
<file path=[Content_Types].xml><?xml version="1.0" encoding="utf-8"?>
<Types xmlns="http://schemas.openxmlformats.org/package/2006/content-types">
  <Default Extension="bin" ContentType="application/vnd.openxmlformats-officedocument.spreadsheetml.printerSettings"/>
  <Default Extension="png" ContentType="image/png"/>
  <Default Extension="jfif" ContentType="image/jpe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alcChain.xml" ContentType="application/vnd.openxmlformats-officedocument.spreadsheetml.calcChain+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metadata.xml" ContentType="application/vnd.openxmlformats-officedocument.spreadsheetml.sheetMetadata+xml"/>
  <Override PartName="/xl/sharedStrings.xml" ContentType="application/vnd.openxmlformats-officedocument.spreadsheetml.sharedStrings+xml"/>
  <Override PartName="/xl/slicerCaches/slicerCache1.xml" ContentType="application/vnd.ms-excel.slicerCache+xml"/>
  <Override PartName="/xl/slicerCaches/slicerCache2.xml" ContentType="application/vnd.ms-excel.slicerCache+xml"/>
  <Override PartName="/xl/slicers/slicer1.xml" ContentType="application/vnd.ms-excel.slicer+xml"/>
  <Override PartName="/xl/styles.xml" ContentType="application/vnd.openxmlformats-officedocument.spreadsheetml.styles+xml"/>
  <Override PartName="/xl/tables/table1.xml" ContentType="application/vnd.openxmlformats-officedocument.spreadsheetml.table+xml"/>
  <Override PartName="/xl/tables/table2.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fileSharing readOnlyRecommended="1"/>
  <workbookPr codeName="חוברת_עבודה_זו" hidePivotFieldList="1"/>
  <mc:AlternateContent xmlns:mc="http://schemas.openxmlformats.org/markup-compatibility/2006">
    <mc:Choice Requires="x15">
      <x15ac:absPath xmlns:x15ac="http://schemas.microsoft.com/office/spreadsheetml/2010/11/ac" url="\\nioifs1\FolderRedirect\YAFABV\Desktop\"/>
    </mc:Choice>
  </mc:AlternateContent>
  <bookViews>
    <workbookView xWindow="-120" yWindow="-120" windowWidth="29040" windowHeight="15840"/>
  </bookViews>
  <sheets>
    <sheet name="מבוא" sheetId="27" r:id="rId1"/>
    <sheet name="שאלון" sheetId="36" r:id="rId2"/>
    <sheet name="הנחיות" sheetId="37" r:id="rId3"/>
    <sheet name="ריכוז תקציב" sheetId="42" r:id="rId4"/>
    <sheet name="ציוד כללי" sheetId="38" r:id="rId5"/>
    <sheet name="טבלה מרכזת" sheetId="41" state="hidden" r:id="rId6"/>
    <sheet name="הנגשת ראייה" sheetId="35" r:id="rId7"/>
    <sheet name="הנגשת שמע" sheetId="26" r:id="rId8"/>
    <sheet name="ריפוי בעיסוק ופיזיותרפיה" sheetId="28" r:id="rId9"/>
    <sheet name="חדר סנוזלן" sheetId="29" r:id="rId10"/>
    <sheet name="חממה טיפולית" sheetId="30" r:id="rId11"/>
    <sheet name="חוגים" sheetId="33" r:id="rId12"/>
    <sheet name="עם הפנים לקהילה" sheetId="45" r:id="rId13"/>
    <sheet name="שימור שיפור ופנאי" sheetId="34" r:id="rId14"/>
    <sheet name="תוספות מיוחדות" sheetId="44" r:id="rId15"/>
  </sheets>
  <definedNames>
    <definedName name="_xlnm._FilterDatabase" localSheetId="6" hidden="1">'הנגשת ראייה'!#REF!</definedName>
    <definedName name="_xlnm._FilterDatabase" localSheetId="5" hidden="1">'טבלה מרכזת'!$A$8:$H$1606</definedName>
    <definedName name="_xlnm._FilterDatabase" localSheetId="12" hidden="1">'עם הפנים לקהילה'!$B$14:$C$24</definedName>
    <definedName name="_xlnm._FilterDatabase" localSheetId="4" hidden="1">'ציוד כללי'!$B$8:$V$1606</definedName>
    <definedName name="_xlnm._FilterDatabase" localSheetId="8" hidden="1">'ריפוי בעיסוק ופיזיותרפיה'!$B$18:$D$108</definedName>
    <definedName name="_MailOriginal" localSheetId="0">מבוא!$B$2</definedName>
    <definedName name="Slicer_גודל_מוסד">#N/A</definedName>
    <definedName name="Slicer_סוג_מוסד">#N/A</definedName>
  </definedNames>
  <calcPr calcId="162913"/>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16"/>
        <x14:slicerCache r:id="rId17"/>
      </x15:slicerCaches>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8" i="28" l="1"/>
  <c r="F98" i="28"/>
  <c r="F45" i="28"/>
  <c r="C27" i="42"/>
  <c r="C26" i="42"/>
  <c r="C25" i="42"/>
  <c r="F77" i="34"/>
  <c r="F76" i="34"/>
  <c r="F75" i="34"/>
  <c r="F74" i="34"/>
  <c r="F73" i="34"/>
  <c r="F72" i="34"/>
  <c r="F71" i="34"/>
  <c r="F70" i="34"/>
  <c r="F69" i="34"/>
  <c r="F68" i="34"/>
  <c r="F67" i="34"/>
  <c r="F66" i="34"/>
  <c r="F65" i="34"/>
  <c r="F64" i="34"/>
  <c r="F63" i="34"/>
  <c r="F62" i="34"/>
  <c r="F61" i="34"/>
  <c r="F60" i="34"/>
  <c r="F59" i="34"/>
  <c r="F58" i="34"/>
  <c r="F57" i="34"/>
  <c r="F56" i="34"/>
  <c r="F55" i="34"/>
  <c r="F54" i="34"/>
  <c r="F53" i="34"/>
  <c r="F52" i="34"/>
  <c r="F51" i="34"/>
  <c r="F50" i="34"/>
  <c r="F49" i="34"/>
  <c r="F48" i="34"/>
  <c r="F47" i="34"/>
  <c r="F46" i="34"/>
  <c r="F32" i="34"/>
  <c r="F33" i="34"/>
  <c r="F34" i="34"/>
  <c r="F35" i="34"/>
  <c r="F36" i="34"/>
  <c r="F37" i="34"/>
  <c r="F31" i="34"/>
  <c r="F18" i="34"/>
  <c r="F19" i="34"/>
  <c r="F20" i="34"/>
  <c r="F21" i="34"/>
  <c r="F22" i="34"/>
  <c r="F23" i="34"/>
  <c r="F24" i="34"/>
  <c r="F25" i="34"/>
  <c r="F17" i="34"/>
  <c r="E16" i="45"/>
  <c r="E17" i="45"/>
  <c r="E18" i="45"/>
  <c r="E19" i="45"/>
  <c r="E20" i="45"/>
  <c r="E21" i="45"/>
  <c r="E22" i="45"/>
  <c r="E23" i="45"/>
  <c r="E24" i="45"/>
  <c r="E15" i="45"/>
  <c r="E40" i="30"/>
  <c r="E39" i="30"/>
  <c r="E38" i="30"/>
  <c r="E37" i="30"/>
  <c r="E36" i="30"/>
  <c r="E35" i="30"/>
  <c r="E34" i="30"/>
  <c r="E33" i="30"/>
  <c r="E32" i="30"/>
  <c r="E31" i="30"/>
  <c r="E30" i="30"/>
  <c r="E29" i="30"/>
  <c r="E28" i="30"/>
  <c r="E27" i="30"/>
  <c r="E26" i="30"/>
  <c r="E25" i="30"/>
  <c r="E24" i="30"/>
  <c r="E23" i="30"/>
  <c r="E22" i="30"/>
  <c r="E21" i="30"/>
  <c r="E20" i="30"/>
  <c r="F21" i="29"/>
  <c r="F22" i="29"/>
  <c r="F23" i="29"/>
  <c r="F24" i="29"/>
  <c r="F25" i="29"/>
  <c r="F26" i="29"/>
  <c r="F27" i="29"/>
  <c r="F28" i="29"/>
  <c r="F29" i="29"/>
  <c r="F30" i="29"/>
  <c r="F31" i="29"/>
  <c r="F32" i="29"/>
  <c r="F33" i="29"/>
  <c r="F34" i="29"/>
  <c r="F35" i="29"/>
  <c r="F36" i="29"/>
  <c r="F37" i="29"/>
  <c r="F38" i="29"/>
  <c r="F39" i="29"/>
  <c r="F40" i="29"/>
  <c r="F41" i="29"/>
  <c r="F42" i="29"/>
  <c r="F43" i="29"/>
  <c r="F44" i="29"/>
  <c r="F45" i="29"/>
  <c r="F20" i="29"/>
  <c r="F108" i="28"/>
  <c r="F107" i="28"/>
  <c r="F105" i="28"/>
  <c r="F104" i="28"/>
  <c r="F103" i="28"/>
  <c r="F102" i="28"/>
  <c r="F101" i="28"/>
  <c r="F100" i="28"/>
  <c r="F97" i="28"/>
  <c r="F96" i="28"/>
  <c r="F95" i="28"/>
  <c r="F94" i="28"/>
  <c r="F93" i="28"/>
  <c r="F92" i="28"/>
  <c r="F91" i="28"/>
  <c r="F89" i="28"/>
  <c r="F88" i="28"/>
  <c r="F87" i="28"/>
  <c r="F86" i="28"/>
  <c r="F85" i="28"/>
  <c r="F84" i="28"/>
  <c r="F83" i="28"/>
  <c r="F82" i="28"/>
  <c r="F81" i="28"/>
  <c r="F80" i="28"/>
  <c r="F77" i="28"/>
  <c r="F76" i="28"/>
  <c r="F75" i="28"/>
  <c r="F74" i="28"/>
  <c r="F73" i="28"/>
  <c r="F72" i="28"/>
  <c r="F71" i="28"/>
  <c r="F69" i="28"/>
  <c r="F68" i="28"/>
  <c r="F67" i="28"/>
  <c r="F66" i="28"/>
  <c r="F65" i="28"/>
  <c r="F64" i="28"/>
  <c r="F63" i="28"/>
  <c r="F62" i="28"/>
  <c r="F61" i="28"/>
  <c r="F60" i="28"/>
  <c r="F59" i="28"/>
  <c r="F58" i="28"/>
  <c r="F57" i="28"/>
  <c r="F56" i="28"/>
  <c r="F55" i="28"/>
  <c r="F54" i="28"/>
  <c r="F53" i="28"/>
  <c r="F52" i="28"/>
  <c r="F51" i="28"/>
  <c r="F50" i="28"/>
  <c r="F49" i="28"/>
  <c r="F48" i="28"/>
  <c r="F47" i="28"/>
  <c r="F44" i="28"/>
  <c r="F43" i="28"/>
  <c r="F42" i="28"/>
  <c r="F41" i="28"/>
  <c r="F40" i="28"/>
  <c r="F39" i="28"/>
  <c r="F38" i="28"/>
  <c r="F37" i="28"/>
  <c r="F36" i="28"/>
  <c r="F35" i="28"/>
  <c r="F34" i="28"/>
  <c r="F33" i="28"/>
  <c r="F32" i="28"/>
  <c r="F31" i="28"/>
  <c r="F30" i="28"/>
  <c r="F21" i="28"/>
  <c r="F22" i="28"/>
  <c r="F23" i="28"/>
  <c r="F24" i="28"/>
  <c r="F25" i="28"/>
  <c r="F26" i="28"/>
  <c r="F27" i="28"/>
  <c r="F28" i="28"/>
  <c r="F20" i="28"/>
  <c r="E52" i="26"/>
  <c r="E51" i="26"/>
  <c r="F38" i="34" l="1"/>
  <c r="E25" i="45"/>
  <c r="F109" i="28"/>
  <c r="C22" i="42" s="1"/>
  <c r="E41" i="30"/>
  <c r="C24" i="42" s="1"/>
  <c r="F26" i="34"/>
  <c r="F78" i="34"/>
  <c r="F46" i="29"/>
  <c r="C23" i="42" s="1"/>
  <c r="AD1606" i="38"/>
  <c r="AC1606" i="38"/>
  <c r="AB1606" i="38"/>
  <c r="AA1606" i="38"/>
  <c r="Z1606" i="38"/>
  <c r="Y1606" i="38"/>
  <c r="X1606" i="38"/>
  <c r="AD1605" i="38"/>
  <c r="AC1605" i="38"/>
  <c r="AB1605" i="38"/>
  <c r="AA1605" i="38"/>
  <c r="Z1605" i="38"/>
  <c r="Y1605" i="38"/>
  <c r="X1605" i="38"/>
  <c r="AD1604" i="38"/>
  <c r="AC1604" i="38"/>
  <c r="AB1604" i="38"/>
  <c r="AA1604" i="38"/>
  <c r="Z1604" i="38"/>
  <c r="Y1604" i="38"/>
  <c r="X1604" i="38"/>
  <c r="AD1603" i="38"/>
  <c r="AC1603" i="38"/>
  <c r="AB1603" i="38"/>
  <c r="AA1603" i="38"/>
  <c r="Z1603" i="38"/>
  <c r="Y1603" i="38"/>
  <c r="X1603" i="38"/>
  <c r="AD1602" i="38"/>
  <c r="AC1602" i="38"/>
  <c r="AB1602" i="38"/>
  <c r="AA1602" i="38"/>
  <c r="Z1602" i="38"/>
  <c r="Y1602" i="38"/>
  <c r="X1602" i="38"/>
  <c r="AD1601" i="38"/>
  <c r="AC1601" i="38"/>
  <c r="AB1601" i="38"/>
  <c r="AA1601" i="38"/>
  <c r="Z1601" i="38"/>
  <c r="Y1601" i="38"/>
  <c r="X1601" i="38"/>
  <c r="AD1600" i="38"/>
  <c r="AC1600" i="38"/>
  <c r="AB1600" i="38"/>
  <c r="AA1600" i="38"/>
  <c r="Z1600" i="38"/>
  <c r="Y1600" i="38"/>
  <c r="X1600" i="38"/>
  <c r="AD1599" i="38"/>
  <c r="AC1599" i="38"/>
  <c r="AB1599" i="38"/>
  <c r="AA1599" i="38"/>
  <c r="Z1599" i="38"/>
  <c r="Y1599" i="38"/>
  <c r="X1599" i="38"/>
  <c r="AD1598" i="38"/>
  <c r="AC1598" i="38"/>
  <c r="AB1598" i="38"/>
  <c r="AA1598" i="38"/>
  <c r="Z1598" i="38"/>
  <c r="Y1598" i="38"/>
  <c r="X1598" i="38"/>
  <c r="AD1597" i="38"/>
  <c r="AC1597" i="38"/>
  <c r="AB1597" i="38"/>
  <c r="AA1597" i="38"/>
  <c r="Z1597" i="38"/>
  <c r="Y1597" i="38"/>
  <c r="X1597" i="38"/>
  <c r="AD1596" i="38"/>
  <c r="AC1596" i="38"/>
  <c r="AB1596" i="38"/>
  <c r="AA1596" i="38"/>
  <c r="Z1596" i="38"/>
  <c r="Y1596" i="38"/>
  <c r="X1596" i="38"/>
  <c r="AD1595" i="38"/>
  <c r="AC1595" i="38"/>
  <c r="AB1595" i="38"/>
  <c r="AA1595" i="38"/>
  <c r="Z1595" i="38"/>
  <c r="Y1595" i="38"/>
  <c r="X1595" i="38"/>
  <c r="AD1594" i="38"/>
  <c r="AC1594" i="38"/>
  <c r="AB1594" i="38"/>
  <c r="AA1594" i="38"/>
  <c r="Z1594" i="38"/>
  <c r="Y1594" i="38"/>
  <c r="X1594" i="38"/>
  <c r="AD1593" i="38"/>
  <c r="AC1593" i="38"/>
  <c r="AB1593" i="38"/>
  <c r="AA1593" i="38"/>
  <c r="Z1593" i="38"/>
  <c r="Y1593" i="38"/>
  <c r="X1593" i="38"/>
  <c r="AD1592" i="38"/>
  <c r="AC1592" i="38"/>
  <c r="AB1592" i="38"/>
  <c r="AA1592" i="38"/>
  <c r="Z1592" i="38"/>
  <c r="Y1592" i="38"/>
  <c r="X1592" i="38"/>
  <c r="AD1591" i="38"/>
  <c r="AC1591" i="38"/>
  <c r="AB1591" i="38"/>
  <c r="AA1591" i="38"/>
  <c r="Z1591" i="38"/>
  <c r="Y1591" i="38"/>
  <c r="X1591" i="38"/>
  <c r="AD1590" i="38"/>
  <c r="AC1590" i="38"/>
  <c r="AB1590" i="38"/>
  <c r="AA1590" i="38"/>
  <c r="Z1590" i="38"/>
  <c r="Y1590" i="38"/>
  <c r="X1590" i="38"/>
  <c r="AD1589" i="38"/>
  <c r="AC1589" i="38"/>
  <c r="AB1589" i="38"/>
  <c r="AA1589" i="38"/>
  <c r="Z1589" i="38"/>
  <c r="Y1589" i="38"/>
  <c r="X1589" i="38"/>
  <c r="AD1588" i="38"/>
  <c r="AC1588" i="38"/>
  <c r="AB1588" i="38"/>
  <c r="AA1588" i="38"/>
  <c r="Z1588" i="38"/>
  <c r="Y1588" i="38"/>
  <c r="X1588" i="38"/>
  <c r="AD1587" i="38"/>
  <c r="AC1587" i="38"/>
  <c r="AB1587" i="38"/>
  <c r="AA1587" i="38"/>
  <c r="Z1587" i="38"/>
  <c r="Y1587" i="38"/>
  <c r="X1587" i="38"/>
  <c r="AD1586" i="38"/>
  <c r="AC1586" i="38"/>
  <c r="AB1586" i="38"/>
  <c r="AA1586" i="38"/>
  <c r="Z1586" i="38"/>
  <c r="Y1586" i="38"/>
  <c r="X1586" i="38"/>
  <c r="AD1585" i="38"/>
  <c r="AC1585" i="38"/>
  <c r="AB1585" i="38"/>
  <c r="AA1585" i="38"/>
  <c r="Z1585" i="38"/>
  <c r="Y1585" i="38"/>
  <c r="X1585" i="38"/>
  <c r="AD1584" i="38"/>
  <c r="AC1584" i="38"/>
  <c r="AB1584" i="38"/>
  <c r="AA1584" i="38"/>
  <c r="Z1584" i="38"/>
  <c r="Y1584" i="38"/>
  <c r="X1584" i="38"/>
  <c r="AD1583" i="38"/>
  <c r="AC1583" i="38"/>
  <c r="AB1583" i="38"/>
  <c r="AA1583" i="38"/>
  <c r="Z1583" i="38"/>
  <c r="Y1583" i="38"/>
  <c r="X1583" i="38"/>
  <c r="AD1582" i="38"/>
  <c r="AC1582" i="38"/>
  <c r="AB1582" i="38"/>
  <c r="AA1582" i="38"/>
  <c r="Z1582" i="38"/>
  <c r="Y1582" i="38"/>
  <c r="X1582" i="38"/>
  <c r="AD1581" i="38"/>
  <c r="AC1581" i="38"/>
  <c r="AB1581" i="38"/>
  <c r="AA1581" i="38"/>
  <c r="Z1581" i="38"/>
  <c r="Y1581" i="38"/>
  <c r="X1581" i="38"/>
  <c r="AD1580" i="38"/>
  <c r="AC1580" i="38"/>
  <c r="AB1580" i="38"/>
  <c r="AA1580" i="38"/>
  <c r="Z1580" i="38"/>
  <c r="Y1580" i="38"/>
  <c r="X1580" i="38"/>
  <c r="AD1579" i="38"/>
  <c r="AC1579" i="38"/>
  <c r="AB1579" i="38"/>
  <c r="AA1579" i="38"/>
  <c r="Z1579" i="38"/>
  <c r="Y1579" i="38"/>
  <c r="X1579" i="38"/>
  <c r="AD1578" i="38"/>
  <c r="AC1578" i="38"/>
  <c r="AB1578" i="38"/>
  <c r="AA1578" i="38"/>
  <c r="Z1578" i="38"/>
  <c r="Y1578" i="38"/>
  <c r="X1578" i="38"/>
  <c r="AD1577" i="38"/>
  <c r="AC1577" i="38"/>
  <c r="AB1577" i="38"/>
  <c r="AA1577" i="38"/>
  <c r="Z1577" i="38"/>
  <c r="Y1577" i="38"/>
  <c r="X1577" i="38"/>
  <c r="AD1576" i="38"/>
  <c r="AC1576" i="38"/>
  <c r="AB1576" i="38"/>
  <c r="AA1576" i="38"/>
  <c r="Z1576" i="38"/>
  <c r="Y1576" i="38"/>
  <c r="X1576" i="38"/>
  <c r="AD1575" i="38"/>
  <c r="AC1575" i="38"/>
  <c r="AB1575" i="38"/>
  <c r="AA1575" i="38"/>
  <c r="Z1575" i="38"/>
  <c r="Y1575" i="38"/>
  <c r="X1575" i="38"/>
  <c r="AD1574" i="38"/>
  <c r="AC1574" i="38"/>
  <c r="AB1574" i="38"/>
  <c r="AA1574" i="38"/>
  <c r="Z1574" i="38"/>
  <c r="Y1574" i="38"/>
  <c r="X1574" i="38"/>
  <c r="AD1573" i="38"/>
  <c r="AC1573" i="38"/>
  <c r="AB1573" i="38"/>
  <c r="AA1573" i="38"/>
  <c r="Z1573" i="38"/>
  <c r="Y1573" i="38"/>
  <c r="X1573" i="38"/>
  <c r="AD1572" i="38"/>
  <c r="AC1572" i="38"/>
  <c r="AB1572" i="38"/>
  <c r="AA1572" i="38"/>
  <c r="Z1572" i="38"/>
  <c r="Y1572" i="38"/>
  <c r="X1572" i="38"/>
  <c r="AD1571" i="38"/>
  <c r="AC1571" i="38"/>
  <c r="AB1571" i="38"/>
  <c r="AA1571" i="38"/>
  <c r="Z1571" i="38"/>
  <c r="Y1571" i="38"/>
  <c r="X1571" i="38"/>
  <c r="AD1570" i="38"/>
  <c r="AC1570" i="38"/>
  <c r="AB1570" i="38"/>
  <c r="AA1570" i="38"/>
  <c r="Z1570" i="38"/>
  <c r="Y1570" i="38"/>
  <c r="X1570" i="38"/>
  <c r="AD1569" i="38"/>
  <c r="AC1569" i="38"/>
  <c r="AB1569" i="38"/>
  <c r="AA1569" i="38"/>
  <c r="Z1569" i="38"/>
  <c r="Y1569" i="38"/>
  <c r="X1569" i="38"/>
  <c r="AD1568" i="38"/>
  <c r="AC1568" i="38"/>
  <c r="AB1568" i="38"/>
  <c r="AA1568" i="38"/>
  <c r="Z1568" i="38"/>
  <c r="Y1568" i="38"/>
  <c r="X1568" i="38"/>
  <c r="AD1567" i="38"/>
  <c r="AC1567" i="38"/>
  <c r="AB1567" i="38"/>
  <c r="AA1567" i="38"/>
  <c r="Z1567" i="38"/>
  <c r="Y1567" i="38"/>
  <c r="X1567" i="38"/>
  <c r="AD1566" i="38"/>
  <c r="AC1566" i="38"/>
  <c r="AB1566" i="38"/>
  <c r="AA1566" i="38"/>
  <c r="Z1566" i="38"/>
  <c r="Y1566" i="38"/>
  <c r="X1566" i="38"/>
  <c r="AD1565" i="38"/>
  <c r="AC1565" i="38"/>
  <c r="AB1565" i="38"/>
  <c r="AA1565" i="38"/>
  <c r="Z1565" i="38"/>
  <c r="Y1565" i="38"/>
  <c r="X1565" i="38"/>
  <c r="AD1564" i="38"/>
  <c r="AC1564" i="38"/>
  <c r="AB1564" i="38"/>
  <c r="AA1564" i="38"/>
  <c r="Z1564" i="38"/>
  <c r="Y1564" i="38"/>
  <c r="X1564" i="38"/>
  <c r="AD1563" i="38"/>
  <c r="AC1563" i="38"/>
  <c r="AB1563" i="38"/>
  <c r="AA1563" i="38"/>
  <c r="Z1563" i="38"/>
  <c r="Y1563" i="38"/>
  <c r="X1563" i="38"/>
  <c r="AD1562" i="38"/>
  <c r="AC1562" i="38"/>
  <c r="AB1562" i="38"/>
  <c r="AA1562" i="38"/>
  <c r="Z1562" i="38"/>
  <c r="Y1562" i="38"/>
  <c r="X1562" i="38"/>
  <c r="AD1561" i="38"/>
  <c r="AC1561" i="38"/>
  <c r="AB1561" i="38"/>
  <c r="AA1561" i="38"/>
  <c r="Z1561" i="38"/>
  <c r="Y1561" i="38"/>
  <c r="X1561" i="38"/>
  <c r="AD1560" i="38"/>
  <c r="AC1560" i="38"/>
  <c r="AB1560" i="38"/>
  <c r="AA1560" i="38"/>
  <c r="Z1560" i="38"/>
  <c r="Y1560" i="38"/>
  <c r="X1560" i="38"/>
  <c r="AD1559" i="38"/>
  <c r="AC1559" i="38"/>
  <c r="AB1559" i="38"/>
  <c r="AA1559" i="38"/>
  <c r="Z1559" i="38"/>
  <c r="Y1559" i="38"/>
  <c r="X1559" i="38"/>
  <c r="AD1558" i="38"/>
  <c r="AC1558" i="38"/>
  <c r="AB1558" i="38"/>
  <c r="AA1558" i="38"/>
  <c r="Z1558" i="38"/>
  <c r="Y1558" i="38"/>
  <c r="X1558" i="38"/>
  <c r="AD1557" i="38"/>
  <c r="AC1557" i="38"/>
  <c r="AB1557" i="38"/>
  <c r="AA1557" i="38"/>
  <c r="Z1557" i="38"/>
  <c r="Y1557" i="38"/>
  <c r="X1557" i="38"/>
  <c r="AD1556" i="38"/>
  <c r="AC1556" i="38"/>
  <c r="AB1556" i="38"/>
  <c r="AA1556" i="38"/>
  <c r="Z1556" i="38"/>
  <c r="Y1556" i="38"/>
  <c r="X1556" i="38"/>
  <c r="AD1555" i="38"/>
  <c r="AC1555" i="38"/>
  <c r="AB1555" i="38"/>
  <c r="AA1555" i="38"/>
  <c r="Z1555" i="38"/>
  <c r="Y1555" i="38"/>
  <c r="X1555" i="38"/>
  <c r="AD1554" i="38"/>
  <c r="AC1554" i="38"/>
  <c r="AB1554" i="38"/>
  <c r="AA1554" i="38"/>
  <c r="Z1554" i="38"/>
  <c r="Y1554" i="38"/>
  <c r="X1554" i="38"/>
  <c r="AD1553" i="38"/>
  <c r="AC1553" i="38"/>
  <c r="AB1553" i="38"/>
  <c r="AA1553" i="38"/>
  <c r="Z1553" i="38"/>
  <c r="Y1553" i="38"/>
  <c r="X1553" i="38"/>
  <c r="AD1552" i="38"/>
  <c r="AC1552" i="38"/>
  <c r="AB1552" i="38"/>
  <c r="AA1552" i="38"/>
  <c r="Z1552" i="38"/>
  <c r="Y1552" i="38"/>
  <c r="X1552" i="38"/>
  <c r="AD1551" i="38"/>
  <c r="AC1551" i="38"/>
  <c r="AB1551" i="38"/>
  <c r="AA1551" i="38"/>
  <c r="Z1551" i="38"/>
  <c r="Y1551" i="38"/>
  <c r="X1551" i="38"/>
  <c r="AD1550" i="38"/>
  <c r="AC1550" i="38"/>
  <c r="AB1550" i="38"/>
  <c r="AA1550" i="38"/>
  <c r="Z1550" i="38"/>
  <c r="Y1550" i="38"/>
  <c r="X1550" i="38"/>
  <c r="AD1549" i="38"/>
  <c r="AC1549" i="38"/>
  <c r="AB1549" i="38"/>
  <c r="AA1549" i="38"/>
  <c r="Z1549" i="38"/>
  <c r="Y1549" i="38"/>
  <c r="X1549" i="38"/>
  <c r="AD1548" i="38"/>
  <c r="AC1548" i="38"/>
  <c r="AB1548" i="38"/>
  <c r="AA1548" i="38"/>
  <c r="Z1548" i="38"/>
  <c r="Y1548" i="38"/>
  <c r="X1548" i="38"/>
  <c r="AD1547" i="38"/>
  <c r="AC1547" i="38"/>
  <c r="AB1547" i="38"/>
  <c r="AA1547" i="38"/>
  <c r="Z1547" i="38"/>
  <c r="Y1547" i="38"/>
  <c r="X1547" i="38"/>
  <c r="AD1546" i="38"/>
  <c r="AC1546" i="38"/>
  <c r="AB1546" i="38"/>
  <c r="AA1546" i="38"/>
  <c r="Z1546" i="38"/>
  <c r="Y1546" i="38"/>
  <c r="X1546" i="38"/>
  <c r="AD1545" i="38"/>
  <c r="AC1545" i="38"/>
  <c r="AB1545" i="38"/>
  <c r="AA1545" i="38"/>
  <c r="Z1545" i="38"/>
  <c r="Y1545" i="38"/>
  <c r="X1545" i="38"/>
  <c r="AD1544" i="38"/>
  <c r="AC1544" i="38"/>
  <c r="AB1544" i="38"/>
  <c r="AA1544" i="38"/>
  <c r="Z1544" i="38"/>
  <c r="Y1544" i="38"/>
  <c r="X1544" i="38"/>
  <c r="AD1543" i="38"/>
  <c r="AC1543" i="38"/>
  <c r="AB1543" i="38"/>
  <c r="AA1543" i="38"/>
  <c r="Z1543" i="38"/>
  <c r="Y1543" i="38"/>
  <c r="X1543" i="38"/>
  <c r="AD1542" i="38"/>
  <c r="AC1542" i="38"/>
  <c r="AB1542" i="38"/>
  <c r="AA1542" i="38"/>
  <c r="Z1542" i="38"/>
  <c r="Y1542" i="38"/>
  <c r="X1542" i="38"/>
  <c r="AD1541" i="38"/>
  <c r="AC1541" i="38"/>
  <c r="AB1541" i="38"/>
  <c r="AA1541" i="38"/>
  <c r="Z1541" i="38"/>
  <c r="Y1541" i="38"/>
  <c r="X1541" i="38"/>
  <c r="AD1540" i="38"/>
  <c r="AC1540" i="38"/>
  <c r="AB1540" i="38"/>
  <c r="AA1540" i="38"/>
  <c r="Z1540" i="38"/>
  <c r="Y1540" i="38"/>
  <c r="X1540" i="38"/>
  <c r="AD1539" i="38"/>
  <c r="AC1539" i="38"/>
  <c r="AB1539" i="38"/>
  <c r="AA1539" i="38"/>
  <c r="Z1539" i="38"/>
  <c r="Y1539" i="38"/>
  <c r="X1539" i="38"/>
  <c r="AD1538" i="38"/>
  <c r="AC1538" i="38"/>
  <c r="AB1538" i="38"/>
  <c r="AA1538" i="38"/>
  <c r="Z1538" i="38"/>
  <c r="Y1538" i="38"/>
  <c r="X1538" i="38"/>
  <c r="AD1537" i="38"/>
  <c r="AC1537" i="38"/>
  <c r="AB1537" i="38"/>
  <c r="AA1537" i="38"/>
  <c r="Z1537" i="38"/>
  <c r="Y1537" i="38"/>
  <c r="X1537" i="38"/>
  <c r="AD1536" i="38"/>
  <c r="AC1536" i="38"/>
  <c r="AB1536" i="38"/>
  <c r="AA1536" i="38"/>
  <c r="Z1536" i="38"/>
  <c r="Y1536" i="38"/>
  <c r="X1536" i="38"/>
  <c r="AD1535" i="38"/>
  <c r="AC1535" i="38"/>
  <c r="AB1535" i="38"/>
  <c r="AA1535" i="38"/>
  <c r="Z1535" i="38"/>
  <c r="Y1535" i="38"/>
  <c r="X1535" i="38"/>
  <c r="AD1534" i="38"/>
  <c r="AC1534" i="38"/>
  <c r="AB1534" i="38"/>
  <c r="AA1534" i="38"/>
  <c r="Z1534" i="38"/>
  <c r="Y1534" i="38"/>
  <c r="X1534" i="38"/>
  <c r="AD1533" i="38"/>
  <c r="AC1533" i="38"/>
  <c r="AB1533" i="38"/>
  <c r="AA1533" i="38"/>
  <c r="Z1533" i="38"/>
  <c r="Y1533" i="38"/>
  <c r="X1533" i="38"/>
  <c r="AD1532" i="38"/>
  <c r="AC1532" i="38"/>
  <c r="AB1532" i="38"/>
  <c r="AA1532" i="38"/>
  <c r="Z1532" i="38"/>
  <c r="Y1532" i="38"/>
  <c r="X1532" i="38"/>
  <c r="AD1531" i="38"/>
  <c r="AC1531" i="38"/>
  <c r="AB1531" i="38"/>
  <c r="AA1531" i="38"/>
  <c r="Z1531" i="38"/>
  <c r="Y1531" i="38"/>
  <c r="X1531" i="38"/>
  <c r="AD1530" i="38"/>
  <c r="AC1530" i="38"/>
  <c r="AB1530" i="38"/>
  <c r="AA1530" i="38"/>
  <c r="Z1530" i="38"/>
  <c r="Y1530" i="38"/>
  <c r="X1530" i="38"/>
  <c r="AD1529" i="38"/>
  <c r="AC1529" i="38"/>
  <c r="AB1529" i="38"/>
  <c r="AA1529" i="38"/>
  <c r="Z1529" i="38"/>
  <c r="Y1529" i="38"/>
  <c r="X1529" i="38"/>
  <c r="AD1528" i="38"/>
  <c r="AC1528" i="38"/>
  <c r="AB1528" i="38"/>
  <c r="AA1528" i="38"/>
  <c r="Z1528" i="38"/>
  <c r="Y1528" i="38"/>
  <c r="X1528" i="38"/>
  <c r="AD1527" i="38"/>
  <c r="AC1527" i="38"/>
  <c r="AB1527" i="38"/>
  <c r="AA1527" i="38"/>
  <c r="Z1527" i="38"/>
  <c r="Y1527" i="38"/>
  <c r="X1527" i="38"/>
  <c r="AD1526" i="38"/>
  <c r="AC1526" i="38"/>
  <c r="AB1526" i="38"/>
  <c r="AA1526" i="38"/>
  <c r="Z1526" i="38"/>
  <c r="Y1526" i="38"/>
  <c r="X1526" i="38"/>
  <c r="AD1525" i="38"/>
  <c r="AC1525" i="38"/>
  <c r="AB1525" i="38"/>
  <c r="AA1525" i="38"/>
  <c r="Z1525" i="38"/>
  <c r="Y1525" i="38"/>
  <c r="X1525" i="38"/>
  <c r="AD1524" i="38"/>
  <c r="AC1524" i="38"/>
  <c r="AB1524" i="38"/>
  <c r="AA1524" i="38"/>
  <c r="Z1524" i="38"/>
  <c r="Y1524" i="38"/>
  <c r="X1524" i="38"/>
  <c r="AD1523" i="38"/>
  <c r="AC1523" i="38"/>
  <c r="AB1523" i="38"/>
  <c r="AA1523" i="38"/>
  <c r="Z1523" i="38"/>
  <c r="Y1523" i="38"/>
  <c r="X1523" i="38"/>
  <c r="AD1522" i="38"/>
  <c r="AC1522" i="38"/>
  <c r="AB1522" i="38"/>
  <c r="AA1522" i="38"/>
  <c r="Z1522" i="38"/>
  <c r="Y1522" i="38"/>
  <c r="X1522" i="38"/>
  <c r="AD1521" i="38"/>
  <c r="AC1521" i="38"/>
  <c r="AB1521" i="38"/>
  <c r="AA1521" i="38"/>
  <c r="Z1521" i="38"/>
  <c r="Y1521" i="38"/>
  <c r="X1521" i="38"/>
  <c r="AD1520" i="38"/>
  <c r="AC1520" i="38"/>
  <c r="AB1520" i="38"/>
  <c r="AA1520" i="38"/>
  <c r="Z1520" i="38"/>
  <c r="Y1520" i="38"/>
  <c r="X1520" i="38"/>
  <c r="AD1519" i="38"/>
  <c r="AC1519" i="38"/>
  <c r="AB1519" i="38"/>
  <c r="AA1519" i="38"/>
  <c r="Z1519" i="38"/>
  <c r="Y1519" i="38"/>
  <c r="X1519" i="38"/>
  <c r="AD1518" i="38"/>
  <c r="AC1518" i="38"/>
  <c r="AB1518" i="38"/>
  <c r="AA1518" i="38"/>
  <c r="Z1518" i="38"/>
  <c r="Y1518" i="38"/>
  <c r="X1518" i="38"/>
  <c r="AD1517" i="38"/>
  <c r="AC1517" i="38"/>
  <c r="AB1517" i="38"/>
  <c r="AA1517" i="38"/>
  <c r="Z1517" i="38"/>
  <c r="Y1517" i="38"/>
  <c r="X1517" i="38"/>
  <c r="AD1516" i="38"/>
  <c r="AC1516" i="38"/>
  <c r="AB1516" i="38"/>
  <c r="AA1516" i="38"/>
  <c r="Z1516" i="38"/>
  <c r="Y1516" i="38"/>
  <c r="X1516" i="38"/>
  <c r="AD1515" i="38"/>
  <c r="AC1515" i="38"/>
  <c r="AB1515" i="38"/>
  <c r="AA1515" i="38"/>
  <c r="Z1515" i="38"/>
  <c r="Y1515" i="38"/>
  <c r="X1515" i="38"/>
  <c r="AD1514" i="38"/>
  <c r="AC1514" i="38"/>
  <c r="AB1514" i="38"/>
  <c r="AA1514" i="38"/>
  <c r="Z1514" i="38"/>
  <c r="Y1514" i="38"/>
  <c r="X1514" i="38"/>
  <c r="AD1513" i="38"/>
  <c r="AC1513" i="38"/>
  <c r="AB1513" i="38"/>
  <c r="AA1513" i="38"/>
  <c r="Z1513" i="38"/>
  <c r="Y1513" i="38"/>
  <c r="X1513" i="38"/>
  <c r="AD1512" i="38"/>
  <c r="AC1512" i="38"/>
  <c r="AB1512" i="38"/>
  <c r="AA1512" i="38"/>
  <c r="Z1512" i="38"/>
  <c r="Y1512" i="38"/>
  <c r="X1512" i="38"/>
  <c r="AD1511" i="38"/>
  <c r="AC1511" i="38"/>
  <c r="AB1511" i="38"/>
  <c r="AA1511" i="38"/>
  <c r="Z1511" i="38"/>
  <c r="Y1511" i="38"/>
  <c r="X1511" i="38"/>
  <c r="AD1510" i="38"/>
  <c r="AC1510" i="38"/>
  <c r="AB1510" i="38"/>
  <c r="AA1510" i="38"/>
  <c r="Z1510" i="38"/>
  <c r="Y1510" i="38"/>
  <c r="X1510" i="38"/>
  <c r="AD1509" i="38"/>
  <c r="AC1509" i="38"/>
  <c r="AB1509" i="38"/>
  <c r="AA1509" i="38"/>
  <c r="Z1509" i="38"/>
  <c r="Y1509" i="38"/>
  <c r="X1509" i="38"/>
  <c r="AD1508" i="38"/>
  <c r="AC1508" i="38"/>
  <c r="AB1508" i="38"/>
  <c r="AA1508" i="38"/>
  <c r="Z1508" i="38"/>
  <c r="Y1508" i="38"/>
  <c r="X1508" i="38"/>
  <c r="AD1507" i="38"/>
  <c r="AC1507" i="38"/>
  <c r="AB1507" i="38"/>
  <c r="AA1507" i="38"/>
  <c r="Z1507" i="38"/>
  <c r="Y1507" i="38"/>
  <c r="X1507" i="38"/>
  <c r="AD1506" i="38"/>
  <c r="AC1506" i="38"/>
  <c r="AB1506" i="38"/>
  <c r="AA1506" i="38"/>
  <c r="Z1506" i="38"/>
  <c r="Y1506" i="38"/>
  <c r="X1506" i="38"/>
  <c r="AD1505" i="38"/>
  <c r="AC1505" i="38"/>
  <c r="AB1505" i="38"/>
  <c r="AA1505" i="38"/>
  <c r="Z1505" i="38"/>
  <c r="Y1505" i="38"/>
  <c r="X1505" i="38"/>
  <c r="AD1504" i="38"/>
  <c r="AC1504" i="38"/>
  <c r="AB1504" i="38"/>
  <c r="AA1504" i="38"/>
  <c r="Z1504" i="38"/>
  <c r="Y1504" i="38"/>
  <c r="X1504" i="38"/>
  <c r="AD1503" i="38"/>
  <c r="AC1503" i="38"/>
  <c r="AB1503" i="38"/>
  <c r="AA1503" i="38"/>
  <c r="Z1503" i="38"/>
  <c r="Y1503" i="38"/>
  <c r="X1503" i="38"/>
  <c r="AD1502" i="38"/>
  <c r="AC1502" i="38"/>
  <c r="AB1502" i="38"/>
  <c r="AA1502" i="38"/>
  <c r="Z1502" i="38"/>
  <c r="Y1502" i="38"/>
  <c r="X1502" i="38"/>
  <c r="AD1501" i="38"/>
  <c r="AC1501" i="38"/>
  <c r="AB1501" i="38"/>
  <c r="AA1501" i="38"/>
  <c r="Z1501" i="38"/>
  <c r="Y1501" i="38"/>
  <c r="X1501" i="38"/>
  <c r="AD1500" i="38"/>
  <c r="AC1500" i="38"/>
  <c r="AB1500" i="38"/>
  <c r="AA1500" i="38"/>
  <c r="Z1500" i="38"/>
  <c r="Y1500" i="38"/>
  <c r="X1500" i="38"/>
  <c r="AD1499" i="38"/>
  <c r="AC1499" i="38"/>
  <c r="AB1499" i="38"/>
  <c r="AA1499" i="38"/>
  <c r="Z1499" i="38"/>
  <c r="Y1499" i="38"/>
  <c r="X1499" i="38"/>
  <c r="AD1498" i="38"/>
  <c r="AC1498" i="38"/>
  <c r="AB1498" i="38"/>
  <c r="AA1498" i="38"/>
  <c r="Z1498" i="38"/>
  <c r="Y1498" i="38"/>
  <c r="X1498" i="38"/>
  <c r="AD1497" i="38"/>
  <c r="AC1497" i="38"/>
  <c r="AB1497" i="38"/>
  <c r="AA1497" i="38"/>
  <c r="Z1497" i="38"/>
  <c r="Y1497" i="38"/>
  <c r="X1497" i="38"/>
  <c r="AD1496" i="38"/>
  <c r="AC1496" i="38"/>
  <c r="AB1496" i="38"/>
  <c r="AA1496" i="38"/>
  <c r="Z1496" i="38"/>
  <c r="Y1496" i="38"/>
  <c r="X1496" i="38"/>
  <c r="AD1495" i="38"/>
  <c r="AC1495" i="38"/>
  <c r="AB1495" i="38"/>
  <c r="AA1495" i="38"/>
  <c r="Z1495" i="38"/>
  <c r="Y1495" i="38"/>
  <c r="X1495" i="38"/>
  <c r="AD1494" i="38"/>
  <c r="AC1494" i="38"/>
  <c r="AB1494" i="38"/>
  <c r="AA1494" i="38"/>
  <c r="Z1494" i="38"/>
  <c r="Y1494" i="38"/>
  <c r="X1494" i="38"/>
  <c r="AD1493" i="38"/>
  <c r="AC1493" i="38"/>
  <c r="AB1493" i="38"/>
  <c r="AA1493" i="38"/>
  <c r="Z1493" i="38"/>
  <c r="Y1493" i="38"/>
  <c r="X1493" i="38"/>
  <c r="AD1492" i="38"/>
  <c r="AC1492" i="38"/>
  <c r="AB1492" i="38"/>
  <c r="AA1492" i="38"/>
  <c r="Z1492" i="38"/>
  <c r="Y1492" i="38"/>
  <c r="X1492" i="38"/>
  <c r="AD1491" i="38"/>
  <c r="AC1491" i="38"/>
  <c r="AB1491" i="38"/>
  <c r="AA1491" i="38"/>
  <c r="Z1491" i="38"/>
  <c r="Y1491" i="38"/>
  <c r="X1491" i="38"/>
  <c r="AD1490" i="38"/>
  <c r="AC1490" i="38"/>
  <c r="AB1490" i="38"/>
  <c r="AA1490" i="38"/>
  <c r="Z1490" i="38"/>
  <c r="Y1490" i="38"/>
  <c r="X1490" i="38"/>
  <c r="AD1489" i="38"/>
  <c r="AC1489" i="38"/>
  <c r="AB1489" i="38"/>
  <c r="AA1489" i="38"/>
  <c r="Z1489" i="38"/>
  <c r="Y1489" i="38"/>
  <c r="X1489" i="38"/>
  <c r="AD1488" i="38"/>
  <c r="AC1488" i="38"/>
  <c r="AB1488" i="38"/>
  <c r="AA1488" i="38"/>
  <c r="Z1488" i="38"/>
  <c r="Y1488" i="38"/>
  <c r="X1488" i="38"/>
  <c r="AD1487" i="38"/>
  <c r="AC1487" i="38"/>
  <c r="AB1487" i="38"/>
  <c r="AA1487" i="38"/>
  <c r="Z1487" i="38"/>
  <c r="Y1487" i="38"/>
  <c r="X1487" i="38"/>
  <c r="AD1486" i="38"/>
  <c r="AC1486" i="38"/>
  <c r="AB1486" i="38"/>
  <c r="AA1486" i="38"/>
  <c r="Z1486" i="38"/>
  <c r="Y1486" i="38"/>
  <c r="X1486" i="38"/>
  <c r="AD1485" i="38"/>
  <c r="AC1485" i="38"/>
  <c r="AB1485" i="38"/>
  <c r="AA1485" i="38"/>
  <c r="Z1485" i="38"/>
  <c r="Y1485" i="38"/>
  <c r="X1485" i="38"/>
  <c r="AD1484" i="38"/>
  <c r="AC1484" i="38"/>
  <c r="AB1484" i="38"/>
  <c r="AA1484" i="38"/>
  <c r="Z1484" i="38"/>
  <c r="Y1484" i="38"/>
  <c r="X1484" i="38"/>
  <c r="AD1483" i="38"/>
  <c r="AC1483" i="38"/>
  <c r="AB1483" i="38"/>
  <c r="AA1483" i="38"/>
  <c r="Z1483" i="38"/>
  <c r="Y1483" i="38"/>
  <c r="X1483" i="38"/>
  <c r="AD1482" i="38"/>
  <c r="AC1482" i="38"/>
  <c r="AB1482" i="38"/>
  <c r="AA1482" i="38"/>
  <c r="Z1482" i="38"/>
  <c r="Y1482" i="38"/>
  <c r="X1482" i="38"/>
  <c r="AD1481" i="38"/>
  <c r="AC1481" i="38"/>
  <c r="AB1481" i="38"/>
  <c r="AA1481" i="38"/>
  <c r="Z1481" i="38"/>
  <c r="Y1481" i="38"/>
  <c r="X1481" i="38"/>
  <c r="AD1480" i="38"/>
  <c r="AC1480" i="38"/>
  <c r="AB1480" i="38"/>
  <c r="AA1480" i="38"/>
  <c r="Z1480" i="38"/>
  <c r="Y1480" i="38"/>
  <c r="X1480" i="38"/>
  <c r="AD1479" i="38"/>
  <c r="AC1479" i="38"/>
  <c r="AB1479" i="38"/>
  <c r="AA1479" i="38"/>
  <c r="Z1479" i="38"/>
  <c r="Y1479" i="38"/>
  <c r="X1479" i="38"/>
  <c r="AD1478" i="38"/>
  <c r="AC1478" i="38"/>
  <c r="AB1478" i="38"/>
  <c r="AA1478" i="38"/>
  <c r="Z1478" i="38"/>
  <c r="Y1478" i="38"/>
  <c r="X1478" i="38"/>
  <c r="AD1477" i="38"/>
  <c r="AC1477" i="38"/>
  <c r="AB1477" i="38"/>
  <c r="AA1477" i="38"/>
  <c r="Z1477" i="38"/>
  <c r="Y1477" i="38"/>
  <c r="X1477" i="38"/>
  <c r="AD1476" i="38"/>
  <c r="AC1476" i="38"/>
  <c r="AB1476" i="38"/>
  <c r="AA1476" i="38"/>
  <c r="Z1476" i="38"/>
  <c r="Y1476" i="38"/>
  <c r="X1476" i="38"/>
  <c r="AD1475" i="38"/>
  <c r="AC1475" i="38"/>
  <c r="AB1475" i="38"/>
  <c r="AA1475" i="38"/>
  <c r="Z1475" i="38"/>
  <c r="Y1475" i="38"/>
  <c r="X1475" i="38"/>
  <c r="AD1474" i="38"/>
  <c r="AC1474" i="38"/>
  <c r="AB1474" i="38"/>
  <c r="AA1474" i="38"/>
  <c r="Z1474" i="38"/>
  <c r="Y1474" i="38"/>
  <c r="X1474" i="38"/>
  <c r="AD1473" i="38"/>
  <c r="AC1473" i="38"/>
  <c r="AB1473" i="38"/>
  <c r="AA1473" i="38"/>
  <c r="Z1473" i="38"/>
  <c r="Y1473" i="38"/>
  <c r="X1473" i="38"/>
  <c r="AD1472" i="38"/>
  <c r="AC1472" i="38"/>
  <c r="AB1472" i="38"/>
  <c r="AA1472" i="38"/>
  <c r="Z1472" i="38"/>
  <c r="Y1472" i="38"/>
  <c r="X1472" i="38"/>
  <c r="AD1471" i="38"/>
  <c r="AC1471" i="38"/>
  <c r="AB1471" i="38"/>
  <c r="AA1471" i="38"/>
  <c r="Z1471" i="38"/>
  <c r="Y1471" i="38"/>
  <c r="X1471" i="38"/>
  <c r="AD1470" i="38"/>
  <c r="AC1470" i="38"/>
  <c r="AB1470" i="38"/>
  <c r="AA1470" i="38"/>
  <c r="Z1470" i="38"/>
  <c r="Y1470" i="38"/>
  <c r="X1470" i="38"/>
  <c r="AD1469" i="38"/>
  <c r="AC1469" i="38"/>
  <c r="AB1469" i="38"/>
  <c r="AA1469" i="38"/>
  <c r="Z1469" i="38"/>
  <c r="Y1469" i="38"/>
  <c r="X1469" i="38"/>
  <c r="AD1468" i="38"/>
  <c r="AC1468" i="38"/>
  <c r="AB1468" i="38"/>
  <c r="AA1468" i="38"/>
  <c r="Z1468" i="38"/>
  <c r="Y1468" i="38"/>
  <c r="X1468" i="38"/>
  <c r="AD1467" i="38"/>
  <c r="AC1467" i="38"/>
  <c r="AB1467" i="38"/>
  <c r="AA1467" i="38"/>
  <c r="Z1467" i="38"/>
  <c r="Y1467" i="38"/>
  <c r="X1467" i="38"/>
  <c r="AD1466" i="38"/>
  <c r="AC1466" i="38"/>
  <c r="AB1466" i="38"/>
  <c r="AA1466" i="38"/>
  <c r="Z1466" i="38"/>
  <c r="Y1466" i="38"/>
  <c r="X1466" i="38"/>
  <c r="AD1465" i="38"/>
  <c r="AC1465" i="38"/>
  <c r="AB1465" i="38"/>
  <c r="AA1465" i="38"/>
  <c r="Z1465" i="38"/>
  <c r="Y1465" i="38"/>
  <c r="X1465" i="38"/>
  <c r="AD1464" i="38"/>
  <c r="AC1464" i="38"/>
  <c r="AB1464" i="38"/>
  <c r="AA1464" i="38"/>
  <c r="Z1464" i="38"/>
  <c r="Y1464" i="38"/>
  <c r="X1464" i="38"/>
  <c r="AD1463" i="38"/>
  <c r="AC1463" i="38"/>
  <c r="AB1463" i="38"/>
  <c r="AA1463" i="38"/>
  <c r="Z1463" i="38"/>
  <c r="Y1463" i="38"/>
  <c r="X1463" i="38"/>
  <c r="AD1462" i="38"/>
  <c r="AC1462" i="38"/>
  <c r="AB1462" i="38"/>
  <c r="AA1462" i="38"/>
  <c r="Z1462" i="38"/>
  <c r="Y1462" i="38"/>
  <c r="X1462" i="38"/>
  <c r="AD1461" i="38"/>
  <c r="AC1461" i="38"/>
  <c r="AB1461" i="38"/>
  <c r="AA1461" i="38"/>
  <c r="Z1461" i="38"/>
  <c r="Y1461" i="38"/>
  <c r="X1461" i="38"/>
  <c r="AD1460" i="38"/>
  <c r="AC1460" i="38"/>
  <c r="AB1460" i="38"/>
  <c r="AA1460" i="38"/>
  <c r="Z1460" i="38"/>
  <c r="Y1460" i="38"/>
  <c r="X1460" i="38"/>
  <c r="AD1459" i="38"/>
  <c r="AC1459" i="38"/>
  <c r="AB1459" i="38"/>
  <c r="AA1459" i="38"/>
  <c r="Z1459" i="38"/>
  <c r="Y1459" i="38"/>
  <c r="X1459" i="38"/>
  <c r="AD1458" i="38"/>
  <c r="AC1458" i="38"/>
  <c r="AB1458" i="38"/>
  <c r="AA1458" i="38"/>
  <c r="Z1458" i="38"/>
  <c r="Y1458" i="38"/>
  <c r="X1458" i="38"/>
  <c r="AD1457" i="38"/>
  <c r="AC1457" i="38"/>
  <c r="AB1457" i="38"/>
  <c r="AA1457" i="38"/>
  <c r="Z1457" i="38"/>
  <c r="Y1457" i="38"/>
  <c r="X1457" i="38"/>
  <c r="AD1456" i="38"/>
  <c r="AC1456" i="38"/>
  <c r="AB1456" i="38"/>
  <c r="AA1456" i="38"/>
  <c r="Z1456" i="38"/>
  <c r="Y1456" i="38"/>
  <c r="X1456" i="38"/>
  <c r="AD1455" i="38"/>
  <c r="AC1455" i="38"/>
  <c r="AB1455" i="38"/>
  <c r="AA1455" i="38"/>
  <c r="Z1455" i="38"/>
  <c r="Y1455" i="38"/>
  <c r="X1455" i="38"/>
  <c r="AD1454" i="38"/>
  <c r="AC1454" i="38"/>
  <c r="AB1454" i="38"/>
  <c r="AA1454" i="38"/>
  <c r="Z1454" i="38"/>
  <c r="Y1454" i="38"/>
  <c r="X1454" i="38"/>
  <c r="AD1453" i="38"/>
  <c r="AC1453" i="38"/>
  <c r="AB1453" i="38"/>
  <c r="AA1453" i="38"/>
  <c r="Z1453" i="38"/>
  <c r="Y1453" i="38"/>
  <c r="X1453" i="38"/>
  <c r="AD1452" i="38"/>
  <c r="AC1452" i="38"/>
  <c r="AB1452" i="38"/>
  <c r="AA1452" i="38"/>
  <c r="Z1452" i="38"/>
  <c r="Y1452" i="38"/>
  <c r="X1452" i="38"/>
  <c r="AD1451" i="38"/>
  <c r="AC1451" i="38"/>
  <c r="AB1451" i="38"/>
  <c r="AA1451" i="38"/>
  <c r="Z1451" i="38"/>
  <c r="Y1451" i="38"/>
  <c r="X1451" i="38"/>
  <c r="AD1450" i="38"/>
  <c r="AC1450" i="38"/>
  <c r="AB1450" i="38"/>
  <c r="AA1450" i="38"/>
  <c r="Z1450" i="38"/>
  <c r="Y1450" i="38"/>
  <c r="X1450" i="38"/>
  <c r="AD1449" i="38"/>
  <c r="AC1449" i="38"/>
  <c r="AB1449" i="38"/>
  <c r="AA1449" i="38"/>
  <c r="Z1449" i="38"/>
  <c r="Y1449" i="38"/>
  <c r="X1449" i="38"/>
  <c r="AD1448" i="38"/>
  <c r="AC1448" i="38"/>
  <c r="AB1448" i="38"/>
  <c r="AA1448" i="38"/>
  <c r="Z1448" i="38"/>
  <c r="Y1448" i="38"/>
  <c r="X1448" i="38"/>
  <c r="AD1447" i="38"/>
  <c r="AC1447" i="38"/>
  <c r="AB1447" i="38"/>
  <c r="AA1447" i="38"/>
  <c r="Z1447" i="38"/>
  <c r="Y1447" i="38"/>
  <c r="X1447" i="38"/>
  <c r="AD1446" i="38"/>
  <c r="AC1446" i="38"/>
  <c r="AB1446" i="38"/>
  <c r="AA1446" i="38"/>
  <c r="Z1446" i="38"/>
  <c r="Y1446" i="38"/>
  <c r="X1446" i="38"/>
  <c r="AD1445" i="38"/>
  <c r="AC1445" i="38"/>
  <c r="AB1445" i="38"/>
  <c r="AA1445" i="38"/>
  <c r="Z1445" i="38"/>
  <c r="Y1445" i="38"/>
  <c r="X1445" i="38"/>
  <c r="AD1444" i="38"/>
  <c r="AC1444" i="38"/>
  <c r="AB1444" i="38"/>
  <c r="AA1444" i="38"/>
  <c r="Z1444" i="38"/>
  <c r="Y1444" i="38"/>
  <c r="X1444" i="38"/>
  <c r="AD1443" i="38"/>
  <c r="AC1443" i="38"/>
  <c r="AB1443" i="38"/>
  <c r="AA1443" i="38"/>
  <c r="Z1443" i="38"/>
  <c r="Y1443" i="38"/>
  <c r="X1443" i="38"/>
  <c r="AD1442" i="38"/>
  <c r="AC1442" i="38"/>
  <c r="AB1442" i="38"/>
  <c r="AA1442" i="38"/>
  <c r="Z1442" i="38"/>
  <c r="Y1442" i="38"/>
  <c r="X1442" i="38"/>
  <c r="AD1441" i="38"/>
  <c r="AC1441" i="38"/>
  <c r="AB1441" i="38"/>
  <c r="AA1441" i="38"/>
  <c r="Z1441" i="38"/>
  <c r="Y1441" i="38"/>
  <c r="X1441" i="38"/>
  <c r="AD1440" i="38"/>
  <c r="AC1440" i="38"/>
  <c r="AB1440" i="38"/>
  <c r="AA1440" i="38"/>
  <c r="Z1440" i="38"/>
  <c r="Y1440" i="38"/>
  <c r="X1440" i="38"/>
  <c r="AD1439" i="38"/>
  <c r="AC1439" i="38"/>
  <c r="AB1439" i="38"/>
  <c r="AA1439" i="38"/>
  <c r="Z1439" i="38"/>
  <c r="Y1439" i="38"/>
  <c r="X1439" i="38"/>
  <c r="AD1438" i="38"/>
  <c r="AC1438" i="38"/>
  <c r="AB1438" i="38"/>
  <c r="AA1438" i="38"/>
  <c r="Z1438" i="38"/>
  <c r="Y1438" i="38"/>
  <c r="X1438" i="38"/>
  <c r="AD1437" i="38"/>
  <c r="AC1437" i="38"/>
  <c r="AB1437" i="38"/>
  <c r="AA1437" i="38"/>
  <c r="Z1437" i="38"/>
  <c r="Y1437" i="38"/>
  <c r="X1437" i="38"/>
  <c r="AD1436" i="38"/>
  <c r="AC1436" i="38"/>
  <c r="AB1436" i="38"/>
  <c r="AA1436" i="38"/>
  <c r="Z1436" i="38"/>
  <c r="Y1436" i="38"/>
  <c r="X1436" i="38"/>
  <c r="AD1435" i="38"/>
  <c r="AC1435" i="38"/>
  <c r="AB1435" i="38"/>
  <c r="AA1435" i="38"/>
  <c r="Z1435" i="38"/>
  <c r="Y1435" i="38"/>
  <c r="X1435" i="38"/>
  <c r="AD1434" i="38"/>
  <c r="AC1434" i="38"/>
  <c r="AB1434" i="38"/>
  <c r="AA1434" i="38"/>
  <c r="Z1434" i="38"/>
  <c r="Y1434" i="38"/>
  <c r="X1434" i="38"/>
  <c r="AD1433" i="38"/>
  <c r="AC1433" i="38"/>
  <c r="AB1433" i="38"/>
  <c r="AA1433" i="38"/>
  <c r="Z1433" i="38"/>
  <c r="Y1433" i="38"/>
  <c r="X1433" i="38"/>
  <c r="AD1432" i="38"/>
  <c r="AC1432" i="38"/>
  <c r="AB1432" i="38"/>
  <c r="AA1432" i="38"/>
  <c r="Z1432" i="38"/>
  <c r="Y1432" i="38"/>
  <c r="X1432" i="38"/>
  <c r="AD1431" i="38"/>
  <c r="AC1431" i="38"/>
  <c r="AB1431" i="38"/>
  <c r="AA1431" i="38"/>
  <c r="Z1431" i="38"/>
  <c r="Y1431" i="38"/>
  <c r="X1431" i="38"/>
  <c r="AD1430" i="38"/>
  <c r="AC1430" i="38"/>
  <c r="AB1430" i="38"/>
  <c r="AA1430" i="38"/>
  <c r="Z1430" i="38"/>
  <c r="Y1430" i="38"/>
  <c r="X1430" i="38"/>
  <c r="AD1429" i="38"/>
  <c r="AC1429" i="38"/>
  <c r="AB1429" i="38"/>
  <c r="AA1429" i="38"/>
  <c r="Z1429" i="38"/>
  <c r="Y1429" i="38"/>
  <c r="X1429" i="38"/>
  <c r="AD1428" i="38"/>
  <c r="AC1428" i="38"/>
  <c r="AB1428" i="38"/>
  <c r="AA1428" i="38"/>
  <c r="Z1428" i="38"/>
  <c r="Y1428" i="38"/>
  <c r="X1428" i="38"/>
  <c r="AD1427" i="38"/>
  <c r="AC1427" i="38"/>
  <c r="AB1427" i="38"/>
  <c r="AA1427" i="38"/>
  <c r="Z1427" i="38"/>
  <c r="Y1427" i="38"/>
  <c r="X1427" i="38"/>
  <c r="AD1426" i="38"/>
  <c r="AC1426" i="38"/>
  <c r="AB1426" i="38"/>
  <c r="AA1426" i="38"/>
  <c r="Z1426" i="38"/>
  <c r="Y1426" i="38"/>
  <c r="X1426" i="38"/>
  <c r="AD1425" i="38"/>
  <c r="AC1425" i="38"/>
  <c r="AB1425" i="38"/>
  <c r="AA1425" i="38"/>
  <c r="Z1425" i="38"/>
  <c r="Y1425" i="38"/>
  <c r="X1425" i="38"/>
  <c r="AD1424" i="38"/>
  <c r="AC1424" i="38"/>
  <c r="AB1424" i="38"/>
  <c r="AA1424" i="38"/>
  <c r="Z1424" i="38"/>
  <c r="Y1424" i="38"/>
  <c r="X1424" i="38"/>
  <c r="AD1423" i="38"/>
  <c r="AC1423" i="38"/>
  <c r="AB1423" i="38"/>
  <c r="AA1423" i="38"/>
  <c r="Z1423" i="38"/>
  <c r="Y1423" i="38"/>
  <c r="X1423" i="38"/>
  <c r="AD1422" i="38"/>
  <c r="AC1422" i="38"/>
  <c r="AB1422" i="38"/>
  <c r="AA1422" i="38"/>
  <c r="Z1422" i="38"/>
  <c r="Y1422" i="38"/>
  <c r="X1422" i="38"/>
  <c r="AD1421" i="38"/>
  <c r="AC1421" i="38"/>
  <c r="AB1421" i="38"/>
  <c r="AA1421" i="38"/>
  <c r="Z1421" i="38"/>
  <c r="Y1421" i="38"/>
  <c r="X1421" i="38"/>
  <c r="AD1420" i="38"/>
  <c r="AC1420" i="38"/>
  <c r="AB1420" i="38"/>
  <c r="AA1420" i="38"/>
  <c r="Z1420" i="38"/>
  <c r="Y1420" i="38"/>
  <c r="X1420" i="38"/>
  <c r="AD1419" i="38"/>
  <c r="AC1419" i="38"/>
  <c r="AB1419" i="38"/>
  <c r="AA1419" i="38"/>
  <c r="Z1419" i="38"/>
  <c r="Y1419" i="38"/>
  <c r="X1419" i="38"/>
  <c r="AD1418" i="38"/>
  <c r="AC1418" i="38"/>
  <c r="AB1418" i="38"/>
  <c r="AA1418" i="38"/>
  <c r="Z1418" i="38"/>
  <c r="Y1418" i="38"/>
  <c r="X1418" i="38"/>
  <c r="AD1417" i="38"/>
  <c r="AC1417" i="38"/>
  <c r="AB1417" i="38"/>
  <c r="AA1417" i="38"/>
  <c r="Z1417" i="38"/>
  <c r="Y1417" i="38"/>
  <c r="X1417" i="38"/>
  <c r="AD1416" i="38"/>
  <c r="AC1416" i="38"/>
  <c r="AB1416" i="38"/>
  <c r="AA1416" i="38"/>
  <c r="Z1416" i="38"/>
  <c r="Y1416" i="38"/>
  <c r="X1416" i="38"/>
  <c r="AD1415" i="38"/>
  <c r="AC1415" i="38"/>
  <c r="AB1415" i="38"/>
  <c r="AA1415" i="38"/>
  <c r="Z1415" i="38"/>
  <c r="Y1415" i="38"/>
  <c r="X1415" i="38"/>
  <c r="AD1414" i="38"/>
  <c r="AC1414" i="38"/>
  <c r="AB1414" i="38"/>
  <c r="AA1414" i="38"/>
  <c r="Z1414" i="38"/>
  <c r="Y1414" i="38"/>
  <c r="X1414" i="38"/>
  <c r="AD1413" i="38"/>
  <c r="AC1413" i="38"/>
  <c r="AB1413" i="38"/>
  <c r="AA1413" i="38"/>
  <c r="Z1413" i="38"/>
  <c r="Y1413" i="38"/>
  <c r="X1413" i="38"/>
  <c r="AD1412" i="38"/>
  <c r="AC1412" i="38"/>
  <c r="AB1412" i="38"/>
  <c r="AA1412" i="38"/>
  <c r="Z1412" i="38"/>
  <c r="Y1412" i="38"/>
  <c r="X1412" i="38"/>
  <c r="AD1411" i="38"/>
  <c r="AC1411" i="38"/>
  <c r="AB1411" i="38"/>
  <c r="AA1411" i="38"/>
  <c r="Z1411" i="38"/>
  <c r="Y1411" i="38"/>
  <c r="X1411" i="38"/>
  <c r="AD1410" i="38"/>
  <c r="AC1410" i="38"/>
  <c r="AB1410" i="38"/>
  <c r="AA1410" i="38"/>
  <c r="Z1410" i="38"/>
  <c r="Y1410" i="38"/>
  <c r="X1410" i="38"/>
  <c r="AD1409" i="38"/>
  <c r="AC1409" i="38"/>
  <c r="AB1409" i="38"/>
  <c r="AA1409" i="38"/>
  <c r="Z1409" i="38"/>
  <c r="Y1409" i="38"/>
  <c r="X1409" i="38"/>
  <c r="AD1408" i="38"/>
  <c r="AC1408" i="38"/>
  <c r="AB1408" i="38"/>
  <c r="AA1408" i="38"/>
  <c r="Z1408" i="38"/>
  <c r="Y1408" i="38"/>
  <c r="X1408" i="38"/>
  <c r="AD1407" i="38"/>
  <c r="AC1407" i="38"/>
  <c r="AB1407" i="38"/>
  <c r="AA1407" i="38"/>
  <c r="Z1407" i="38"/>
  <c r="Y1407" i="38"/>
  <c r="X1407" i="38"/>
  <c r="AD1406" i="38"/>
  <c r="AC1406" i="38"/>
  <c r="AB1406" i="38"/>
  <c r="AA1406" i="38"/>
  <c r="Z1406" i="38"/>
  <c r="Y1406" i="38"/>
  <c r="X1406" i="38"/>
  <c r="AD1405" i="38"/>
  <c r="AC1405" i="38"/>
  <c r="AB1405" i="38"/>
  <c r="AA1405" i="38"/>
  <c r="Z1405" i="38"/>
  <c r="Y1405" i="38"/>
  <c r="X1405" i="38"/>
  <c r="AD1404" i="38"/>
  <c r="AC1404" i="38"/>
  <c r="AB1404" i="38"/>
  <c r="AA1404" i="38"/>
  <c r="Z1404" i="38"/>
  <c r="Y1404" i="38"/>
  <c r="X1404" i="38"/>
  <c r="AD1403" i="38"/>
  <c r="AC1403" i="38"/>
  <c r="AB1403" i="38"/>
  <c r="AA1403" i="38"/>
  <c r="Z1403" i="38"/>
  <c r="Y1403" i="38"/>
  <c r="X1403" i="38"/>
  <c r="AD1402" i="38"/>
  <c r="AC1402" i="38"/>
  <c r="AB1402" i="38"/>
  <c r="AA1402" i="38"/>
  <c r="Z1402" i="38"/>
  <c r="Y1402" i="38"/>
  <c r="X1402" i="38"/>
  <c r="AD1401" i="38"/>
  <c r="AC1401" i="38"/>
  <c r="AB1401" i="38"/>
  <c r="AA1401" i="38"/>
  <c r="Z1401" i="38"/>
  <c r="Y1401" i="38"/>
  <c r="X1401" i="38"/>
  <c r="AD1400" i="38"/>
  <c r="AC1400" i="38"/>
  <c r="AB1400" i="38"/>
  <c r="AA1400" i="38"/>
  <c r="Z1400" i="38"/>
  <c r="Y1400" i="38"/>
  <c r="X1400" i="38"/>
  <c r="AD1399" i="38"/>
  <c r="AC1399" i="38"/>
  <c r="AB1399" i="38"/>
  <c r="AA1399" i="38"/>
  <c r="Z1399" i="38"/>
  <c r="Y1399" i="38"/>
  <c r="X1399" i="38"/>
  <c r="AD1398" i="38"/>
  <c r="AC1398" i="38"/>
  <c r="AB1398" i="38"/>
  <c r="AA1398" i="38"/>
  <c r="Z1398" i="38"/>
  <c r="Y1398" i="38"/>
  <c r="X1398" i="38"/>
  <c r="AD1397" i="38"/>
  <c r="AC1397" i="38"/>
  <c r="AB1397" i="38"/>
  <c r="AA1397" i="38"/>
  <c r="Z1397" i="38"/>
  <c r="Y1397" i="38"/>
  <c r="X1397" i="38"/>
  <c r="AD1396" i="38"/>
  <c r="AC1396" i="38"/>
  <c r="AB1396" i="38"/>
  <c r="AA1396" i="38"/>
  <c r="Z1396" i="38"/>
  <c r="Y1396" i="38"/>
  <c r="X1396" i="38"/>
  <c r="AD1395" i="38"/>
  <c r="AC1395" i="38"/>
  <c r="AB1395" i="38"/>
  <c r="AA1395" i="38"/>
  <c r="Z1395" i="38"/>
  <c r="Y1395" i="38"/>
  <c r="X1395" i="38"/>
  <c r="AD1394" i="38"/>
  <c r="AC1394" i="38"/>
  <c r="AB1394" i="38"/>
  <c r="AA1394" i="38"/>
  <c r="Z1394" i="38"/>
  <c r="Y1394" i="38"/>
  <c r="X1394" i="38"/>
  <c r="AD1393" i="38"/>
  <c r="AC1393" i="38"/>
  <c r="AB1393" i="38"/>
  <c r="AA1393" i="38"/>
  <c r="Z1393" i="38"/>
  <c r="Y1393" i="38"/>
  <c r="X1393" i="38"/>
  <c r="AD1392" i="38"/>
  <c r="AC1392" i="38"/>
  <c r="AB1392" i="38"/>
  <c r="AA1392" i="38"/>
  <c r="Z1392" i="38"/>
  <c r="Y1392" i="38"/>
  <c r="X1392" i="38"/>
  <c r="AD1391" i="38"/>
  <c r="AC1391" i="38"/>
  <c r="AB1391" i="38"/>
  <c r="AA1391" i="38"/>
  <c r="Z1391" i="38"/>
  <c r="Y1391" i="38"/>
  <c r="X1391" i="38"/>
  <c r="AD1390" i="38"/>
  <c r="AC1390" i="38"/>
  <c r="AB1390" i="38"/>
  <c r="AA1390" i="38"/>
  <c r="Z1390" i="38"/>
  <c r="Y1390" i="38"/>
  <c r="X1390" i="38"/>
  <c r="AD1389" i="38"/>
  <c r="AC1389" i="38"/>
  <c r="AB1389" i="38"/>
  <c r="AA1389" i="38"/>
  <c r="Z1389" i="38"/>
  <c r="Y1389" i="38"/>
  <c r="X1389" i="38"/>
  <c r="AD1388" i="38"/>
  <c r="AC1388" i="38"/>
  <c r="AB1388" i="38"/>
  <c r="AA1388" i="38"/>
  <c r="Z1388" i="38"/>
  <c r="Y1388" i="38"/>
  <c r="X1388" i="38"/>
  <c r="AD1387" i="38"/>
  <c r="AC1387" i="38"/>
  <c r="AB1387" i="38"/>
  <c r="AA1387" i="38"/>
  <c r="Z1387" i="38"/>
  <c r="Y1387" i="38"/>
  <c r="X1387" i="38"/>
  <c r="AD1386" i="38"/>
  <c r="AC1386" i="38"/>
  <c r="AB1386" i="38"/>
  <c r="AA1386" i="38"/>
  <c r="Z1386" i="38"/>
  <c r="Y1386" i="38"/>
  <c r="X1386" i="38"/>
  <c r="AD1385" i="38"/>
  <c r="AC1385" i="38"/>
  <c r="AB1385" i="38"/>
  <c r="AA1385" i="38"/>
  <c r="Z1385" i="38"/>
  <c r="Y1385" i="38"/>
  <c r="X1385" i="38"/>
  <c r="AD1384" i="38"/>
  <c r="AC1384" i="38"/>
  <c r="AB1384" i="38"/>
  <c r="AA1384" i="38"/>
  <c r="Z1384" i="38"/>
  <c r="Y1384" i="38"/>
  <c r="X1384" i="38"/>
  <c r="AD1383" i="38"/>
  <c r="AC1383" i="38"/>
  <c r="AB1383" i="38"/>
  <c r="AA1383" i="38"/>
  <c r="Z1383" i="38"/>
  <c r="Y1383" i="38"/>
  <c r="X1383" i="38"/>
  <c r="AD1382" i="38"/>
  <c r="AC1382" i="38"/>
  <c r="AB1382" i="38"/>
  <c r="AA1382" i="38"/>
  <c r="Z1382" i="38"/>
  <c r="Y1382" i="38"/>
  <c r="X1382" i="38"/>
  <c r="AD1381" i="38"/>
  <c r="AC1381" i="38"/>
  <c r="AB1381" i="38"/>
  <c r="AA1381" i="38"/>
  <c r="Z1381" i="38"/>
  <c r="Y1381" i="38"/>
  <c r="X1381" i="38"/>
  <c r="AD1380" i="38"/>
  <c r="AC1380" i="38"/>
  <c r="AB1380" i="38"/>
  <c r="AA1380" i="38"/>
  <c r="Z1380" i="38"/>
  <c r="Y1380" i="38"/>
  <c r="X1380" i="38"/>
  <c r="AD1379" i="38"/>
  <c r="AC1379" i="38"/>
  <c r="AB1379" i="38"/>
  <c r="AA1379" i="38"/>
  <c r="Z1379" i="38"/>
  <c r="Y1379" i="38"/>
  <c r="X1379" i="38"/>
  <c r="AD1378" i="38"/>
  <c r="AC1378" i="38"/>
  <c r="AB1378" i="38"/>
  <c r="AA1378" i="38"/>
  <c r="Z1378" i="38"/>
  <c r="Y1378" i="38"/>
  <c r="X1378" i="38"/>
  <c r="AD1377" i="38"/>
  <c r="AC1377" i="38"/>
  <c r="AB1377" i="38"/>
  <c r="AA1377" i="38"/>
  <c r="Z1377" i="38"/>
  <c r="Y1377" i="38"/>
  <c r="X1377" i="38"/>
  <c r="AD1376" i="38"/>
  <c r="AC1376" i="38"/>
  <c r="AB1376" i="38"/>
  <c r="AA1376" i="38"/>
  <c r="Z1376" i="38"/>
  <c r="Y1376" i="38"/>
  <c r="X1376" i="38"/>
  <c r="AD1375" i="38"/>
  <c r="AC1375" i="38"/>
  <c r="AB1375" i="38"/>
  <c r="AA1375" i="38"/>
  <c r="Z1375" i="38"/>
  <c r="Y1375" i="38"/>
  <c r="X1375" i="38"/>
  <c r="AD1374" i="38"/>
  <c r="AC1374" i="38"/>
  <c r="AB1374" i="38"/>
  <c r="AA1374" i="38"/>
  <c r="Z1374" i="38"/>
  <c r="Y1374" i="38"/>
  <c r="X1374" i="38"/>
  <c r="AD1373" i="38"/>
  <c r="AC1373" i="38"/>
  <c r="AB1373" i="38"/>
  <c r="AA1373" i="38"/>
  <c r="Z1373" i="38"/>
  <c r="Y1373" i="38"/>
  <c r="X1373" i="38"/>
  <c r="AD1372" i="38"/>
  <c r="AC1372" i="38"/>
  <c r="AB1372" i="38"/>
  <c r="AA1372" i="38"/>
  <c r="Z1372" i="38"/>
  <c r="Y1372" i="38"/>
  <c r="X1372" i="38"/>
  <c r="AD1371" i="38"/>
  <c r="AC1371" i="38"/>
  <c r="AB1371" i="38"/>
  <c r="AA1371" i="38"/>
  <c r="Z1371" i="38"/>
  <c r="Y1371" i="38"/>
  <c r="X1371" i="38"/>
  <c r="AD1370" i="38"/>
  <c r="AC1370" i="38"/>
  <c r="AB1370" i="38"/>
  <c r="AA1370" i="38"/>
  <c r="Z1370" i="38"/>
  <c r="Y1370" i="38"/>
  <c r="X1370" i="38"/>
  <c r="AD1369" i="38"/>
  <c r="AC1369" i="38"/>
  <c r="AB1369" i="38"/>
  <c r="AA1369" i="38"/>
  <c r="Z1369" i="38"/>
  <c r="Y1369" i="38"/>
  <c r="X1369" i="38"/>
  <c r="AD1368" i="38"/>
  <c r="AC1368" i="38"/>
  <c r="AB1368" i="38"/>
  <c r="AA1368" i="38"/>
  <c r="Z1368" i="38"/>
  <c r="Y1368" i="38"/>
  <c r="X1368" i="38"/>
  <c r="AD1367" i="38"/>
  <c r="AC1367" i="38"/>
  <c r="AB1367" i="38"/>
  <c r="AA1367" i="38"/>
  <c r="Z1367" i="38"/>
  <c r="Y1367" i="38"/>
  <c r="X1367" i="38"/>
  <c r="AD1366" i="38"/>
  <c r="AC1366" i="38"/>
  <c r="AB1366" i="38"/>
  <c r="AA1366" i="38"/>
  <c r="Z1366" i="38"/>
  <c r="Y1366" i="38"/>
  <c r="X1366" i="38"/>
  <c r="AD1365" i="38"/>
  <c r="AC1365" i="38"/>
  <c r="AB1365" i="38"/>
  <c r="AA1365" i="38"/>
  <c r="Z1365" i="38"/>
  <c r="Y1365" i="38"/>
  <c r="X1365" i="38"/>
  <c r="AD1364" i="38"/>
  <c r="AC1364" i="38"/>
  <c r="AB1364" i="38"/>
  <c r="AA1364" i="38"/>
  <c r="Z1364" i="38"/>
  <c r="Y1364" i="38"/>
  <c r="X1364" i="38"/>
  <c r="AD1363" i="38"/>
  <c r="AC1363" i="38"/>
  <c r="AB1363" i="38"/>
  <c r="AA1363" i="38"/>
  <c r="Z1363" i="38"/>
  <c r="Y1363" i="38"/>
  <c r="X1363" i="38"/>
  <c r="AD1362" i="38"/>
  <c r="AC1362" i="38"/>
  <c r="AB1362" i="38"/>
  <c r="AA1362" i="38"/>
  <c r="Z1362" i="38"/>
  <c r="Y1362" i="38"/>
  <c r="X1362" i="38"/>
  <c r="AD1361" i="38"/>
  <c r="AC1361" i="38"/>
  <c r="AB1361" i="38"/>
  <c r="AA1361" i="38"/>
  <c r="Z1361" i="38"/>
  <c r="Y1361" i="38"/>
  <c r="X1361" i="38"/>
  <c r="AD1360" i="38"/>
  <c r="AC1360" i="38"/>
  <c r="AB1360" i="38"/>
  <c r="AA1360" i="38"/>
  <c r="Z1360" i="38"/>
  <c r="Y1360" i="38"/>
  <c r="X1360" i="38"/>
  <c r="AD1359" i="38"/>
  <c r="AC1359" i="38"/>
  <c r="AB1359" i="38"/>
  <c r="AA1359" i="38"/>
  <c r="Z1359" i="38"/>
  <c r="Y1359" i="38"/>
  <c r="X1359" i="38"/>
  <c r="AD1358" i="38"/>
  <c r="AC1358" i="38"/>
  <c r="AB1358" i="38"/>
  <c r="AA1358" i="38"/>
  <c r="Z1358" i="38"/>
  <c r="Y1358" i="38"/>
  <c r="X1358" i="38"/>
  <c r="AD1357" i="38"/>
  <c r="AC1357" i="38"/>
  <c r="AB1357" i="38"/>
  <c r="AA1357" i="38"/>
  <c r="Z1357" i="38"/>
  <c r="Y1357" i="38"/>
  <c r="X1357" i="38"/>
  <c r="AD1356" i="38"/>
  <c r="AC1356" i="38"/>
  <c r="AB1356" i="38"/>
  <c r="AA1356" i="38"/>
  <c r="Z1356" i="38"/>
  <c r="Y1356" i="38"/>
  <c r="X1356" i="38"/>
  <c r="AD1355" i="38"/>
  <c r="AC1355" i="38"/>
  <c r="AB1355" i="38"/>
  <c r="AA1355" i="38"/>
  <c r="Z1355" i="38"/>
  <c r="Y1355" i="38"/>
  <c r="X1355" i="38"/>
  <c r="AD1354" i="38"/>
  <c r="AC1354" i="38"/>
  <c r="AB1354" i="38"/>
  <c r="AA1354" i="38"/>
  <c r="Z1354" i="38"/>
  <c r="Y1354" i="38"/>
  <c r="X1354" i="38"/>
  <c r="AD1353" i="38"/>
  <c r="AC1353" i="38"/>
  <c r="AB1353" i="38"/>
  <c r="AA1353" i="38"/>
  <c r="Z1353" i="38"/>
  <c r="Y1353" i="38"/>
  <c r="X1353" i="38"/>
  <c r="AD1352" i="38"/>
  <c r="AC1352" i="38"/>
  <c r="AB1352" i="38"/>
  <c r="AA1352" i="38"/>
  <c r="Z1352" i="38"/>
  <c r="Y1352" i="38"/>
  <c r="X1352" i="38"/>
  <c r="AD1351" i="38"/>
  <c r="AC1351" i="38"/>
  <c r="AB1351" i="38"/>
  <c r="AA1351" i="38"/>
  <c r="Z1351" i="38"/>
  <c r="Y1351" i="38"/>
  <c r="X1351" i="38"/>
  <c r="AD1350" i="38"/>
  <c r="AC1350" i="38"/>
  <c r="AB1350" i="38"/>
  <c r="AA1350" i="38"/>
  <c r="Z1350" i="38"/>
  <c r="Y1350" i="38"/>
  <c r="X1350" i="38"/>
  <c r="AD1349" i="38"/>
  <c r="AC1349" i="38"/>
  <c r="AB1349" i="38"/>
  <c r="AA1349" i="38"/>
  <c r="Z1349" i="38"/>
  <c r="Y1349" i="38"/>
  <c r="X1349" i="38"/>
  <c r="AD1348" i="38"/>
  <c r="AC1348" i="38"/>
  <c r="AB1348" i="38"/>
  <c r="AA1348" i="38"/>
  <c r="Z1348" i="38"/>
  <c r="Y1348" i="38"/>
  <c r="X1348" i="38"/>
  <c r="AD1347" i="38"/>
  <c r="AC1347" i="38"/>
  <c r="AB1347" i="38"/>
  <c r="AA1347" i="38"/>
  <c r="Z1347" i="38"/>
  <c r="Y1347" i="38"/>
  <c r="X1347" i="38"/>
  <c r="AD1346" i="38"/>
  <c r="AC1346" i="38"/>
  <c r="AB1346" i="38"/>
  <c r="AA1346" i="38"/>
  <c r="Z1346" i="38"/>
  <c r="Y1346" i="38"/>
  <c r="X1346" i="38"/>
  <c r="AD1345" i="38"/>
  <c r="AC1345" i="38"/>
  <c r="AB1345" i="38"/>
  <c r="AA1345" i="38"/>
  <c r="Z1345" i="38"/>
  <c r="Y1345" i="38"/>
  <c r="X1345" i="38"/>
  <c r="AD1344" i="38"/>
  <c r="AC1344" i="38"/>
  <c r="AB1344" i="38"/>
  <c r="AA1344" i="38"/>
  <c r="Z1344" i="38"/>
  <c r="Y1344" i="38"/>
  <c r="X1344" i="38"/>
  <c r="AD1343" i="38"/>
  <c r="AC1343" i="38"/>
  <c r="AB1343" i="38"/>
  <c r="AA1343" i="38"/>
  <c r="Z1343" i="38"/>
  <c r="Y1343" i="38"/>
  <c r="X1343" i="38"/>
  <c r="AD1342" i="38"/>
  <c r="AC1342" i="38"/>
  <c r="AB1342" i="38"/>
  <c r="AA1342" i="38"/>
  <c r="Z1342" i="38"/>
  <c r="Y1342" i="38"/>
  <c r="X1342" i="38"/>
  <c r="AD1341" i="38"/>
  <c r="AC1341" i="38"/>
  <c r="AB1341" i="38"/>
  <c r="AA1341" i="38"/>
  <c r="Z1341" i="38"/>
  <c r="Y1341" i="38"/>
  <c r="X1341" i="38"/>
  <c r="AD1340" i="38"/>
  <c r="AC1340" i="38"/>
  <c r="AB1340" i="38"/>
  <c r="AA1340" i="38"/>
  <c r="Z1340" i="38"/>
  <c r="Y1340" i="38"/>
  <c r="X1340" i="38"/>
  <c r="AD1339" i="38"/>
  <c r="AC1339" i="38"/>
  <c r="AB1339" i="38"/>
  <c r="AA1339" i="38"/>
  <c r="Z1339" i="38"/>
  <c r="Y1339" i="38"/>
  <c r="X1339" i="38"/>
  <c r="AD1338" i="38"/>
  <c r="AC1338" i="38"/>
  <c r="AB1338" i="38"/>
  <c r="AA1338" i="38"/>
  <c r="Z1338" i="38"/>
  <c r="Y1338" i="38"/>
  <c r="X1338" i="38"/>
  <c r="AD1337" i="38"/>
  <c r="AC1337" i="38"/>
  <c r="AB1337" i="38"/>
  <c r="AA1337" i="38"/>
  <c r="Z1337" i="38"/>
  <c r="Y1337" i="38"/>
  <c r="X1337" i="38"/>
  <c r="AD1336" i="38"/>
  <c r="AC1336" i="38"/>
  <c r="AB1336" i="38"/>
  <c r="AA1336" i="38"/>
  <c r="Z1336" i="38"/>
  <c r="Y1336" i="38"/>
  <c r="X1336" i="38"/>
  <c r="AD1335" i="38"/>
  <c r="AC1335" i="38"/>
  <c r="AB1335" i="38"/>
  <c r="AA1335" i="38"/>
  <c r="Z1335" i="38"/>
  <c r="Y1335" i="38"/>
  <c r="X1335" i="38"/>
  <c r="AD1334" i="38"/>
  <c r="AC1334" i="38"/>
  <c r="AB1334" i="38"/>
  <c r="AA1334" i="38"/>
  <c r="Z1334" i="38"/>
  <c r="Y1334" i="38"/>
  <c r="X1334" i="38"/>
  <c r="AD1333" i="38"/>
  <c r="AC1333" i="38"/>
  <c r="AB1333" i="38"/>
  <c r="AA1333" i="38"/>
  <c r="Z1333" i="38"/>
  <c r="Y1333" i="38"/>
  <c r="X1333" i="38"/>
  <c r="AD1332" i="38"/>
  <c r="AC1332" i="38"/>
  <c r="AB1332" i="38"/>
  <c r="AA1332" i="38"/>
  <c r="Z1332" i="38"/>
  <c r="Y1332" i="38"/>
  <c r="X1332" i="38"/>
  <c r="AD1331" i="38"/>
  <c r="AC1331" i="38"/>
  <c r="AB1331" i="38"/>
  <c r="AA1331" i="38"/>
  <c r="Z1331" i="38"/>
  <c r="Y1331" i="38"/>
  <c r="X1331" i="38"/>
  <c r="AD1330" i="38"/>
  <c r="AC1330" i="38"/>
  <c r="AB1330" i="38"/>
  <c r="AA1330" i="38"/>
  <c r="Z1330" i="38"/>
  <c r="Y1330" i="38"/>
  <c r="X1330" i="38"/>
  <c r="AD1329" i="38"/>
  <c r="AC1329" i="38"/>
  <c r="AB1329" i="38"/>
  <c r="AA1329" i="38"/>
  <c r="Z1329" i="38"/>
  <c r="Y1329" i="38"/>
  <c r="X1329" i="38"/>
  <c r="AD1328" i="38"/>
  <c r="AC1328" i="38"/>
  <c r="AB1328" i="38"/>
  <c r="AA1328" i="38"/>
  <c r="Z1328" i="38"/>
  <c r="Y1328" i="38"/>
  <c r="X1328" i="38"/>
  <c r="AD1327" i="38"/>
  <c r="AC1327" i="38"/>
  <c r="AB1327" i="38"/>
  <c r="AA1327" i="38"/>
  <c r="Z1327" i="38"/>
  <c r="Y1327" i="38"/>
  <c r="X1327" i="38"/>
  <c r="AD1326" i="38"/>
  <c r="AC1326" i="38"/>
  <c r="AB1326" i="38"/>
  <c r="AA1326" i="38"/>
  <c r="Z1326" i="38"/>
  <c r="Y1326" i="38"/>
  <c r="X1326" i="38"/>
  <c r="AD1325" i="38"/>
  <c r="AC1325" i="38"/>
  <c r="AB1325" i="38"/>
  <c r="AA1325" i="38"/>
  <c r="Z1325" i="38"/>
  <c r="Y1325" i="38"/>
  <c r="X1325" i="38"/>
  <c r="AD1324" i="38"/>
  <c r="AC1324" i="38"/>
  <c r="AB1324" i="38"/>
  <c r="AA1324" i="38"/>
  <c r="Z1324" i="38"/>
  <c r="Y1324" i="38"/>
  <c r="X1324" i="38"/>
  <c r="AD1323" i="38"/>
  <c r="AC1323" i="38"/>
  <c r="AB1323" i="38"/>
  <c r="AA1323" i="38"/>
  <c r="Z1323" i="38"/>
  <c r="Y1323" i="38"/>
  <c r="X1323" i="38"/>
  <c r="AD1322" i="38"/>
  <c r="AC1322" i="38"/>
  <c r="AB1322" i="38"/>
  <c r="AA1322" i="38"/>
  <c r="Z1322" i="38"/>
  <c r="Y1322" i="38"/>
  <c r="X1322" i="38"/>
  <c r="AD1321" i="38"/>
  <c r="AC1321" i="38"/>
  <c r="AB1321" i="38"/>
  <c r="AA1321" i="38"/>
  <c r="Z1321" i="38"/>
  <c r="Y1321" i="38"/>
  <c r="X1321" i="38"/>
  <c r="AD1320" i="38"/>
  <c r="AC1320" i="38"/>
  <c r="AB1320" i="38"/>
  <c r="AA1320" i="38"/>
  <c r="Z1320" i="38"/>
  <c r="Y1320" i="38"/>
  <c r="X1320" i="38"/>
  <c r="AD1319" i="38"/>
  <c r="AC1319" i="38"/>
  <c r="AB1319" i="38"/>
  <c r="AA1319" i="38"/>
  <c r="Z1319" i="38"/>
  <c r="Y1319" i="38"/>
  <c r="X1319" i="38"/>
  <c r="AD1318" i="38"/>
  <c r="AC1318" i="38"/>
  <c r="AB1318" i="38"/>
  <c r="AA1318" i="38"/>
  <c r="Z1318" i="38"/>
  <c r="Y1318" i="38"/>
  <c r="X1318" i="38"/>
  <c r="AD1317" i="38"/>
  <c r="AC1317" i="38"/>
  <c r="AB1317" i="38"/>
  <c r="AA1317" i="38"/>
  <c r="Z1317" i="38"/>
  <c r="Y1317" i="38"/>
  <c r="X1317" i="38"/>
  <c r="AD1316" i="38"/>
  <c r="AC1316" i="38"/>
  <c r="AB1316" i="38"/>
  <c r="AA1316" i="38"/>
  <c r="Z1316" i="38"/>
  <c r="Y1316" i="38"/>
  <c r="X1316" i="38"/>
  <c r="AD1315" i="38"/>
  <c r="AC1315" i="38"/>
  <c r="AB1315" i="38"/>
  <c r="AA1315" i="38"/>
  <c r="Z1315" i="38"/>
  <c r="Y1315" i="38"/>
  <c r="X1315" i="38"/>
  <c r="AD1314" i="38"/>
  <c r="AC1314" i="38"/>
  <c r="AB1314" i="38"/>
  <c r="AA1314" i="38"/>
  <c r="Z1314" i="38"/>
  <c r="Y1314" i="38"/>
  <c r="X1314" i="38"/>
  <c r="AD1313" i="38"/>
  <c r="AC1313" i="38"/>
  <c r="AB1313" i="38"/>
  <c r="AA1313" i="38"/>
  <c r="Z1313" i="38"/>
  <c r="Y1313" i="38"/>
  <c r="X1313" i="38"/>
  <c r="AD1312" i="38"/>
  <c r="AC1312" i="38"/>
  <c r="AB1312" i="38"/>
  <c r="AA1312" i="38"/>
  <c r="Z1312" i="38"/>
  <c r="Y1312" i="38"/>
  <c r="X1312" i="38"/>
  <c r="AD1311" i="38"/>
  <c r="AC1311" i="38"/>
  <c r="AB1311" i="38"/>
  <c r="AA1311" i="38"/>
  <c r="Z1311" i="38"/>
  <c r="Y1311" i="38"/>
  <c r="X1311" i="38"/>
  <c r="AD1310" i="38"/>
  <c r="AC1310" i="38"/>
  <c r="AB1310" i="38"/>
  <c r="AA1310" i="38"/>
  <c r="Z1310" i="38"/>
  <c r="Y1310" i="38"/>
  <c r="X1310" i="38"/>
  <c r="AD1309" i="38"/>
  <c r="AC1309" i="38"/>
  <c r="AB1309" i="38"/>
  <c r="AA1309" i="38"/>
  <c r="Z1309" i="38"/>
  <c r="Y1309" i="38"/>
  <c r="X1309" i="38"/>
  <c r="AD1308" i="38"/>
  <c r="AC1308" i="38"/>
  <c r="AB1308" i="38"/>
  <c r="AA1308" i="38"/>
  <c r="Z1308" i="38"/>
  <c r="Y1308" i="38"/>
  <c r="X1308" i="38"/>
  <c r="AD1307" i="38"/>
  <c r="AC1307" i="38"/>
  <c r="AB1307" i="38"/>
  <c r="AA1307" i="38"/>
  <c r="Z1307" i="38"/>
  <c r="Y1307" i="38"/>
  <c r="X1307" i="38"/>
  <c r="AD1306" i="38"/>
  <c r="AC1306" i="38"/>
  <c r="AB1306" i="38"/>
  <c r="AA1306" i="38"/>
  <c r="Z1306" i="38"/>
  <c r="Y1306" i="38"/>
  <c r="X1306" i="38"/>
  <c r="AD1305" i="38"/>
  <c r="AC1305" i="38"/>
  <c r="AB1305" i="38"/>
  <c r="AA1305" i="38"/>
  <c r="Z1305" i="38"/>
  <c r="Y1305" i="38"/>
  <c r="X1305" i="38"/>
  <c r="AD1304" i="38"/>
  <c r="AC1304" i="38"/>
  <c r="AB1304" i="38"/>
  <c r="AA1304" i="38"/>
  <c r="Z1304" i="38"/>
  <c r="Y1304" i="38"/>
  <c r="X1304" i="38"/>
  <c r="AD1303" i="38"/>
  <c r="AC1303" i="38"/>
  <c r="AB1303" i="38"/>
  <c r="AA1303" i="38"/>
  <c r="Z1303" i="38"/>
  <c r="Y1303" i="38"/>
  <c r="X1303" i="38"/>
  <c r="AD1302" i="38"/>
  <c r="AC1302" i="38"/>
  <c r="AB1302" i="38"/>
  <c r="AA1302" i="38"/>
  <c r="Z1302" i="38"/>
  <c r="Y1302" i="38"/>
  <c r="X1302" i="38"/>
  <c r="AD1301" i="38"/>
  <c r="AC1301" i="38"/>
  <c r="AB1301" i="38"/>
  <c r="AA1301" i="38"/>
  <c r="Z1301" i="38"/>
  <c r="Y1301" i="38"/>
  <c r="X1301" i="38"/>
  <c r="AD1300" i="38"/>
  <c r="AC1300" i="38"/>
  <c r="AB1300" i="38"/>
  <c r="AA1300" i="38"/>
  <c r="Z1300" i="38"/>
  <c r="Y1300" i="38"/>
  <c r="X1300" i="38"/>
  <c r="AD1299" i="38"/>
  <c r="AC1299" i="38"/>
  <c r="AB1299" i="38"/>
  <c r="AA1299" i="38"/>
  <c r="Z1299" i="38"/>
  <c r="Y1299" i="38"/>
  <c r="X1299" i="38"/>
  <c r="AD1298" i="38"/>
  <c r="AC1298" i="38"/>
  <c r="AB1298" i="38"/>
  <c r="AA1298" i="38"/>
  <c r="Z1298" i="38"/>
  <c r="Y1298" i="38"/>
  <c r="X1298" i="38"/>
  <c r="AD1297" i="38"/>
  <c r="AC1297" i="38"/>
  <c r="AB1297" i="38"/>
  <c r="AA1297" i="38"/>
  <c r="Z1297" i="38"/>
  <c r="Y1297" i="38"/>
  <c r="X1297" i="38"/>
  <c r="AD1296" i="38"/>
  <c r="AC1296" i="38"/>
  <c r="AB1296" i="38"/>
  <c r="AA1296" i="38"/>
  <c r="Z1296" i="38"/>
  <c r="Y1296" i="38"/>
  <c r="X1296" i="38"/>
  <c r="AD1295" i="38"/>
  <c r="AC1295" i="38"/>
  <c r="AB1295" i="38"/>
  <c r="AA1295" i="38"/>
  <c r="Z1295" i="38"/>
  <c r="Y1295" i="38"/>
  <c r="X1295" i="38"/>
  <c r="AD1294" i="38"/>
  <c r="AC1294" i="38"/>
  <c r="AB1294" i="38"/>
  <c r="AA1294" i="38"/>
  <c r="Z1294" i="38"/>
  <c r="Y1294" i="38"/>
  <c r="X1294" i="38"/>
  <c r="AD1293" i="38"/>
  <c r="AC1293" i="38"/>
  <c r="AB1293" i="38"/>
  <c r="AA1293" i="38"/>
  <c r="Z1293" i="38"/>
  <c r="Y1293" i="38"/>
  <c r="X1293" i="38"/>
  <c r="AD1292" i="38"/>
  <c r="AC1292" i="38"/>
  <c r="AB1292" i="38"/>
  <c r="AA1292" i="38"/>
  <c r="Z1292" i="38"/>
  <c r="Y1292" i="38"/>
  <c r="X1292" i="38"/>
  <c r="AD1291" i="38"/>
  <c r="AC1291" i="38"/>
  <c r="AB1291" i="38"/>
  <c r="AA1291" i="38"/>
  <c r="Z1291" i="38"/>
  <c r="Y1291" i="38"/>
  <c r="X1291" i="38"/>
  <c r="AD1290" i="38"/>
  <c r="AC1290" i="38"/>
  <c r="AB1290" i="38"/>
  <c r="AA1290" i="38"/>
  <c r="Z1290" i="38"/>
  <c r="Y1290" i="38"/>
  <c r="X1290" i="38"/>
  <c r="AD1289" i="38"/>
  <c r="AC1289" i="38"/>
  <c r="AB1289" i="38"/>
  <c r="AA1289" i="38"/>
  <c r="Z1289" i="38"/>
  <c r="Y1289" i="38"/>
  <c r="X1289" i="38"/>
  <c r="AD1288" i="38"/>
  <c r="AC1288" i="38"/>
  <c r="AB1288" i="38"/>
  <c r="AA1288" i="38"/>
  <c r="Z1288" i="38"/>
  <c r="Y1288" i="38"/>
  <c r="X1288" i="38"/>
  <c r="AD1287" i="38"/>
  <c r="AC1287" i="38"/>
  <c r="AB1287" i="38"/>
  <c r="AA1287" i="38"/>
  <c r="Z1287" i="38"/>
  <c r="Y1287" i="38"/>
  <c r="X1287" i="38"/>
  <c r="AD1286" i="38"/>
  <c r="AC1286" i="38"/>
  <c r="AB1286" i="38"/>
  <c r="AA1286" i="38"/>
  <c r="Z1286" i="38"/>
  <c r="Y1286" i="38"/>
  <c r="X1286" i="38"/>
  <c r="AD1285" i="38"/>
  <c r="AC1285" i="38"/>
  <c r="AB1285" i="38"/>
  <c r="AA1285" i="38"/>
  <c r="Z1285" i="38"/>
  <c r="Y1285" i="38"/>
  <c r="X1285" i="38"/>
  <c r="AD1284" i="38"/>
  <c r="AC1284" i="38"/>
  <c r="AB1284" i="38"/>
  <c r="AA1284" i="38"/>
  <c r="Z1284" i="38"/>
  <c r="Y1284" i="38"/>
  <c r="X1284" i="38"/>
  <c r="AD1283" i="38"/>
  <c r="AC1283" i="38"/>
  <c r="AB1283" i="38"/>
  <c r="AA1283" i="38"/>
  <c r="Z1283" i="38"/>
  <c r="Y1283" i="38"/>
  <c r="X1283" i="38"/>
  <c r="AD1282" i="38"/>
  <c r="AC1282" i="38"/>
  <c r="AB1282" i="38"/>
  <c r="AA1282" i="38"/>
  <c r="Z1282" i="38"/>
  <c r="Y1282" i="38"/>
  <c r="X1282" i="38"/>
  <c r="AD1281" i="38"/>
  <c r="AC1281" i="38"/>
  <c r="AB1281" i="38"/>
  <c r="AA1281" i="38"/>
  <c r="Z1281" i="38"/>
  <c r="Y1281" i="38"/>
  <c r="X1281" i="38"/>
  <c r="AD1280" i="38"/>
  <c r="AC1280" i="38"/>
  <c r="AB1280" i="38"/>
  <c r="AA1280" i="38"/>
  <c r="Z1280" i="38"/>
  <c r="Y1280" i="38"/>
  <c r="X1280" i="38"/>
  <c r="AD1279" i="38"/>
  <c r="AC1279" i="38"/>
  <c r="AB1279" i="38"/>
  <c r="AA1279" i="38"/>
  <c r="Z1279" i="38"/>
  <c r="Y1279" i="38"/>
  <c r="X1279" i="38"/>
  <c r="AD1278" i="38"/>
  <c r="AC1278" i="38"/>
  <c r="AB1278" i="38"/>
  <c r="AA1278" i="38"/>
  <c r="Z1278" i="38"/>
  <c r="Y1278" i="38"/>
  <c r="X1278" i="38"/>
  <c r="AD1277" i="38"/>
  <c r="AC1277" i="38"/>
  <c r="AB1277" i="38"/>
  <c r="AA1277" i="38"/>
  <c r="Z1277" i="38"/>
  <c r="Y1277" i="38"/>
  <c r="X1277" i="38"/>
  <c r="AD1276" i="38"/>
  <c r="AC1276" i="38"/>
  <c r="AB1276" i="38"/>
  <c r="AA1276" i="38"/>
  <c r="Z1276" i="38"/>
  <c r="Y1276" i="38"/>
  <c r="X1276" i="38"/>
  <c r="AD1275" i="38"/>
  <c r="AC1275" i="38"/>
  <c r="AB1275" i="38"/>
  <c r="AA1275" i="38"/>
  <c r="Z1275" i="38"/>
  <c r="Y1275" i="38"/>
  <c r="X1275" i="38"/>
  <c r="AD1274" i="38"/>
  <c r="AC1274" i="38"/>
  <c r="AB1274" i="38"/>
  <c r="AA1274" i="38"/>
  <c r="Z1274" i="38"/>
  <c r="Y1274" i="38"/>
  <c r="X1274" i="38"/>
  <c r="AD1273" i="38"/>
  <c r="AC1273" i="38"/>
  <c r="AB1273" i="38"/>
  <c r="AA1273" i="38"/>
  <c r="Z1273" i="38"/>
  <c r="Y1273" i="38"/>
  <c r="X1273" i="38"/>
  <c r="AD1272" i="38"/>
  <c r="AC1272" i="38"/>
  <c r="AB1272" i="38"/>
  <c r="AA1272" i="38"/>
  <c r="Z1272" i="38"/>
  <c r="Y1272" i="38"/>
  <c r="X1272" i="38"/>
  <c r="AD1271" i="38"/>
  <c r="AC1271" i="38"/>
  <c r="AB1271" i="38"/>
  <c r="AA1271" i="38"/>
  <c r="Z1271" i="38"/>
  <c r="Y1271" i="38"/>
  <c r="X1271" i="38"/>
  <c r="AD1270" i="38"/>
  <c r="AC1270" i="38"/>
  <c r="AB1270" i="38"/>
  <c r="AA1270" i="38"/>
  <c r="Z1270" i="38"/>
  <c r="Y1270" i="38"/>
  <c r="X1270" i="38"/>
  <c r="AD1269" i="38"/>
  <c r="AC1269" i="38"/>
  <c r="AB1269" i="38"/>
  <c r="AA1269" i="38"/>
  <c r="Z1269" i="38"/>
  <c r="Y1269" i="38"/>
  <c r="X1269" i="38"/>
  <c r="AD1268" i="38"/>
  <c r="AC1268" i="38"/>
  <c r="AB1268" i="38"/>
  <c r="AA1268" i="38"/>
  <c r="Z1268" i="38"/>
  <c r="Y1268" i="38"/>
  <c r="X1268" i="38"/>
  <c r="AD1267" i="38"/>
  <c r="AC1267" i="38"/>
  <c r="AB1267" i="38"/>
  <c r="AA1267" i="38"/>
  <c r="Z1267" i="38"/>
  <c r="Y1267" i="38"/>
  <c r="X1267" i="38"/>
  <c r="AD1266" i="38"/>
  <c r="AC1266" i="38"/>
  <c r="AB1266" i="38"/>
  <c r="AA1266" i="38"/>
  <c r="Z1266" i="38"/>
  <c r="Y1266" i="38"/>
  <c r="X1266" i="38"/>
  <c r="AD1265" i="38"/>
  <c r="AC1265" i="38"/>
  <c r="AB1265" i="38"/>
  <c r="AA1265" i="38"/>
  <c r="Z1265" i="38"/>
  <c r="Y1265" i="38"/>
  <c r="X1265" i="38"/>
  <c r="AD1264" i="38"/>
  <c r="AC1264" i="38"/>
  <c r="AB1264" i="38"/>
  <c r="AA1264" i="38"/>
  <c r="Z1264" i="38"/>
  <c r="Y1264" i="38"/>
  <c r="X1264" i="38"/>
  <c r="AD1263" i="38"/>
  <c r="AC1263" i="38"/>
  <c r="AB1263" i="38"/>
  <c r="AA1263" i="38"/>
  <c r="Z1263" i="38"/>
  <c r="Y1263" i="38"/>
  <c r="X1263" i="38"/>
  <c r="AD1262" i="38"/>
  <c r="AC1262" i="38"/>
  <c r="AB1262" i="38"/>
  <c r="AA1262" i="38"/>
  <c r="Z1262" i="38"/>
  <c r="Y1262" i="38"/>
  <c r="X1262" i="38"/>
  <c r="AD1261" i="38"/>
  <c r="AC1261" i="38"/>
  <c r="AB1261" i="38"/>
  <c r="AA1261" i="38"/>
  <c r="Z1261" i="38"/>
  <c r="Y1261" i="38"/>
  <c r="X1261" i="38"/>
  <c r="AD1260" i="38"/>
  <c r="AC1260" i="38"/>
  <c r="AB1260" i="38"/>
  <c r="AA1260" i="38"/>
  <c r="Z1260" i="38"/>
  <c r="Y1260" i="38"/>
  <c r="X1260" i="38"/>
  <c r="AD1259" i="38"/>
  <c r="AC1259" i="38"/>
  <c r="AB1259" i="38"/>
  <c r="AA1259" i="38"/>
  <c r="Z1259" i="38"/>
  <c r="Y1259" i="38"/>
  <c r="X1259" i="38"/>
  <c r="AD1258" i="38"/>
  <c r="AC1258" i="38"/>
  <c r="AB1258" i="38"/>
  <c r="AA1258" i="38"/>
  <c r="Z1258" i="38"/>
  <c r="Y1258" i="38"/>
  <c r="X1258" i="38"/>
  <c r="AD1257" i="38"/>
  <c r="AC1257" i="38"/>
  <c r="AB1257" i="38"/>
  <c r="AA1257" i="38"/>
  <c r="Z1257" i="38"/>
  <c r="Y1257" i="38"/>
  <c r="X1257" i="38"/>
  <c r="AD1256" i="38"/>
  <c r="AC1256" i="38"/>
  <c r="AB1256" i="38"/>
  <c r="AA1256" i="38"/>
  <c r="Z1256" i="38"/>
  <c r="Y1256" i="38"/>
  <c r="X1256" i="38"/>
  <c r="AD1255" i="38"/>
  <c r="AC1255" i="38"/>
  <c r="AB1255" i="38"/>
  <c r="AA1255" i="38"/>
  <c r="Z1255" i="38"/>
  <c r="Y1255" i="38"/>
  <c r="X1255" i="38"/>
  <c r="AD1254" i="38"/>
  <c r="AC1254" i="38"/>
  <c r="AB1254" i="38"/>
  <c r="AA1254" i="38"/>
  <c r="Z1254" i="38"/>
  <c r="Y1254" i="38"/>
  <c r="X1254" i="38"/>
  <c r="AD1253" i="38"/>
  <c r="AC1253" i="38"/>
  <c r="AB1253" i="38"/>
  <c r="AA1253" i="38"/>
  <c r="Z1253" i="38"/>
  <c r="Y1253" i="38"/>
  <c r="X1253" i="38"/>
  <c r="AD1252" i="38"/>
  <c r="AC1252" i="38"/>
  <c r="AB1252" i="38"/>
  <c r="AA1252" i="38"/>
  <c r="Z1252" i="38"/>
  <c r="Y1252" i="38"/>
  <c r="X1252" i="38"/>
  <c r="AD1251" i="38"/>
  <c r="AC1251" i="38"/>
  <c r="AB1251" i="38"/>
  <c r="AA1251" i="38"/>
  <c r="Z1251" i="38"/>
  <c r="Y1251" i="38"/>
  <c r="X1251" i="38"/>
  <c r="AD1250" i="38"/>
  <c r="AC1250" i="38"/>
  <c r="AB1250" i="38"/>
  <c r="AA1250" i="38"/>
  <c r="Z1250" i="38"/>
  <c r="Y1250" i="38"/>
  <c r="X1250" i="38"/>
  <c r="AD1249" i="38"/>
  <c r="AC1249" i="38"/>
  <c r="AB1249" i="38"/>
  <c r="AA1249" i="38"/>
  <c r="Z1249" i="38"/>
  <c r="Y1249" i="38"/>
  <c r="X1249" i="38"/>
  <c r="AD1248" i="38"/>
  <c r="AC1248" i="38"/>
  <c r="AB1248" i="38"/>
  <c r="AA1248" i="38"/>
  <c r="Z1248" i="38"/>
  <c r="Y1248" i="38"/>
  <c r="X1248" i="38"/>
  <c r="AD1247" i="38"/>
  <c r="AC1247" i="38"/>
  <c r="AB1247" i="38"/>
  <c r="AA1247" i="38"/>
  <c r="Z1247" i="38"/>
  <c r="Y1247" i="38"/>
  <c r="X1247" i="38"/>
  <c r="AD1246" i="38"/>
  <c r="AC1246" i="38"/>
  <c r="AB1246" i="38"/>
  <c r="AA1246" i="38"/>
  <c r="Z1246" i="38"/>
  <c r="Y1246" i="38"/>
  <c r="X1246" i="38"/>
  <c r="AD1245" i="38"/>
  <c r="AC1245" i="38"/>
  <c r="AB1245" i="38"/>
  <c r="AA1245" i="38"/>
  <c r="Z1245" i="38"/>
  <c r="Y1245" i="38"/>
  <c r="X1245" i="38"/>
  <c r="AD1244" i="38"/>
  <c r="AC1244" i="38"/>
  <c r="AB1244" i="38"/>
  <c r="AA1244" i="38"/>
  <c r="Z1244" i="38"/>
  <c r="Y1244" i="38"/>
  <c r="X1244" i="38"/>
  <c r="AD1243" i="38"/>
  <c r="AC1243" i="38"/>
  <c r="AB1243" i="38"/>
  <c r="AA1243" i="38"/>
  <c r="Z1243" i="38"/>
  <c r="Y1243" i="38"/>
  <c r="X1243" i="38"/>
  <c r="AD1242" i="38"/>
  <c r="AC1242" i="38"/>
  <c r="AB1242" i="38"/>
  <c r="AA1242" i="38"/>
  <c r="Z1242" i="38"/>
  <c r="Y1242" i="38"/>
  <c r="X1242" i="38"/>
  <c r="AD1241" i="38"/>
  <c r="AC1241" i="38"/>
  <c r="AB1241" i="38"/>
  <c r="AA1241" i="38"/>
  <c r="Z1241" i="38"/>
  <c r="Y1241" i="38"/>
  <c r="X1241" i="38"/>
  <c r="AD1240" i="38"/>
  <c r="AC1240" i="38"/>
  <c r="AB1240" i="38"/>
  <c r="AA1240" i="38"/>
  <c r="Z1240" i="38"/>
  <c r="Y1240" i="38"/>
  <c r="X1240" i="38"/>
  <c r="AD1239" i="38"/>
  <c r="AC1239" i="38"/>
  <c r="AB1239" i="38"/>
  <c r="AA1239" i="38"/>
  <c r="Z1239" i="38"/>
  <c r="Y1239" i="38"/>
  <c r="X1239" i="38"/>
  <c r="AD1238" i="38"/>
  <c r="AC1238" i="38"/>
  <c r="AB1238" i="38"/>
  <c r="AA1238" i="38"/>
  <c r="Z1238" i="38"/>
  <c r="Y1238" i="38"/>
  <c r="X1238" i="38"/>
  <c r="AD1237" i="38"/>
  <c r="AC1237" i="38"/>
  <c r="AB1237" i="38"/>
  <c r="AA1237" i="38"/>
  <c r="Z1237" i="38"/>
  <c r="Y1237" i="38"/>
  <c r="X1237" i="38"/>
  <c r="AD1236" i="38"/>
  <c r="AC1236" i="38"/>
  <c r="AB1236" i="38"/>
  <c r="AA1236" i="38"/>
  <c r="Z1236" i="38"/>
  <c r="Y1236" i="38"/>
  <c r="X1236" i="38"/>
  <c r="AD1235" i="38"/>
  <c r="AC1235" i="38"/>
  <c r="AB1235" i="38"/>
  <c r="AA1235" i="38"/>
  <c r="Z1235" i="38"/>
  <c r="Y1235" i="38"/>
  <c r="X1235" i="38"/>
  <c r="AD1234" i="38"/>
  <c r="AC1234" i="38"/>
  <c r="AB1234" i="38"/>
  <c r="AA1234" i="38"/>
  <c r="Z1234" i="38"/>
  <c r="Y1234" i="38"/>
  <c r="X1234" i="38"/>
  <c r="AD1233" i="38"/>
  <c r="AC1233" i="38"/>
  <c r="AB1233" i="38"/>
  <c r="AA1233" i="38"/>
  <c r="Z1233" i="38"/>
  <c r="Y1233" i="38"/>
  <c r="X1233" i="38"/>
  <c r="AD1232" i="38"/>
  <c r="AC1232" i="38"/>
  <c r="AB1232" i="38"/>
  <c r="AA1232" i="38"/>
  <c r="Z1232" i="38"/>
  <c r="Y1232" i="38"/>
  <c r="X1232" i="38"/>
  <c r="AD1231" i="38"/>
  <c r="AC1231" i="38"/>
  <c r="AB1231" i="38"/>
  <c r="AA1231" i="38"/>
  <c r="Z1231" i="38"/>
  <c r="Y1231" i="38"/>
  <c r="X1231" i="38"/>
  <c r="AD1230" i="38"/>
  <c r="AC1230" i="38"/>
  <c r="AB1230" i="38"/>
  <c r="AA1230" i="38"/>
  <c r="Z1230" i="38"/>
  <c r="Y1230" i="38"/>
  <c r="X1230" i="38"/>
  <c r="AD1229" i="38"/>
  <c r="AC1229" i="38"/>
  <c r="AB1229" i="38"/>
  <c r="AA1229" i="38"/>
  <c r="Z1229" i="38"/>
  <c r="Y1229" i="38"/>
  <c r="X1229" i="38"/>
  <c r="AD1228" i="38"/>
  <c r="AC1228" i="38"/>
  <c r="AB1228" i="38"/>
  <c r="AA1228" i="38"/>
  <c r="Z1228" i="38"/>
  <c r="Y1228" i="38"/>
  <c r="X1228" i="38"/>
  <c r="AD1227" i="38"/>
  <c r="AC1227" i="38"/>
  <c r="AB1227" i="38"/>
  <c r="AA1227" i="38"/>
  <c r="Z1227" i="38"/>
  <c r="Y1227" i="38"/>
  <c r="X1227" i="38"/>
  <c r="AD1226" i="38"/>
  <c r="AC1226" i="38"/>
  <c r="AB1226" i="38"/>
  <c r="AA1226" i="38"/>
  <c r="Z1226" i="38"/>
  <c r="Y1226" i="38"/>
  <c r="X1226" i="38"/>
  <c r="AD1225" i="38"/>
  <c r="AC1225" i="38"/>
  <c r="AB1225" i="38"/>
  <c r="AA1225" i="38"/>
  <c r="Z1225" i="38"/>
  <c r="Y1225" i="38"/>
  <c r="X1225" i="38"/>
  <c r="AD1224" i="38"/>
  <c r="AC1224" i="38"/>
  <c r="AB1224" i="38"/>
  <c r="AA1224" i="38"/>
  <c r="Z1224" i="38"/>
  <c r="Y1224" i="38"/>
  <c r="X1224" i="38"/>
  <c r="AD1223" i="38"/>
  <c r="AC1223" i="38"/>
  <c r="AB1223" i="38"/>
  <c r="AA1223" i="38"/>
  <c r="Z1223" i="38"/>
  <c r="Y1223" i="38"/>
  <c r="X1223" i="38"/>
  <c r="AD1222" i="38"/>
  <c r="AC1222" i="38"/>
  <c r="AB1222" i="38"/>
  <c r="AA1222" i="38"/>
  <c r="Z1222" i="38"/>
  <c r="Y1222" i="38"/>
  <c r="X1222" i="38"/>
  <c r="AD1221" i="38"/>
  <c r="AC1221" i="38"/>
  <c r="AB1221" i="38"/>
  <c r="AA1221" i="38"/>
  <c r="Z1221" i="38"/>
  <c r="Y1221" i="38"/>
  <c r="X1221" i="38"/>
  <c r="AD1220" i="38"/>
  <c r="AC1220" i="38"/>
  <c r="AB1220" i="38"/>
  <c r="AA1220" i="38"/>
  <c r="Z1220" i="38"/>
  <c r="Y1220" i="38"/>
  <c r="X1220" i="38"/>
  <c r="AD1219" i="38"/>
  <c r="AC1219" i="38"/>
  <c r="AB1219" i="38"/>
  <c r="AA1219" i="38"/>
  <c r="Z1219" i="38"/>
  <c r="Y1219" i="38"/>
  <c r="X1219" i="38"/>
  <c r="AD1218" i="38"/>
  <c r="AC1218" i="38"/>
  <c r="AB1218" i="38"/>
  <c r="AA1218" i="38"/>
  <c r="Z1218" i="38"/>
  <c r="Y1218" i="38"/>
  <c r="X1218" i="38"/>
  <c r="AD1217" i="38"/>
  <c r="AC1217" i="38"/>
  <c r="AB1217" i="38"/>
  <c r="AA1217" i="38"/>
  <c r="Z1217" i="38"/>
  <c r="Y1217" i="38"/>
  <c r="X1217" i="38"/>
  <c r="AD1216" i="38"/>
  <c r="AC1216" i="38"/>
  <c r="AB1216" i="38"/>
  <c r="AA1216" i="38"/>
  <c r="Z1216" i="38"/>
  <c r="Y1216" i="38"/>
  <c r="X1216" i="38"/>
  <c r="AD1215" i="38"/>
  <c r="AC1215" i="38"/>
  <c r="AB1215" i="38"/>
  <c r="AA1215" i="38"/>
  <c r="Z1215" i="38"/>
  <c r="Y1215" i="38"/>
  <c r="X1215" i="38"/>
  <c r="AD1214" i="38"/>
  <c r="AC1214" i="38"/>
  <c r="AB1214" i="38"/>
  <c r="AA1214" i="38"/>
  <c r="Z1214" i="38"/>
  <c r="Y1214" i="38"/>
  <c r="X1214" i="38"/>
  <c r="AD1213" i="38"/>
  <c r="AC1213" i="38"/>
  <c r="AB1213" i="38"/>
  <c r="AA1213" i="38"/>
  <c r="Z1213" i="38"/>
  <c r="Y1213" i="38"/>
  <c r="X1213" i="38"/>
  <c r="AD1212" i="38"/>
  <c r="AC1212" i="38"/>
  <c r="AB1212" i="38"/>
  <c r="AA1212" i="38"/>
  <c r="Z1212" i="38"/>
  <c r="Y1212" i="38"/>
  <c r="X1212" i="38"/>
  <c r="AD1211" i="38"/>
  <c r="AC1211" i="38"/>
  <c r="AB1211" i="38"/>
  <c r="AA1211" i="38"/>
  <c r="Z1211" i="38"/>
  <c r="Y1211" i="38"/>
  <c r="X1211" i="38"/>
  <c r="AD1210" i="38"/>
  <c r="AC1210" i="38"/>
  <c r="AB1210" i="38"/>
  <c r="AA1210" i="38"/>
  <c r="Z1210" i="38"/>
  <c r="Y1210" i="38"/>
  <c r="X1210" i="38"/>
  <c r="AD1209" i="38"/>
  <c r="AC1209" i="38"/>
  <c r="AB1209" i="38"/>
  <c r="AA1209" i="38"/>
  <c r="Z1209" i="38"/>
  <c r="Y1209" i="38"/>
  <c r="X1209" i="38"/>
  <c r="AD1208" i="38"/>
  <c r="AC1208" i="38"/>
  <c r="AB1208" i="38"/>
  <c r="AA1208" i="38"/>
  <c r="Z1208" i="38"/>
  <c r="Y1208" i="38"/>
  <c r="X1208" i="38"/>
  <c r="AD1207" i="38"/>
  <c r="AC1207" i="38"/>
  <c r="AB1207" i="38"/>
  <c r="AA1207" i="38"/>
  <c r="Z1207" i="38"/>
  <c r="Y1207" i="38"/>
  <c r="X1207" i="38"/>
  <c r="AD1206" i="38"/>
  <c r="AC1206" i="38"/>
  <c r="AB1206" i="38"/>
  <c r="AA1206" i="38"/>
  <c r="Z1206" i="38"/>
  <c r="Y1206" i="38"/>
  <c r="X1206" i="38"/>
  <c r="AD1205" i="38"/>
  <c r="AC1205" i="38"/>
  <c r="AB1205" i="38"/>
  <c r="AA1205" i="38"/>
  <c r="Z1205" i="38"/>
  <c r="Y1205" i="38"/>
  <c r="X1205" i="38"/>
  <c r="AD1204" i="38"/>
  <c r="AC1204" i="38"/>
  <c r="AB1204" i="38"/>
  <c r="AA1204" i="38"/>
  <c r="Z1204" i="38"/>
  <c r="Y1204" i="38"/>
  <c r="X1204" i="38"/>
  <c r="AD1203" i="38"/>
  <c r="AC1203" i="38"/>
  <c r="AB1203" i="38"/>
  <c r="AA1203" i="38"/>
  <c r="Z1203" i="38"/>
  <c r="Y1203" i="38"/>
  <c r="X1203" i="38"/>
  <c r="AD1202" i="38"/>
  <c r="AC1202" i="38"/>
  <c r="AB1202" i="38"/>
  <c r="AA1202" i="38"/>
  <c r="Z1202" i="38"/>
  <c r="Y1202" i="38"/>
  <c r="X1202" i="38"/>
  <c r="AD1201" i="38"/>
  <c r="AC1201" i="38"/>
  <c r="AB1201" i="38"/>
  <c r="AA1201" i="38"/>
  <c r="Z1201" i="38"/>
  <c r="Y1201" i="38"/>
  <c r="X1201" i="38"/>
  <c r="AD1200" i="38"/>
  <c r="AC1200" i="38"/>
  <c r="AB1200" i="38"/>
  <c r="AA1200" i="38"/>
  <c r="Z1200" i="38"/>
  <c r="Y1200" i="38"/>
  <c r="X1200" i="38"/>
  <c r="AD1199" i="38"/>
  <c r="AC1199" i="38"/>
  <c r="AB1199" i="38"/>
  <c r="AA1199" i="38"/>
  <c r="Z1199" i="38"/>
  <c r="Y1199" i="38"/>
  <c r="X1199" i="38"/>
  <c r="AD1198" i="38"/>
  <c r="AC1198" i="38"/>
  <c r="AB1198" i="38"/>
  <c r="AA1198" i="38"/>
  <c r="Z1198" i="38"/>
  <c r="Y1198" i="38"/>
  <c r="X1198" i="38"/>
  <c r="AD1197" i="38"/>
  <c r="AC1197" i="38"/>
  <c r="AB1197" i="38"/>
  <c r="AA1197" i="38"/>
  <c r="Z1197" i="38"/>
  <c r="Y1197" i="38"/>
  <c r="X1197" i="38"/>
  <c r="AD1196" i="38"/>
  <c r="AC1196" i="38"/>
  <c r="AB1196" i="38"/>
  <c r="AA1196" i="38"/>
  <c r="Z1196" i="38"/>
  <c r="Y1196" i="38"/>
  <c r="X1196" i="38"/>
  <c r="AD1195" i="38"/>
  <c r="AC1195" i="38"/>
  <c r="AB1195" i="38"/>
  <c r="AA1195" i="38"/>
  <c r="Z1195" i="38"/>
  <c r="Y1195" i="38"/>
  <c r="X1195" i="38"/>
  <c r="AD1194" i="38"/>
  <c r="AC1194" i="38"/>
  <c r="AB1194" i="38"/>
  <c r="AA1194" i="38"/>
  <c r="Z1194" i="38"/>
  <c r="Y1194" i="38"/>
  <c r="X1194" i="38"/>
  <c r="AD1193" i="38"/>
  <c r="AC1193" i="38"/>
  <c r="AB1193" i="38"/>
  <c r="AA1193" i="38"/>
  <c r="Z1193" i="38"/>
  <c r="Y1193" i="38"/>
  <c r="X1193" i="38"/>
  <c r="AD1192" i="38"/>
  <c r="AC1192" i="38"/>
  <c r="AB1192" i="38"/>
  <c r="AA1192" i="38"/>
  <c r="Z1192" i="38"/>
  <c r="Y1192" i="38"/>
  <c r="X1192" i="38"/>
  <c r="AD1191" i="38"/>
  <c r="AC1191" i="38"/>
  <c r="AB1191" i="38"/>
  <c r="AA1191" i="38"/>
  <c r="Z1191" i="38"/>
  <c r="Y1191" i="38"/>
  <c r="X1191" i="38"/>
  <c r="AD1190" i="38"/>
  <c r="AC1190" i="38"/>
  <c r="AB1190" i="38"/>
  <c r="AA1190" i="38"/>
  <c r="Z1190" i="38"/>
  <c r="Y1190" i="38"/>
  <c r="X1190" i="38"/>
  <c r="AD1189" i="38"/>
  <c r="AC1189" i="38"/>
  <c r="AB1189" i="38"/>
  <c r="AA1189" i="38"/>
  <c r="Z1189" i="38"/>
  <c r="Y1189" i="38"/>
  <c r="X1189" i="38"/>
  <c r="AD1188" i="38"/>
  <c r="AC1188" i="38"/>
  <c r="AB1188" i="38"/>
  <c r="AA1188" i="38"/>
  <c r="Z1188" i="38"/>
  <c r="Y1188" i="38"/>
  <c r="X1188" i="38"/>
  <c r="AD1187" i="38"/>
  <c r="AC1187" i="38"/>
  <c r="AB1187" i="38"/>
  <c r="AA1187" i="38"/>
  <c r="Z1187" i="38"/>
  <c r="Y1187" i="38"/>
  <c r="X1187" i="38"/>
  <c r="AD1186" i="38"/>
  <c r="AC1186" i="38"/>
  <c r="AB1186" i="38"/>
  <c r="AA1186" i="38"/>
  <c r="Z1186" i="38"/>
  <c r="Y1186" i="38"/>
  <c r="X1186" i="38"/>
  <c r="AD1185" i="38"/>
  <c r="AC1185" i="38"/>
  <c r="AB1185" i="38"/>
  <c r="AA1185" i="38"/>
  <c r="Z1185" i="38"/>
  <c r="Y1185" i="38"/>
  <c r="X1185" i="38"/>
  <c r="AD1184" i="38"/>
  <c r="AC1184" i="38"/>
  <c r="AB1184" i="38"/>
  <c r="AA1184" i="38"/>
  <c r="Z1184" i="38"/>
  <c r="Y1184" i="38"/>
  <c r="X1184" i="38"/>
  <c r="AD1183" i="38"/>
  <c r="AC1183" i="38"/>
  <c r="AB1183" i="38"/>
  <c r="AA1183" i="38"/>
  <c r="Z1183" i="38"/>
  <c r="Y1183" i="38"/>
  <c r="X1183" i="38"/>
  <c r="AD1182" i="38"/>
  <c r="AC1182" i="38"/>
  <c r="AB1182" i="38"/>
  <c r="AA1182" i="38"/>
  <c r="Z1182" i="38"/>
  <c r="Y1182" i="38"/>
  <c r="X1182" i="38"/>
  <c r="AD1181" i="38"/>
  <c r="AC1181" i="38"/>
  <c r="AB1181" i="38"/>
  <c r="AA1181" i="38"/>
  <c r="Z1181" i="38"/>
  <c r="Y1181" i="38"/>
  <c r="X1181" i="38"/>
  <c r="AD1180" i="38"/>
  <c r="AC1180" i="38"/>
  <c r="AB1180" i="38"/>
  <c r="AA1180" i="38"/>
  <c r="Z1180" i="38"/>
  <c r="Y1180" i="38"/>
  <c r="X1180" i="38"/>
  <c r="AD1179" i="38"/>
  <c r="AC1179" i="38"/>
  <c r="AB1179" i="38"/>
  <c r="AA1179" i="38"/>
  <c r="Z1179" i="38"/>
  <c r="Y1179" i="38"/>
  <c r="X1179" i="38"/>
  <c r="AD1178" i="38"/>
  <c r="AC1178" i="38"/>
  <c r="AB1178" i="38"/>
  <c r="AA1178" i="38"/>
  <c r="Z1178" i="38"/>
  <c r="Y1178" i="38"/>
  <c r="X1178" i="38"/>
  <c r="AD1177" i="38"/>
  <c r="AC1177" i="38"/>
  <c r="AB1177" i="38"/>
  <c r="AA1177" i="38"/>
  <c r="Z1177" i="38"/>
  <c r="Y1177" i="38"/>
  <c r="X1177" i="38"/>
  <c r="AD1176" i="38"/>
  <c r="AC1176" i="38"/>
  <c r="AB1176" i="38"/>
  <c r="AA1176" i="38"/>
  <c r="Z1176" i="38"/>
  <c r="Y1176" i="38"/>
  <c r="X1176" i="38"/>
  <c r="AD1175" i="38"/>
  <c r="AC1175" i="38"/>
  <c r="AB1175" i="38"/>
  <c r="AA1175" i="38"/>
  <c r="Z1175" i="38"/>
  <c r="Y1175" i="38"/>
  <c r="X1175" i="38"/>
  <c r="AD1174" i="38"/>
  <c r="AC1174" i="38"/>
  <c r="AB1174" i="38"/>
  <c r="AA1174" i="38"/>
  <c r="Z1174" i="38"/>
  <c r="Y1174" i="38"/>
  <c r="X1174" i="38"/>
  <c r="AD1173" i="38"/>
  <c r="AC1173" i="38"/>
  <c r="AB1173" i="38"/>
  <c r="AA1173" i="38"/>
  <c r="Z1173" i="38"/>
  <c r="Y1173" i="38"/>
  <c r="X1173" i="38"/>
  <c r="AD1172" i="38"/>
  <c r="AC1172" i="38"/>
  <c r="AB1172" i="38"/>
  <c r="AA1172" i="38"/>
  <c r="Z1172" i="38"/>
  <c r="Y1172" i="38"/>
  <c r="X1172" i="38"/>
  <c r="AD1171" i="38"/>
  <c r="AC1171" i="38"/>
  <c r="AB1171" i="38"/>
  <c r="AA1171" i="38"/>
  <c r="Z1171" i="38"/>
  <c r="Y1171" i="38"/>
  <c r="X1171" i="38"/>
  <c r="AD1170" i="38"/>
  <c r="AC1170" i="38"/>
  <c r="AB1170" i="38"/>
  <c r="AA1170" i="38"/>
  <c r="Z1170" i="38"/>
  <c r="Y1170" i="38"/>
  <c r="X1170" i="38"/>
  <c r="AD1169" i="38"/>
  <c r="AC1169" i="38"/>
  <c r="AB1169" i="38"/>
  <c r="AA1169" i="38"/>
  <c r="Z1169" i="38"/>
  <c r="Y1169" i="38"/>
  <c r="X1169" i="38"/>
  <c r="AD1168" i="38"/>
  <c r="AC1168" i="38"/>
  <c r="AB1168" i="38"/>
  <c r="AA1168" i="38"/>
  <c r="Z1168" i="38"/>
  <c r="Y1168" i="38"/>
  <c r="X1168" i="38"/>
  <c r="AD1167" i="38"/>
  <c r="AC1167" i="38"/>
  <c r="AB1167" i="38"/>
  <c r="AA1167" i="38"/>
  <c r="Z1167" i="38"/>
  <c r="Y1167" i="38"/>
  <c r="X1167" i="38"/>
  <c r="AD1166" i="38"/>
  <c r="AC1166" i="38"/>
  <c r="AB1166" i="38"/>
  <c r="AA1166" i="38"/>
  <c r="Z1166" i="38"/>
  <c r="Y1166" i="38"/>
  <c r="X1166" i="38"/>
  <c r="AD1165" i="38"/>
  <c r="AC1165" i="38"/>
  <c r="AB1165" i="38"/>
  <c r="AA1165" i="38"/>
  <c r="Z1165" i="38"/>
  <c r="Y1165" i="38"/>
  <c r="X1165" i="38"/>
  <c r="AD1164" i="38"/>
  <c r="AC1164" i="38"/>
  <c r="AB1164" i="38"/>
  <c r="AA1164" i="38"/>
  <c r="Z1164" i="38"/>
  <c r="Y1164" i="38"/>
  <c r="X1164" i="38"/>
  <c r="AD1163" i="38"/>
  <c r="AC1163" i="38"/>
  <c r="AB1163" i="38"/>
  <c r="AA1163" i="38"/>
  <c r="Z1163" i="38"/>
  <c r="Y1163" i="38"/>
  <c r="X1163" i="38"/>
  <c r="AD1162" i="38"/>
  <c r="AC1162" i="38"/>
  <c r="AB1162" i="38"/>
  <c r="AA1162" i="38"/>
  <c r="Z1162" i="38"/>
  <c r="Y1162" i="38"/>
  <c r="X1162" i="38"/>
  <c r="AD1161" i="38"/>
  <c r="AC1161" i="38"/>
  <c r="AB1161" i="38"/>
  <c r="AA1161" i="38"/>
  <c r="Z1161" i="38"/>
  <c r="Y1161" i="38"/>
  <c r="X1161" i="38"/>
  <c r="AD1160" i="38"/>
  <c r="AC1160" i="38"/>
  <c r="AB1160" i="38"/>
  <c r="AA1160" i="38"/>
  <c r="Z1160" i="38"/>
  <c r="Y1160" i="38"/>
  <c r="X1160" i="38"/>
  <c r="AD1159" i="38"/>
  <c r="AC1159" i="38"/>
  <c r="AB1159" i="38"/>
  <c r="AA1159" i="38"/>
  <c r="Z1159" i="38"/>
  <c r="Y1159" i="38"/>
  <c r="X1159" i="38"/>
  <c r="AD1158" i="38"/>
  <c r="AC1158" i="38"/>
  <c r="AB1158" i="38"/>
  <c r="AA1158" i="38"/>
  <c r="Z1158" i="38"/>
  <c r="Y1158" i="38"/>
  <c r="X1158" i="38"/>
  <c r="AD1157" i="38"/>
  <c r="AC1157" i="38"/>
  <c r="AB1157" i="38"/>
  <c r="AA1157" i="38"/>
  <c r="Z1157" i="38"/>
  <c r="Y1157" i="38"/>
  <c r="X1157" i="38"/>
  <c r="AD1156" i="38"/>
  <c r="AC1156" i="38"/>
  <c r="AB1156" i="38"/>
  <c r="AA1156" i="38"/>
  <c r="Z1156" i="38"/>
  <c r="Y1156" i="38"/>
  <c r="X1156" i="38"/>
  <c r="AD1155" i="38"/>
  <c r="AC1155" i="38"/>
  <c r="AB1155" i="38"/>
  <c r="AA1155" i="38"/>
  <c r="Z1155" i="38"/>
  <c r="Y1155" i="38"/>
  <c r="X1155" i="38"/>
  <c r="AD1154" i="38"/>
  <c r="AC1154" i="38"/>
  <c r="AB1154" i="38"/>
  <c r="AA1154" i="38"/>
  <c r="Z1154" i="38"/>
  <c r="Y1154" i="38"/>
  <c r="X1154" i="38"/>
  <c r="AD1153" i="38"/>
  <c r="AC1153" i="38"/>
  <c r="AB1153" i="38"/>
  <c r="AA1153" i="38"/>
  <c r="Z1153" i="38"/>
  <c r="Y1153" i="38"/>
  <c r="X1153" i="38"/>
  <c r="AD1152" i="38"/>
  <c r="AC1152" i="38"/>
  <c r="AB1152" i="38"/>
  <c r="AA1152" i="38"/>
  <c r="Z1152" i="38"/>
  <c r="Y1152" i="38"/>
  <c r="X1152" i="38"/>
  <c r="AD1151" i="38"/>
  <c r="AC1151" i="38"/>
  <c r="AB1151" i="38"/>
  <c r="AA1151" i="38"/>
  <c r="Z1151" i="38"/>
  <c r="Y1151" i="38"/>
  <c r="X1151" i="38"/>
  <c r="AD1150" i="38"/>
  <c r="AC1150" i="38"/>
  <c r="AB1150" i="38"/>
  <c r="AA1150" i="38"/>
  <c r="Z1150" i="38"/>
  <c r="Y1150" i="38"/>
  <c r="X1150" i="38"/>
  <c r="AD1149" i="38"/>
  <c r="AC1149" i="38"/>
  <c r="AB1149" i="38"/>
  <c r="AA1149" i="38"/>
  <c r="Z1149" i="38"/>
  <c r="Y1149" i="38"/>
  <c r="X1149" i="38"/>
  <c r="AD1148" i="38"/>
  <c r="AC1148" i="38"/>
  <c r="AB1148" i="38"/>
  <c r="AA1148" i="38"/>
  <c r="Z1148" i="38"/>
  <c r="Y1148" i="38"/>
  <c r="X1148" i="38"/>
  <c r="AD1147" i="38"/>
  <c r="AC1147" i="38"/>
  <c r="AB1147" i="38"/>
  <c r="AA1147" i="38"/>
  <c r="Z1147" i="38"/>
  <c r="Y1147" i="38"/>
  <c r="X1147" i="38"/>
  <c r="AD1146" i="38"/>
  <c r="AC1146" i="38"/>
  <c r="AB1146" i="38"/>
  <c r="AA1146" i="38"/>
  <c r="Z1146" i="38"/>
  <c r="Y1146" i="38"/>
  <c r="X1146" i="38"/>
  <c r="AD1145" i="38"/>
  <c r="AC1145" i="38"/>
  <c r="AB1145" i="38"/>
  <c r="AA1145" i="38"/>
  <c r="Z1145" i="38"/>
  <c r="Y1145" i="38"/>
  <c r="X1145" i="38"/>
  <c r="AD1144" i="38"/>
  <c r="AC1144" i="38"/>
  <c r="AB1144" i="38"/>
  <c r="AA1144" i="38"/>
  <c r="Z1144" i="38"/>
  <c r="Y1144" i="38"/>
  <c r="X1144" i="38"/>
  <c r="AD1143" i="38"/>
  <c r="AC1143" i="38"/>
  <c r="AB1143" i="38"/>
  <c r="AA1143" i="38"/>
  <c r="Z1143" i="38"/>
  <c r="Y1143" i="38"/>
  <c r="X1143" i="38"/>
  <c r="AD1142" i="38"/>
  <c r="AC1142" i="38"/>
  <c r="AB1142" i="38"/>
  <c r="AA1142" i="38"/>
  <c r="Z1142" i="38"/>
  <c r="Y1142" i="38"/>
  <c r="X1142" i="38"/>
  <c r="AD1141" i="38"/>
  <c r="AC1141" i="38"/>
  <c r="AB1141" i="38"/>
  <c r="AA1141" i="38"/>
  <c r="Z1141" i="38"/>
  <c r="Y1141" i="38"/>
  <c r="X1141" i="38"/>
  <c r="AD1140" i="38"/>
  <c r="AC1140" i="38"/>
  <c r="AB1140" i="38"/>
  <c r="AA1140" i="38"/>
  <c r="Z1140" i="38"/>
  <c r="Y1140" i="38"/>
  <c r="X1140" i="38"/>
  <c r="AD1139" i="38"/>
  <c r="AC1139" i="38"/>
  <c r="AB1139" i="38"/>
  <c r="AA1139" i="38"/>
  <c r="Z1139" i="38"/>
  <c r="Y1139" i="38"/>
  <c r="X1139" i="38"/>
  <c r="AD1138" i="38"/>
  <c r="AC1138" i="38"/>
  <c r="AB1138" i="38"/>
  <c r="AA1138" i="38"/>
  <c r="Z1138" i="38"/>
  <c r="Y1138" i="38"/>
  <c r="X1138" i="38"/>
  <c r="AD1137" i="38"/>
  <c r="AC1137" i="38"/>
  <c r="AB1137" i="38"/>
  <c r="AA1137" i="38"/>
  <c r="Z1137" i="38"/>
  <c r="Y1137" i="38"/>
  <c r="X1137" i="38"/>
  <c r="AD1136" i="38"/>
  <c r="AC1136" i="38"/>
  <c r="AB1136" i="38"/>
  <c r="AA1136" i="38"/>
  <c r="Z1136" i="38"/>
  <c r="Y1136" i="38"/>
  <c r="X1136" i="38"/>
  <c r="AD1135" i="38"/>
  <c r="AC1135" i="38"/>
  <c r="AB1135" i="38"/>
  <c r="AA1135" i="38"/>
  <c r="Z1135" i="38"/>
  <c r="Y1135" i="38"/>
  <c r="X1135" i="38"/>
  <c r="AD1134" i="38"/>
  <c r="AC1134" i="38"/>
  <c r="AB1134" i="38"/>
  <c r="AA1134" i="38"/>
  <c r="Z1134" i="38"/>
  <c r="Y1134" i="38"/>
  <c r="X1134" i="38"/>
  <c r="AD1133" i="38"/>
  <c r="AC1133" i="38"/>
  <c r="AB1133" i="38"/>
  <c r="AA1133" i="38"/>
  <c r="Z1133" i="38"/>
  <c r="Y1133" i="38"/>
  <c r="X1133" i="38"/>
  <c r="AD1132" i="38"/>
  <c r="AC1132" i="38"/>
  <c r="AB1132" i="38"/>
  <c r="AA1132" i="38"/>
  <c r="Z1132" i="38"/>
  <c r="Y1132" i="38"/>
  <c r="X1132" i="38"/>
  <c r="AD1131" i="38"/>
  <c r="AC1131" i="38"/>
  <c r="AB1131" i="38"/>
  <c r="AA1131" i="38"/>
  <c r="Z1131" i="38"/>
  <c r="Y1131" i="38"/>
  <c r="X1131" i="38"/>
  <c r="AD1130" i="38"/>
  <c r="AC1130" i="38"/>
  <c r="AB1130" i="38"/>
  <c r="AA1130" i="38"/>
  <c r="Z1130" i="38"/>
  <c r="Y1130" i="38"/>
  <c r="X1130" i="38"/>
  <c r="AD1129" i="38"/>
  <c r="AC1129" i="38"/>
  <c r="AB1129" i="38"/>
  <c r="AA1129" i="38"/>
  <c r="Z1129" i="38"/>
  <c r="Y1129" i="38"/>
  <c r="X1129" i="38"/>
  <c r="AD1128" i="38"/>
  <c r="AC1128" i="38"/>
  <c r="AB1128" i="38"/>
  <c r="AA1128" i="38"/>
  <c r="Z1128" i="38"/>
  <c r="Y1128" i="38"/>
  <c r="X1128" i="38"/>
  <c r="AD1127" i="38"/>
  <c r="AC1127" i="38"/>
  <c r="AB1127" i="38"/>
  <c r="AA1127" i="38"/>
  <c r="Z1127" i="38"/>
  <c r="Y1127" i="38"/>
  <c r="X1127" i="38"/>
  <c r="AD1126" i="38"/>
  <c r="AC1126" i="38"/>
  <c r="AB1126" i="38"/>
  <c r="AA1126" i="38"/>
  <c r="Z1126" i="38"/>
  <c r="Y1126" i="38"/>
  <c r="X1126" i="38"/>
  <c r="AD1125" i="38"/>
  <c r="AC1125" i="38"/>
  <c r="AB1125" i="38"/>
  <c r="AA1125" i="38"/>
  <c r="Z1125" i="38"/>
  <c r="Y1125" i="38"/>
  <c r="X1125" i="38"/>
  <c r="AD1124" i="38"/>
  <c r="AC1124" i="38"/>
  <c r="AB1124" i="38"/>
  <c r="AA1124" i="38"/>
  <c r="Z1124" i="38"/>
  <c r="Y1124" i="38"/>
  <c r="X1124" i="38"/>
  <c r="AD1123" i="38"/>
  <c r="AC1123" i="38"/>
  <c r="AB1123" i="38"/>
  <c r="AA1123" i="38"/>
  <c r="Z1123" i="38"/>
  <c r="Y1123" i="38"/>
  <c r="X1123" i="38"/>
  <c r="AD1122" i="38"/>
  <c r="AC1122" i="38"/>
  <c r="AB1122" i="38"/>
  <c r="AA1122" i="38"/>
  <c r="Z1122" i="38"/>
  <c r="Y1122" i="38"/>
  <c r="X1122" i="38"/>
  <c r="AD1121" i="38"/>
  <c r="AC1121" i="38"/>
  <c r="AB1121" i="38"/>
  <c r="AA1121" i="38"/>
  <c r="Z1121" i="38"/>
  <c r="Y1121" i="38"/>
  <c r="X1121" i="38"/>
  <c r="AD1120" i="38"/>
  <c r="AC1120" i="38"/>
  <c r="AB1120" i="38"/>
  <c r="AA1120" i="38"/>
  <c r="Z1120" i="38"/>
  <c r="Y1120" i="38"/>
  <c r="X1120" i="38"/>
  <c r="AD1119" i="38"/>
  <c r="AC1119" i="38"/>
  <c r="AB1119" i="38"/>
  <c r="AA1119" i="38"/>
  <c r="Z1119" i="38"/>
  <c r="Y1119" i="38"/>
  <c r="X1119" i="38"/>
  <c r="AD1118" i="38"/>
  <c r="AC1118" i="38"/>
  <c r="AB1118" i="38"/>
  <c r="AA1118" i="38"/>
  <c r="Z1118" i="38"/>
  <c r="Y1118" i="38"/>
  <c r="X1118" i="38"/>
  <c r="AD1117" i="38"/>
  <c r="AC1117" i="38"/>
  <c r="AB1117" i="38"/>
  <c r="AA1117" i="38"/>
  <c r="Z1117" i="38"/>
  <c r="Y1117" i="38"/>
  <c r="X1117" i="38"/>
  <c r="AD1116" i="38"/>
  <c r="AC1116" i="38"/>
  <c r="AB1116" i="38"/>
  <c r="AA1116" i="38"/>
  <c r="Z1116" i="38"/>
  <c r="Y1116" i="38"/>
  <c r="X1116" i="38"/>
  <c r="AD1115" i="38"/>
  <c r="AC1115" i="38"/>
  <c r="AB1115" i="38"/>
  <c r="AA1115" i="38"/>
  <c r="Z1115" i="38"/>
  <c r="Y1115" i="38"/>
  <c r="X1115" i="38"/>
  <c r="AD1114" i="38"/>
  <c r="AC1114" i="38"/>
  <c r="AB1114" i="38"/>
  <c r="AA1114" i="38"/>
  <c r="Z1114" i="38"/>
  <c r="Y1114" i="38"/>
  <c r="X1114" i="38"/>
  <c r="AD1113" i="38"/>
  <c r="AC1113" i="38"/>
  <c r="AB1113" i="38"/>
  <c r="AA1113" i="38"/>
  <c r="Z1113" i="38"/>
  <c r="Y1113" i="38"/>
  <c r="X1113" i="38"/>
  <c r="AD1112" i="38"/>
  <c r="AC1112" i="38"/>
  <c r="AB1112" i="38"/>
  <c r="AA1112" i="38"/>
  <c r="Z1112" i="38"/>
  <c r="Y1112" i="38"/>
  <c r="X1112" i="38"/>
  <c r="AD1111" i="38"/>
  <c r="AC1111" i="38"/>
  <c r="AB1111" i="38"/>
  <c r="AA1111" i="38"/>
  <c r="Z1111" i="38"/>
  <c r="Y1111" i="38"/>
  <c r="X1111" i="38"/>
  <c r="AD1110" i="38"/>
  <c r="AC1110" i="38"/>
  <c r="AB1110" i="38"/>
  <c r="AA1110" i="38"/>
  <c r="Z1110" i="38"/>
  <c r="Y1110" i="38"/>
  <c r="X1110" i="38"/>
  <c r="AD1109" i="38"/>
  <c r="AC1109" i="38"/>
  <c r="AB1109" i="38"/>
  <c r="AA1109" i="38"/>
  <c r="Z1109" i="38"/>
  <c r="Y1109" i="38"/>
  <c r="X1109" i="38"/>
  <c r="AD1108" i="38"/>
  <c r="AC1108" i="38"/>
  <c r="AB1108" i="38"/>
  <c r="AA1108" i="38"/>
  <c r="Z1108" i="38"/>
  <c r="Y1108" i="38"/>
  <c r="X1108" i="38"/>
  <c r="AD1107" i="38"/>
  <c r="AC1107" i="38"/>
  <c r="AB1107" i="38"/>
  <c r="AA1107" i="38"/>
  <c r="Z1107" i="38"/>
  <c r="Y1107" i="38"/>
  <c r="X1107" i="38"/>
  <c r="AD1106" i="38"/>
  <c r="AC1106" i="38"/>
  <c r="AB1106" i="38"/>
  <c r="AA1106" i="38"/>
  <c r="Z1106" i="38"/>
  <c r="Y1106" i="38"/>
  <c r="X1106" i="38"/>
  <c r="AD1105" i="38"/>
  <c r="AC1105" i="38"/>
  <c r="AB1105" i="38"/>
  <c r="AA1105" i="38"/>
  <c r="Z1105" i="38"/>
  <c r="Y1105" i="38"/>
  <c r="X1105" i="38"/>
  <c r="AD1104" i="38"/>
  <c r="AC1104" i="38"/>
  <c r="AB1104" i="38"/>
  <c r="AA1104" i="38"/>
  <c r="Z1104" i="38"/>
  <c r="Y1104" i="38"/>
  <c r="X1104" i="38"/>
  <c r="AD1103" i="38"/>
  <c r="AC1103" i="38"/>
  <c r="AB1103" i="38"/>
  <c r="AA1103" i="38"/>
  <c r="Z1103" i="38"/>
  <c r="Y1103" i="38"/>
  <c r="X1103" i="38"/>
  <c r="AD1102" i="38"/>
  <c r="AC1102" i="38"/>
  <c r="AB1102" i="38"/>
  <c r="AA1102" i="38"/>
  <c r="Z1102" i="38"/>
  <c r="Y1102" i="38"/>
  <c r="X1102" i="38"/>
  <c r="AD1101" i="38"/>
  <c r="AC1101" i="38"/>
  <c r="AB1101" i="38"/>
  <c r="AA1101" i="38"/>
  <c r="Z1101" i="38"/>
  <c r="Y1101" i="38"/>
  <c r="X1101" i="38"/>
  <c r="AD1100" i="38"/>
  <c r="AC1100" i="38"/>
  <c r="AB1100" i="38"/>
  <c r="AA1100" i="38"/>
  <c r="Z1100" i="38"/>
  <c r="Y1100" i="38"/>
  <c r="X1100" i="38"/>
  <c r="AD1099" i="38"/>
  <c r="AC1099" i="38"/>
  <c r="AB1099" i="38"/>
  <c r="AA1099" i="38"/>
  <c r="Z1099" i="38"/>
  <c r="Y1099" i="38"/>
  <c r="X1099" i="38"/>
  <c r="AD1098" i="38"/>
  <c r="AC1098" i="38"/>
  <c r="AB1098" i="38"/>
  <c r="AA1098" i="38"/>
  <c r="Z1098" i="38"/>
  <c r="Y1098" i="38"/>
  <c r="X1098" i="38"/>
  <c r="AD1097" i="38"/>
  <c r="AC1097" i="38"/>
  <c r="AB1097" i="38"/>
  <c r="AA1097" i="38"/>
  <c r="Z1097" i="38"/>
  <c r="Y1097" i="38"/>
  <c r="X1097" i="38"/>
  <c r="AD1096" i="38"/>
  <c r="AC1096" i="38"/>
  <c r="AB1096" i="38"/>
  <c r="AA1096" i="38"/>
  <c r="Z1096" i="38"/>
  <c r="Y1096" i="38"/>
  <c r="X1096" i="38"/>
  <c r="AD1095" i="38"/>
  <c r="AC1095" i="38"/>
  <c r="AB1095" i="38"/>
  <c r="AA1095" i="38"/>
  <c r="Z1095" i="38"/>
  <c r="Y1095" i="38"/>
  <c r="X1095" i="38"/>
  <c r="AD1094" i="38"/>
  <c r="AC1094" i="38"/>
  <c r="AB1094" i="38"/>
  <c r="AA1094" i="38"/>
  <c r="Z1094" i="38"/>
  <c r="Y1094" i="38"/>
  <c r="X1094" i="38"/>
  <c r="AD1093" i="38"/>
  <c r="AC1093" i="38"/>
  <c r="AB1093" i="38"/>
  <c r="AA1093" i="38"/>
  <c r="Z1093" i="38"/>
  <c r="Y1093" i="38"/>
  <c r="X1093" i="38"/>
  <c r="AD1092" i="38"/>
  <c r="AC1092" i="38"/>
  <c r="AB1092" i="38"/>
  <c r="AA1092" i="38"/>
  <c r="Z1092" i="38"/>
  <c r="Y1092" i="38"/>
  <c r="X1092" i="38"/>
  <c r="AD1091" i="38"/>
  <c r="AC1091" i="38"/>
  <c r="AB1091" i="38"/>
  <c r="AA1091" i="38"/>
  <c r="Z1091" i="38"/>
  <c r="Y1091" i="38"/>
  <c r="X1091" i="38"/>
  <c r="AD1090" i="38"/>
  <c r="AC1090" i="38"/>
  <c r="AB1090" i="38"/>
  <c r="AA1090" i="38"/>
  <c r="Z1090" i="38"/>
  <c r="Y1090" i="38"/>
  <c r="X1090" i="38"/>
  <c r="AD1089" i="38"/>
  <c r="AC1089" i="38"/>
  <c r="AB1089" i="38"/>
  <c r="AA1089" i="38"/>
  <c r="Z1089" i="38"/>
  <c r="Y1089" i="38"/>
  <c r="X1089" i="38"/>
  <c r="AD1088" i="38"/>
  <c r="AC1088" i="38"/>
  <c r="AB1088" i="38"/>
  <c r="AA1088" i="38"/>
  <c r="Z1088" i="38"/>
  <c r="Y1088" i="38"/>
  <c r="X1088" i="38"/>
  <c r="AD1087" i="38"/>
  <c r="AC1087" i="38"/>
  <c r="AB1087" i="38"/>
  <c r="AA1087" i="38"/>
  <c r="Z1087" i="38"/>
  <c r="Y1087" i="38"/>
  <c r="X1087" i="38"/>
  <c r="AD1086" i="38"/>
  <c r="AC1086" i="38"/>
  <c r="AB1086" i="38"/>
  <c r="AA1086" i="38"/>
  <c r="Z1086" i="38"/>
  <c r="Y1086" i="38"/>
  <c r="X1086" i="38"/>
  <c r="AD1085" i="38"/>
  <c r="AC1085" i="38"/>
  <c r="AB1085" i="38"/>
  <c r="AA1085" i="38"/>
  <c r="Z1085" i="38"/>
  <c r="Y1085" i="38"/>
  <c r="X1085" i="38"/>
  <c r="AD1084" i="38"/>
  <c r="AC1084" i="38"/>
  <c r="AB1084" i="38"/>
  <c r="AA1084" i="38"/>
  <c r="Z1084" i="38"/>
  <c r="Y1084" i="38"/>
  <c r="X1084" i="38"/>
  <c r="AD1083" i="38"/>
  <c r="AC1083" i="38"/>
  <c r="AB1083" i="38"/>
  <c r="AA1083" i="38"/>
  <c r="Z1083" i="38"/>
  <c r="Y1083" i="38"/>
  <c r="X1083" i="38"/>
  <c r="AD1082" i="38"/>
  <c r="AC1082" i="38"/>
  <c r="AB1082" i="38"/>
  <c r="AA1082" i="38"/>
  <c r="Z1082" i="38"/>
  <c r="Y1082" i="38"/>
  <c r="X1082" i="38"/>
  <c r="AD1081" i="38"/>
  <c r="AC1081" i="38"/>
  <c r="AB1081" i="38"/>
  <c r="AA1081" i="38"/>
  <c r="Z1081" i="38"/>
  <c r="Y1081" i="38"/>
  <c r="X1081" i="38"/>
  <c r="AD1080" i="38"/>
  <c r="AC1080" i="38"/>
  <c r="AB1080" i="38"/>
  <c r="AA1080" i="38"/>
  <c r="Z1080" i="38"/>
  <c r="Y1080" i="38"/>
  <c r="X1080" i="38"/>
  <c r="AD1079" i="38"/>
  <c r="AC1079" i="38"/>
  <c r="AB1079" i="38"/>
  <c r="AA1079" i="38"/>
  <c r="Z1079" i="38"/>
  <c r="Y1079" i="38"/>
  <c r="X1079" i="38"/>
  <c r="AD1078" i="38"/>
  <c r="AC1078" i="38"/>
  <c r="AB1078" i="38"/>
  <c r="AA1078" i="38"/>
  <c r="Z1078" i="38"/>
  <c r="Y1078" i="38"/>
  <c r="X1078" i="38"/>
  <c r="AD1077" i="38"/>
  <c r="AC1077" i="38"/>
  <c r="AB1077" i="38"/>
  <c r="AA1077" i="38"/>
  <c r="Z1077" i="38"/>
  <c r="Y1077" i="38"/>
  <c r="X1077" i="38"/>
  <c r="AD1076" i="38"/>
  <c r="AC1076" i="38"/>
  <c r="AB1076" i="38"/>
  <c r="AA1076" i="38"/>
  <c r="Z1076" i="38"/>
  <c r="Y1076" i="38"/>
  <c r="X1076" i="38"/>
  <c r="AD1075" i="38"/>
  <c r="AC1075" i="38"/>
  <c r="AB1075" i="38"/>
  <c r="AA1075" i="38"/>
  <c r="Z1075" i="38"/>
  <c r="Y1075" i="38"/>
  <c r="X1075" i="38"/>
  <c r="AD1074" i="38"/>
  <c r="AC1074" i="38"/>
  <c r="AB1074" i="38"/>
  <c r="AA1074" i="38"/>
  <c r="Z1074" i="38"/>
  <c r="Y1074" i="38"/>
  <c r="X1074" i="38"/>
  <c r="AD1073" i="38"/>
  <c r="AC1073" i="38"/>
  <c r="AB1073" i="38"/>
  <c r="AA1073" i="38"/>
  <c r="Z1073" i="38"/>
  <c r="Y1073" i="38"/>
  <c r="X1073" i="38"/>
  <c r="AD1072" i="38"/>
  <c r="AC1072" i="38"/>
  <c r="AB1072" i="38"/>
  <c r="AA1072" i="38"/>
  <c r="Z1072" i="38"/>
  <c r="Y1072" i="38"/>
  <c r="X1072" i="38"/>
  <c r="AD1071" i="38"/>
  <c r="AC1071" i="38"/>
  <c r="AB1071" i="38"/>
  <c r="AA1071" i="38"/>
  <c r="Z1071" i="38"/>
  <c r="Y1071" i="38"/>
  <c r="X1071" i="38"/>
  <c r="AD1070" i="38"/>
  <c r="AC1070" i="38"/>
  <c r="AB1070" i="38"/>
  <c r="AA1070" i="38"/>
  <c r="Z1070" i="38"/>
  <c r="Y1070" i="38"/>
  <c r="X1070" i="38"/>
  <c r="AD1069" i="38"/>
  <c r="AC1069" i="38"/>
  <c r="AB1069" i="38"/>
  <c r="AA1069" i="38"/>
  <c r="Z1069" i="38"/>
  <c r="Y1069" i="38"/>
  <c r="X1069" i="38"/>
  <c r="AD1068" i="38"/>
  <c r="AC1068" i="38"/>
  <c r="AB1068" i="38"/>
  <c r="AA1068" i="38"/>
  <c r="Z1068" i="38"/>
  <c r="Y1068" i="38"/>
  <c r="X1068" i="38"/>
  <c r="AD1067" i="38"/>
  <c r="AC1067" i="38"/>
  <c r="AB1067" i="38"/>
  <c r="AA1067" i="38"/>
  <c r="Z1067" i="38"/>
  <c r="Y1067" i="38"/>
  <c r="X1067" i="38"/>
  <c r="AD1066" i="38"/>
  <c r="AC1066" i="38"/>
  <c r="AB1066" i="38"/>
  <c r="AA1066" i="38"/>
  <c r="Z1066" i="38"/>
  <c r="Y1066" i="38"/>
  <c r="X1066" i="38"/>
  <c r="AD1065" i="38"/>
  <c r="AC1065" i="38"/>
  <c r="AB1065" i="38"/>
  <c r="AA1065" i="38"/>
  <c r="Z1065" i="38"/>
  <c r="Y1065" i="38"/>
  <c r="X1065" i="38"/>
  <c r="AD1064" i="38"/>
  <c r="AC1064" i="38"/>
  <c r="AB1064" i="38"/>
  <c r="AA1064" i="38"/>
  <c r="Z1064" i="38"/>
  <c r="Y1064" i="38"/>
  <c r="X1064" i="38"/>
  <c r="AD1063" i="38"/>
  <c r="AC1063" i="38"/>
  <c r="AB1063" i="38"/>
  <c r="AA1063" i="38"/>
  <c r="Z1063" i="38"/>
  <c r="Y1063" i="38"/>
  <c r="X1063" i="38"/>
  <c r="AD1062" i="38"/>
  <c r="AC1062" i="38"/>
  <c r="AB1062" i="38"/>
  <c r="AA1062" i="38"/>
  <c r="Z1062" i="38"/>
  <c r="Y1062" i="38"/>
  <c r="X1062" i="38"/>
  <c r="AD1061" i="38"/>
  <c r="AC1061" i="38"/>
  <c r="AB1061" i="38"/>
  <c r="AA1061" i="38"/>
  <c r="Z1061" i="38"/>
  <c r="Y1061" i="38"/>
  <c r="X1061" i="38"/>
  <c r="AD1060" i="38"/>
  <c r="AC1060" i="38"/>
  <c r="AB1060" i="38"/>
  <c r="AA1060" i="38"/>
  <c r="Z1060" i="38"/>
  <c r="Y1060" i="38"/>
  <c r="X1060" i="38"/>
  <c r="AD1059" i="38"/>
  <c r="AC1059" i="38"/>
  <c r="AB1059" i="38"/>
  <c r="AA1059" i="38"/>
  <c r="Z1059" i="38"/>
  <c r="Y1059" i="38"/>
  <c r="X1059" i="38"/>
  <c r="AD1058" i="38"/>
  <c r="AC1058" i="38"/>
  <c r="AB1058" i="38"/>
  <c r="AA1058" i="38"/>
  <c r="Z1058" i="38"/>
  <c r="Y1058" i="38"/>
  <c r="X1058" i="38"/>
  <c r="AD1057" i="38"/>
  <c r="AC1057" i="38"/>
  <c r="AB1057" i="38"/>
  <c r="AA1057" i="38"/>
  <c r="Z1057" i="38"/>
  <c r="Y1057" i="38"/>
  <c r="X1057" i="38"/>
  <c r="AD1056" i="38"/>
  <c r="AC1056" i="38"/>
  <c r="AB1056" i="38"/>
  <c r="AA1056" i="38"/>
  <c r="Z1056" i="38"/>
  <c r="Y1056" i="38"/>
  <c r="X1056" i="38"/>
  <c r="AD1055" i="38"/>
  <c r="AC1055" i="38"/>
  <c r="AB1055" i="38"/>
  <c r="AA1055" i="38"/>
  <c r="Z1055" i="38"/>
  <c r="Y1055" i="38"/>
  <c r="X1055" i="38"/>
  <c r="AD1054" i="38"/>
  <c r="AC1054" i="38"/>
  <c r="AB1054" i="38"/>
  <c r="AA1054" i="38"/>
  <c r="Z1054" i="38"/>
  <c r="Y1054" i="38"/>
  <c r="X1054" i="38"/>
  <c r="AD1053" i="38"/>
  <c r="AC1053" i="38"/>
  <c r="AB1053" i="38"/>
  <c r="AA1053" i="38"/>
  <c r="Z1053" i="38"/>
  <c r="Y1053" i="38"/>
  <c r="X1053" i="38"/>
  <c r="AD1052" i="38"/>
  <c r="AC1052" i="38"/>
  <c r="AB1052" i="38"/>
  <c r="AA1052" i="38"/>
  <c r="Z1052" i="38"/>
  <c r="Y1052" i="38"/>
  <c r="X1052" i="38"/>
  <c r="AD1051" i="38"/>
  <c r="AC1051" i="38"/>
  <c r="AB1051" i="38"/>
  <c r="AA1051" i="38"/>
  <c r="Z1051" i="38"/>
  <c r="Y1051" i="38"/>
  <c r="X1051" i="38"/>
  <c r="AD1050" i="38"/>
  <c r="AC1050" i="38"/>
  <c r="AB1050" i="38"/>
  <c r="AA1050" i="38"/>
  <c r="Z1050" i="38"/>
  <c r="Y1050" i="38"/>
  <c r="X1050" i="38"/>
  <c r="AD1049" i="38"/>
  <c r="AC1049" i="38"/>
  <c r="AB1049" i="38"/>
  <c r="AA1049" i="38"/>
  <c r="Z1049" i="38"/>
  <c r="Y1049" i="38"/>
  <c r="X1049" i="38"/>
  <c r="AD1048" i="38"/>
  <c r="AC1048" i="38"/>
  <c r="AB1048" i="38"/>
  <c r="AA1048" i="38"/>
  <c r="Z1048" i="38"/>
  <c r="Y1048" i="38"/>
  <c r="X1048" i="38"/>
  <c r="AD1047" i="38"/>
  <c r="AC1047" i="38"/>
  <c r="AB1047" i="38"/>
  <c r="AA1047" i="38"/>
  <c r="Z1047" i="38"/>
  <c r="Y1047" i="38"/>
  <c r="X1047" i="38"/>
  <c r="AD1046" i="38"/>
  <c r="AC1046" i="38"/>
  <c r="AB1046" i="38"/>
  <c r="AA1046" i="38"/>
  <c r="Z1046" i="38"/>
  <c r="Y1046" i="38"/>
  <c r="X1046" i="38"/>
  <c r="AD1045" i="38"/>
  <c r="AC1045" i="38"/>
  <c r="AB1045" i="38"/>
  <c r="AA1045" i="38"/>
  <c r="Z1045" i="38"/>
  <c r="Y1045" i="38"/>
  <c r="X1045" i="38"/>
  <c r="AD1044" i="38"/>
  <c r="AC1044" i="38"/>
  <c r="AB1044" i="38"/>
  <c r="AA1044" i="38"/>
  <c r="Z1044" i="38"/>
  <c r="Y1044" i="38"/>
  <c r="X1044" i="38"/>
  <c r="AD1043" i="38"/>
  <c r="AC1043" i="38"/>
  <c r="AB1043" i="38"/>
  <c r="AA1043" i="38"/>
  <c r="Z1043" i="38"/>
  <c r="Y1043" i="38"/>
  <c r="X1043" i="38"/>
  <c r="AD1042" i="38"/>
  <c r="AC1042" i="38"/>
  <c r="AB1042" i="38"/>
  <c r="AA1042" i="38"/>
  <c r="Z1042" i="38"/>
  <c r="Y1042" i="38"/>
  <c r="X1042" i="38"/>
  <c r="AD1041" i="38"/>
  <c r="AC1041" i="38"/>
  <c r="AB1041" i="38"/>
  <c r="AA1041" i="38"/>
  <c r="Z1041" i="38"/>
  <c r="Y1041" i="38"/>
  <c r="X1041" i="38"/>
  <c r="AD1040" i="38"/>
  <c r="AC1040" i="38"/>
  <c r="AB1040" i="38"/>
  <c r="AA1040" i="38"/>
  <c r="Z1040" i="38"/>
  <c r="Y1040" i="38"/>
  <c r="X1040" i="38"/>
  <c r="AD1039" i="38"/>
  <c r="AC1039" i="38"/>
  <c r="AB1039" i="38"/>
  <c r="AA1039" i="38"/>
  <c r="Z1039" i="38"/>
  <c r="Y1039" i="38"/>
  <c r="X1039" i="38"/>
  <c r="AD1038" i="38"/>
  <c r="AC1038" i="38"/>
  <c r="AB1038" i="38"/>
  <c r="AA1038" i="38"/>
  <c r="Z1038" i="38"/>
  <c r="Y1038" i="38"/>
  <c r="X1038" i="38"/>
  <c r="AD1037" i="38"/>
  <c r="AC1037" i="38"/>
  <c r="AB1037" i="38"/>
  <c r="AA1037" i="38"/>
  <c r="Z1037" i="38"/>
  <c r="Y1037" i="38"/>
  <c r="X1037" i="38"/>
  <c r="AD1036" i="38"/>
  <c r="AC1036" i="38"/>
  <c r="AB1036" i="38"/>
  <c r="AA1036" i="38"/>
  <c r="Z1036" i="38"/>
  <c r="Y1036" i="38"/>
  <c r="X1036" i="38"/>
  <c r="AD1035" i="38"/>
  <c r="AC1035" i="38"/>
  <c r="AB1035" i="38"/>
  <c r="AA1035" i="38"/>
  <c r="Z1035" i="38"/>
  <c r="Y1035" i="38"/>
  <c r="X1035" i="38"/>
  <c r="AD1034" i="38"/>
  <c r="AC1034" i="38"/>
  <c r="AB1034" i="38"/>
  <c r="AA1034" i="38"/>
  <c r="Z1034" i="38"/>
  <c r="Y1034" i="38"/>
  <c r="X1034" i="38"/>
  <c r="AD1033" i="38"/>
  <c r="AC1033" i="38"/>
  <c r="AB1033" i="38"/>
  <c r="AA1033" i="38"/>
  <c r="Z1033" i="38"/>
  <c r="Y1033" i="38"/>
  <c r="X1033" i="38"/>
  <c r="AD1032" i="38"/>
  <c r="AC1032" i="38"/>
  <c r="AB1032" i="38"/>
  <c r="AA1032" i="38"/>
  <c r="Z1032" i="38"/>
  <c r="Y1032" i="38"/>
  <c r="X1032" i="38"/>
  <c r="AD1031" i="38"/>
  <c r="AC1031" i="38"/>
  <c r="AB1031" i="38"/>
  <c r="AA1031" i="38"/>
  <c r="Z1031" i="38"/>
  <c r="Y1031" i="38"/>
  <c r="X1031" i="38"/>
  <c r="AD1030" i="38"/>
  <c r="AC1030" i="38"/>
  <c r="AB1030" i="38"/>
  <c r="AA1030" i="38"/>
  <c r="Z1030" i="38"/>
  <c r="Y1030" i="38"/>
  <c r="X1030" i="38"/>
  <c r="AD1029" i="38"/>
  <c r="AC1029" i="38"/>
  <c r="AB1029" i="38"/>
  <c r="AA1029" i="38"/>
  <c r="Z1029" i="38"/>
  <c r="Y1029" i="38"/>
  <c r="X1029" i="38"/>
  <c r="AD1028" i="38"/>
  <c r="AC1028" i="38"/>
  <c r="AB1028" i="38"/>
  <c r="AA1028" i="38"/>
  <c r="Z1028" i="38"/>
  <c r="Y1028" i="38"/>
  <c r="X1028" i="38"/>
  <c r="AD1027" i="38"/>
  <c r="AC1027" i="38"/>
  <c r="AB1027" i="38"/>
  <c r="AA1027" i="38"/>
  <c r="Z1027" i="38"/>
  <c r="Y1027" i="38"/>
  <c r="X1027" i="38"/>
  <c r="AD1026" i="38"/>
  <c r="AC1026" i="38"/>
  <c r="AB1026" i="38"/>
  <c r="AA1026" i="38"/>
  <c r="Z1026" i="38"/>
  <c r="Y1026" i="38"/>
  <c r="X1026" i="38"/>
  <c r="AD1025" i="38"/>
  <c r="AC1025" i="38"/>
  <c r="AB1025" i="38"/>
  <c r="AA1025" i="38"/>
  <c r="Z1025" i="38"/>
  <c r="Y1025" i="38"/>
  <c r="X1025" i="38"/>
  <c r="AD1024" i="38"/>
  <c r="AC1024" i="38"/>
  <c r="AB1024" i="38"/>
  <c r="AA1024" i="38"/>
  <c r="Z1024" i="38"/>
  <c r="Y1024" i="38"/>
  <c r="X1024" i="38"/>
  <c r="AD1023" i="38"/>
  <c r="AC1023" i="38"/>
  <c r="AB1023" i="38"/>
  <c r="AA1023" i="38"/>
  <c r="Z1023" i="38"/>
  <c r="Y1023" i="38"/>
  <c r="X1023" i="38"/>
  <c r="AD1022" i="38"/>
  <c r="AC1022" i="38"/>
  <c r="AB1022" i="38"/>
  <c r="AA1022" i="38"/>
  <c r="Z1022" i="38"/>
  <c r="Y1022" i="38"/>
  <c r="X1022" i="38"/>
  <c r="AD1021" i="38"/>
  <c r="AC1021" i="38"/>
  <c r="AB1021" i="38"/>
  <c r="AA1021" i="38"/>
  <c r="Z1021" i="38"/>
  <c r="Y1021" i="38"/>
  <c r="X1021" i="38"/>
  <c r="AD1020" i="38"/>
  <c r="AC1020" i="38"/>
  <c r="AB1020" i="38"/>
  <c r="AA1020" i="38"/>
  <c r="Z1020" i="38"/>
  <c r="Y1020" i="38"/>
  <c r="X1020" i="38"/>
  <c r="AD1019" i="38"/>
  <c r="AC1019" i="38"/>
  <c r="AB1019" i="38"/>
  <c r="AA1019" i="38"/>
  <c r="Z1019" i="38"/>
  <c r="Y1019" i="38"/>
  <c r="X1019" i="38"/>
  <c r="AD1018" i="38"/>
  <c r="AC1018" i="38"/>
  <c r="AB1018" i="38"/>
  <c r="AA1018" i="38"/>
  <c r="Z1018" i="38"/>
  <c r="Y1018" i="38"/>
  <c r="X1018" i="38"/>
  <c r="AD1017" i="38"/>
  <c r="AC1017" i="38"/>
  <c r="AB1017" i="38"/>
  <c r="AA1017" i="38"/>
  <c r="Z1017" i="38"/>
  <c r="Y1017" i="38"/>
  <c r="X1017" i="38"/>
  <c r="AD1016" i="38"/>
  <c r="AC1016" i="38"/>
  <c r="AB1016" i="38"/>
  <c r="AA1016" i="38"/>
  <c r="Z1016" i="38"/>
  <c r="Y1016" i="38"/>
  <c r="X1016" i="38"/>
  <c r="AD1015" i="38"/>
  <c r="AC1015" i="38"/>
  <c r="AB1015" i="38"/>
  <c r="AA1015" i="38"/>
  <c r="Z1015" i="38"/>
  <c r="Y1015" i="38"/>
  <c r="X1015" i="38"/>
  <c r="AD1014" i="38"/>
  <c r="AC1014" i="38"/>
  <c r="AB1014" i="38"/>
  <c r="AA1014" i="38"/>
  <c r="Z1014" i="38"/>
  <c r="Y1014" i="38"/>
  <c r="X1014" i="38"/>
  <c r="AD1013" i="38"/>
  <c r="AC1013" i="38"/>
  <c r="AB1013" i="38"/>
  <c r="AA1013" i="38"/>
  <c r="Z1013" i="38"/>
  <c r="Y1013" i="38"/>
  <c r="X1013" i="38"/>
  <c r="AD1012" i="38"/>
  <c r="AC1012" i="38"/>
  <c r="AB1012" i="38"/>
  <c r="AA1012" i="38"/>
  <c r="Z1012" i="38"/>
  <c r="Y1012" i="38"/>
  <c r="X1012" i="38"/>
  <c r="AD1011" i="38"/>
  <c r="AC1011" i="38"/>
  <c r="AB1011" i="38"/>
  <c r="AA1011" i="38"/>
  <c r="Z1011" i="38"/>
  <c r="Y1011" i="38"/>
  <c r="X1011" i="38"/>
  <c r="AD1010" i="38"/>
  <c r="AC1010" i="38"/>
  <c r="AB1010" i="38"/>
  <c r="AA1010" i="38"/>
  <c r="Z1010" i="38"/>
  <c r="Y1010" i="38"/>
  <c r="X1010" i="38"/>
  <c r="AD1009" i="38"/>
  <c r="AC1009" i="38"/>
  <c r="AB1009" i="38"/>
  <c r="AA1009" i="38"/>
  <c r="Z1009" i="38"/>
  <c r="Y1009" i="38"/>
  <c r="X1009" i="38"/>
  <c r="AD1008" i="38"/>
  <c r="AC1008" i="38"/>
  <c r="AB1008" i="38"/>
  <c r="AA1008" i="38"/>
  <c r="Z1008" i="38"/>
  <c r="Y1008" i="38"/>
  <c r="X1008" i="38"/>
  <c r="AD1007" i="38"/>
  <c r="AC1007" i="38"/>
  <c r="AB1007" i="38"/>
  <c r="AA1007" i="38"/>
  <c r="Z1007" i="38"/>
  <c r="Y1007" i="38"/>
  <c r="X1007" i="38"/>
  <c r="AD1006" i="38"/>
  <c r="AC1006" i="38"/>
  <c r="AB1006" i="38"/>
  <c r="AA1006" i="38"/>
  <c r="Z1006" i="38"/>
  <c r="Y1006" i="38"/>
  <c r="X1006" i="38"/>
  <c r="AD1005" i="38"/>
  <c r="AC1005" i="38"/>
  <c r="AB1005" i="38"/>
  <c r="AA1005" i="38"/>
  <c r="Z1005" i="38"/>
  <c r="Y1005" i="38"/>
  <c r="X1005" i="38"/>
  <c r="AD1004" i="38"/>
  <c r="AC1004" i="38"/>
  <c r="AB1004" i="38"/>
  <c r="AA1004" i="38"/>
  <c r="Z1004" i="38"/>
  <c r="Y1004" i="38"/>
  <c r="X1004" i="38"/>
  <c r="AD1003" i="38"/>
  <c r="AC1003" i="38"/>
  <c r="AB1003" i="38"/>
  <c r="AA1003" i="38"/>
  <c r="Z1003" i="38"/>
  <c r="Y1003" i="38"/>
  <c r="X1003" i="38"/>
  <c r="AD1002" i="38"/>
  <c r="AC1002" i="38"/>
  <c r="AB1002" i="38"/>
  <c r="AA1002" i="38"/>
  <c r="Z1002" i="38"/>
  <c r="Y1002" i="38"/>
  <c r="X1002" i="38"/>
  <c r="AD1001" i="38"/>
  <c r="AC1001" i="38"/>
  <c r="AB1001" i="38"/>
  <c r="AA1001" i="38"/>
  <c r="Z1001" i="38"/>
  <c r="Y1001" i="38"/>
  <c r="X1001" i="38"/>
  <c r="AD1000" i="38"/>
  <c r="AC1000" i="38"/>
  <c r="AB1000" i="38"/>
  <c r="AA1000" i="38"/>
  <c r="Z1000" i="38"/>
  <c r="Y1000" i="38"/>
  <c r="X1000" i="38"/>
  <c r="AD999" i="38"/>
  <c r="AC999" i="38"/>
  <c r="AB999" i="38"/>
  <c r="AA999" i="38"/>
  <c r="Z999" i="38"/>
  <c r="Y999" i="38"/>
  <c r="X999" i="38"/>
  <c r="AD998" i="38"/>
  <c r="AC998" i="38"/>
  <c r="AB998" i="38"/>
  <c r="AA998" i="38"/>
  <c r="Z998" i="38"/>
  <c r="Y998" i="38"/>
  <c r="X998" i="38"/>
  <c r="AD997" i="38"/>
  <c r="AC997" i="38"/>
  <c r="AB997" i="38"/>
  <c r="AA997" i="38"/>
  <c r="Z997" i="38"/>
  <c r="Y997" i="38"/>
  <c r="X997" i="38"/>
  <c r="AD996" i="38"/>
  <c r="AC996" i="38"/>
  <c r="AB996" i="38"/>
  <c r="AA996" i="38"/>
  <c r="Z996" i="38"/>
  <c r="Y996" i="38"/>
  <c r="X996" i="38"/>
  <c r="AD995" i="38"/>
  <c r="AC995" i="38"/>
  <c r="AB995" i="38"/>
  <c r="AA995" i="38"/>
  <c r="Z995" i="38"/>
  <c r="Y995" i="38"/>
  <c r="X995" i="38"/>
  <c r="AD994" i="38"/>
  <c r="AC994" i="38"/>
  <c r="AB994" i="38"/>
  <c r="AA994" i="38"/>
  <c r="Z994" i="38"/>
  <c r="Y994" i="38"/>
  <c r="X994" i="38"/>
  <c r="AD993" i="38"/>
  <c r="AC993" i="38"/>
  <c r="AB993" i="38"/>
  <c r="AA993" i="38"/>
  <c r="Z993" i="38"/>
  <c r="Y993" i="38"/>
  <c r="X993" i="38"/>
  <c r="AD992" i="38"/>
  <c r="AC992" i="38"/>
  <c r="AB992" i="38"/>
  <c r="AA992" i="38"/>
  <c r="Z992" i="38"/>
  <c r="Y992" i="38"/>
  <c r="X992" i="38"/>
  <c r="AD991" i="38"/>
  <c r="AC991" i="38"/>
  <c r="AB991" i="38"/>
  <c r="AA991" i="38"/>
  <c r="Z991" i="38"/>
  <c r="Y991" i="38"/>
  <c r="X991" i="38"/>
  <c r="AD990" i="38"/>
  <c r="AC990" i="38"/>
  <c r="AB990" i="38"/>
  <c r="AA990" i="38"/>
  <c r="Z990" i="38"/>
  <c r="Y990" i="38"/>
  <c r="X990" i="38"/>
  <c r="AD989" i="38"/>
  <c r="AC989" i="38"/>
  <c r="AB989" i="38"/>
  <c r="AA989" i="38"/>
  <c r="Z989" i="38"/>
  <c r="Y989" i="38"/>
  <c r="X989" i="38"/>
  <c r="AD988" i="38"/>
  <c r="AC988" i="38"/>
  <c r="AB988" i="38"/>
  <c r="AA988" i="38"/>
  <c r="Z988" i="38"/>
  <c r="Y988" i="38"/>
  <c r="X988" i="38"/>
  <c r="AD987" i="38"/>
  <c r="AC987" i="38"/>
  <c r="AB987" i="38"/>
  <c r="AA987" i="38"/>
  <c r="Z987" i="38"/>
  <c r="Y987" i="38"/>
  <c r="X987" i="38"/>
  <c r="AD986" i="38"/>
  <c r="AC986" i="38"/>
  <c r="AB986" i="38"/>
  <c r="AA986" i="38"/>
  <c r="Z986" i="38"/>
  <c r="Y986" i="38"/>
  <c r="X986" i="38"/>
  <c r="AD985" i="38"/>
  <c r="AC985" i="38"/>
  <c r="AB985" i="38"/>
  <c r="AA985" i="38"/>
  <c r="Z985" i="38"/>
  <c r="Y985" i="38"/>
  <c r="X985" i="38"/>
  <c r="AD984" i="38"/>
  <c r="AC984" i="38"/>
  <c r="AB984" i="38"/>
  <c r="AA984" i="38"/>
  <c r="Z984" i="38"/>
  <c r="Y984" i="38"/>
  <c r="X984" i="38"/>
  <c r="AD983" i="38"/>
  <c r="AC983" i="38"/>
  <c r="AB983" i="38"/>
  <c r="AA983" i="38"/>
  <c r="Z983" i="38"/>
  <c r="Y983" i="38"/>
  <c r="X983" i="38"/>
  <c r="AD982" i="38"/>
  <c r="AC982" i="38"/>
  <c r="AB982" i="38"/>
  <c r="AA982" i="38"/>
  <c r="Z982" i="38"/>
  <c r="Y982" i="38"/>
  <c r="X982" i="38"/>
  <c r="AD981" i="38"/>
  <c r="AC981" i="38"/>
  <c r="AB981" i="38"/>
  <c r="AA981" i="38"/>
  <c r="Z981" i="38"/>
  <c r="Y981" i="38"/>
  <c r="X981" i="38"/>
  <c r="AD980" i="38"/>
  <c r="AC980" i="38"/>
  <c r="AB980" i="38"/>
  <c r="AA980" i="38"/>
  <c r="Z980" i="38"/>
  <c r="Y980" i="38"/>
  <c r="X980" i="38"/>
  <c r="AD979" i="38"/>
  <c r="AC979" i="38"/>
  <c r="AB979" i="38"/>
  <c r="AA979" i="38"/>
  <c r="Z979" i="38"/>
  <c r="Y979" i="38"/>
  <c r="X979" i="38"/>
  <c r="AD978" i="38"/>
  <c r="AC978" i="38"/>
  <c r="AB978" i="38"/>
  <c r="AA978" i="38"/>
  <c r="Z978" i="38"/>
  <c r="Y978" i="38"/>
  <c r="X978" i="38"/>
  <c r="AD977" i="38"/>
  <c r="AC977" i="38"/>
  <c r="AB977" i="38"/>
  <c r="AA977" i="38"/>
  <c r="Z977" i="38"/>
  <c r="Y977" i="38"/>
  <c r="X977" i="38"/>
  <c r="AD976" i="38"/>
  <c r="AC976" i="38"/>
  <c r="AB976" i="38"/>
  <c r="AA976" i="38"/>
  <c r="Z976" i="38"/>
  <c r="Y976" i="38"/>
  <c r="X976" i="38"/>
  <c r="AD975" i="38"/>
  <c r="AC975" i="38"/>
  <c r="AB975" i="38"/>
  <c r="AA975" i="38"/>
  <c r="Z975" i="38"/>
  <c r="Y975" i="38"/>
  <c r="X975" i="38"/>
  <c r="AD974" i="38"/>
  <c r="AC974" i="38"/>
  <c r="AB974" i="38"/>
  <c r="AA974" i="38"/>
  <c r="Z974" i="38"/>
  <c r="Y974" i="38"/>
  <c r="X974" i="38"/>
  <c r="AD973" i="38"/>
  <c r="AC973" i="38"/>
  <c r="AB973" i="38"/>
  <c r="AA973" i="38"/>
  <c r="Z973" i="38"/>
  <c r="Y973" i="38"/>
  <c r="X973" i="38"/>
  <c r="AD972" i="38"/>
  <c r="AC972" i="38"/>
  <c r="AB972" i="38"/>
  <c r="AA972" i="38"/>
  <c r="Z972" i="38"/>
  <c r="Y972" i="38"/>
  <c r="X972" i="38"/>
  <c r="AD971" i="38"/>
  <c r="AC971" i="38"/>
  <c r="AB971" i="38"/>
  <c r="AA971" i="38"/>
  <c r="Z971" i="38"/>
  <c r="Y971" i="38"/>
  <c r="X971" i="38"/>
  <c r="AD970" i="38"/>
  <c r="AC970" i="38"/>
  <c r="AB970" i="38"/>
  <c r="AA970" i="38"/>
  <c r="Z970" i="38"/>
  <c r="Y970" i="38"/>
  <c r="X970" i="38"/>
  <c r="AD969" i="38"/>
  <c r="AC969" i="38"/>
  <c r="AB969" i="38"/>
  <c r="AA969" i="38"/>
  <c r="Z969" i="38"/>
  <c r="Y969" i="38"/>
  <c r="X969" i="38"/>
  <c r="AD968" i="38"/>
  <c r="AC968" i="38"/>
  <c r="AB968" i="38"/>
  <c r="AA968" i="38"/>
  <c r="Z968" i="38"/>
  <c r="Y968" i="38"/>
  <c r="X968" i="38"/>
  <c r="AD967" i="38"/>
  <c r="AC967" i="38"/>
  <c r="AB967" i="38"/>
  <c r="AA967" i="38"/>
  <c r="Z967" i="38"/>
  <c r="Y967" i="38"/>
  <c r="X967" i="38"/>
  <c r="AD966" i="38"/>
  <c r="AC966" i="38"/>
  <c r="AB966" i="38"/>
  <c r="AA966" i="38"/>
  <c r="Z966" i="38"/>
  <c r="Y966" i="38"/>
  <c r="X966" i="38"/>
  <c r="AD965" i="38"/>
  <c r="AC965" i="38"/>
  <c r="AB965" i="38"/>
  <c r="AA965" i="38"/>
  <c r="Z965" i="38"/>
  <c r="Y965" i="38"/>
  <c r="X965" i="38"/>
  <c r="AD964" i="38"/>
  <c r="AC964" i="38"/>
  <c r="AB964" i="38"/>
  <c r="AA964" i="38"/>
  <c r="Z964" i="38"/>
  <c r="Y964" i="38"/>
  <c r="X964" i="38"/>
  <c r="AD963" i="38"/>
  <c r="AC963" i="38"/>
  <c r="AB963" i="38"/>
  <c r="AA963" i="38"/>
  <c r="Z963" i="38"/>
  <c r="Y963" i="38"/>
  <c r="X963" i="38"/>
  <c r="AD962" i="38"/>
  <c r="AC962" i="38"/>
  <c r="AB962" i="38"/>
  <c r="AA962" i="38"/>
  <c r="Z962" i="38"/>
  <c r="Y962" i="38"/>
  <c r="X962" i="38"/>
  <c r="AD961" i="38"/>
  <c r="AC961" i="38"/>
  <c r="AB961" i="38"/>
  <c r="AA961" i="38"/>
  <c r="Z961" i="38"/>
  <c r="Y961" i="38"/>
  <c r="X961" i="38"/>
  <c r="AD960" i="38"/>
  <c r="AC960" i="38"/>
  <c r="AB960" i="38"/>
  <c r="AA960" i="38"/>
  <c r="Z960" i="38"/>
  <c r="Y960" i="38"/>
  <c r="X960" i="38"/>
  <c r="AD959" i="38"/>
  <c r="AC959" i="38"/>
  <c r="AB959" i="38"/>
  <c r="AA959" i="38"/>
  <c r="Z959" i="38"/>
  <c r="Y959" i="38"/>
  <c r="X959" i="38"/>
  <c r="AD958" i="38"/>
  <c r="AC958" i="38"/>
  <c r="AB958" i="38"/>
  <c r="AA958" i="38"/>
  <c r="Z958" i="38"/>
  <c r="Y958" i="38"/>
  <c r="X958" i="38"/>
  <c r="AD957" i="38"/>
  <c r="AC957" i="38"/>
  <c r="AB957" i="38"/>
  <c r="AA957" i="38"/>
  <c r="Z957" i="38"/>
  <c r="Y957" i="38"/>
  <c r="X957" i="38"/>
  <c r="AD956" i="38"/>
  <c r="AC956" i="38"/>
  <c r="AB956" i="38"/>
  <c r="AA956" i="38"/>
  <c r="Z956" i="38"/>
  <c r="Y956" i="38"/>
  <c r="X956" i="38"/>
  <c r="AD955" i="38"/>
  <c r="AC955" i="38"/>
  <c r="AB955" i="38"/>
  <c r="AA955" i="38"/>
  <c r="Z955" i="38"/>
  <c r="Y955" i="38"/>
  <c r="X955" i="38"/>
  <c r="AD954" i="38"/>
  <c r="AC954" i="38"/>
  <c r="AB954" i="38"/>
  <c r="AA954" i="38"/>
  <c r="Z954" i="38"/>
  <c r="Y954" i="38"/>
  <c r="X954" i="38"/>
  <c r="AD953" i="38"/>
  <c r="AC953" i="38"/>
  <c r="AB953" i="38"/>
  <c r="AA953" i="38"/>
  <c r="Z953" i="38"/>
  <c r="Y953" i="38"/>
  <c r="X953" i="38"/>
  <c r="AD952" i="38"/>
  <c r="AC952" i="38"/>
  <c r="AB952" i="38"/>
  <c r="AA952" i="38"/>
  <c r="Z952" i="38"/>
  <c r="Y952" i="38"/>
  <c r="X952" i="38"/>
  <c r="AD951" i="38"/>
  <c r="AC951" i="38"/>
  <c r="AB951" i="38"/>
  <c r="AA951" i="38"/>
  <c r="Z951" i="38"/>
  <c r="Y951" i="38"/>
  <c r="X951" i="38"/>
  <c r="AD950" i="38"/>
  <c r="AC950" i="38"/>
  <c r="AB950" i="38"/>
  <c r="AA950" i="38"/>
  <c r="Z950" i="38"/>
  <c r="Y950" i="38"/>
  <c r="X950" i="38"/>
  <c r="AD949" i="38"/>
  <c r="AC949" i="38"/>
  <c r="AB949" i="38"/>
  <c r="AA949" i="38"/>
  <c r="Z949" i="38"/>
  <c r="Y949" i="38"/>
  <c r="X949" i="38"/>
  <c r="AD948" i="38"/>
  <c r="AC948" i="38"/>
  <c r="AB948" i="38"/>
  <c r="AA948" i="38"/>
  <c r="Z948" i="38"/>
  <c r="Y948" i="38"/>
  <c r="X948" i="38"/>
  <c r="AD947" i="38"/>
  <c r="AC947" i="38"/>
  <c r="AB947" i="38"/>
  <c r="AA947" i="38"/>
  <c r="Z947" i="38"/>
  <c r="Y947" i="38"/>
  <c r="X947" i="38"/>
  <c r="AD946" i="38"/>
  <c r="AC946" i="38"/>
  <c r="AB946" i="38"/>
  <c r="AA946" i="38"/>
  <c r="Z946" i="38"/>
  <c r="Y946" i="38"/>
  <c r="X946" i="38"/>
  <c r="AD945" i="38"/>
  <c r="AC945" i="38"/>
  <c r="AB945" i="38"/>
  <c r="AA945" i="38"/>
  <c r="Z945" i="38"/>
  <c r="Y945" i="38"/>
  <c r="X945" i="38"/>
  <c r="AD944" i="38"/>
  <c r="AC944" i="38"/>
  <c r="AB944" i="38"/>
  <c r="AA944" i="38"/>
  <c r="Z944" i="38"/>
  <c r="Y944" i="38"/>
  <c r="X944" i="38"/>
  <c r="AD943" i="38"/>
  <c r="AC943" i="38"/>
  <c r="AB943" i="38"/>
  <c r="AA943" i="38"/>
  <c r="Z943" i="38"/>
  <c r="Y943" i="38"/>
  <c r="X943" i="38"/>
  <c r="AD942" i="38"/>
  <c r="AC942" i="38"/>
  <c r="AB942" i="38"/>
  <c r="AA942" i="38"/>
  <c r="Z942" i="38"/>
  <c r="Y942" i="38"/>
  <c r="X942" i="38"/>
  <c r="AD941" i="38"/>
  <c r="AC941" i="38"/>
  <c r="AB941" i="38"/>
  <c r="AA941" i="38"/>
  <c r="Z941" i="38"/>
  <c r="Y941" i="38"/>
  <c r="X941" i="38"/>
  <c r="AD940" i="38"/>
  <c r="AC940" i="38"/>
  <c r="AB940" i="38"/>
  <c r="AA940" i="38"/>
  <c r="Z940" i="38"/>
  <c r="Y940" i="38"/>
  <c r="X940" i="38"/>
  <c r="AD939" i="38"/>
  <c r="AC939" i="38"/>
  <c r="AB939" i="38"/>
  <c r="AA939" i="38"/>
  <c r="Z939" i="38"/>
  <c r="Y939" i="38"/>
  <c r="X939" i="38"/>
  <c r="AD938" i="38"/>
  <c r="AC938" i="38"/>
  <c r="AB938" i="38"/>
  <c r="AA938" i="38"/>
  <c r="Z938" i="38"/>
  <c r="Y938" i="38"/>
  <c r="X938" i="38"/>
  <c r="AD937" i="38"/>
  <c r="AC937" i="38"/>
  <c r="AB937" i="38"/>
  <c r="AA937" i="38"/>
  <c r="Z937" i="38"/>
  <c r="Y937" i="38"/>
  <c r="X937" i="38"/>
  <c r="AD936" i="38"/>
  <c r="AC936" i="38"/>
  <c r="AB936" i="38"/>
  <c r="AA936" i="38"/>
  <c r="Z936" i="38"/>
  <c r="Y936" i="38"/>
  <c r="X936" i="38"/>
  <c r="AD935" i="38"/>
  <c r="AC935" i="38"/>
  <c r="AB935" i="38"/>
  <c r="AA935" i="38"/>
  <c r="Z935" i="38"/>
  <c r="Y935" i="38"/>
  <c r="X935" i="38"/>
  <c r="AD934" i="38"/>
  <c r="AC934" i="38"/>
  <c r="AB934" i="38"/>
  <c r="AA934" i="38"/>
  <c r="Z934" i="38"/>
  <c r="Y934" i="38"/>
  <c r="X934" i="38"/>
  <c r="AD933" i="38"/>
  <c r="AC933" i="38"/>
  <c r="AB933" i="38"/>
  <c r="AA933" i="38"/>
  <c r="Z933" i="38"/>
  <c r="Y933" i="38"/>
  <c r="X933" i="38"/>
  <c r="AD932" i="38"/>
  <c r="AC932" i="38"/>
  <c r="AB932" i="38"/>
  <c r="AA932" i="38"/>
  <c r="Z932" i="38"/>
  <c r="Y932" i="38"/>
  <c r="X932" i="38"/>
  <c r="AD931" i="38"/>
  <c r="AC931" i="38"/>
  <c r="AB931" i="38"/>
  <c r="AA931" i="38"/>
  <c r="Z931" i="38"/>
  <c r="Y931" i="38"/>
  <c r="X931" i="38"/>
  <c r="AD930" i="38"/>
  <c r="AC930" i="38"/>
  <c r="AB930" i="38"/>
  <c r="AA930" i="38"/>
  <c r="Z930" i="38"/>
  <c r="Y930" i="38"/>
  <c r="X930" i="38"/>
  <c r="AD929" i="38"/>
  <c r="AC929" i="38"/>
  <c r="AB929" i="38"/>
  <c r="AA929" i="38"/>
  <c r="Z929" i="38"/>
  <c r="Y929" i="38"/>
  <c r="X929" i="38"/>
  <c r="AD928" i="38"/>
  <c r="AC928" i="38"/>
  <c r="AB928" i="38"/>
  <c r="AA928" i="38"/>
  <c r="Z928" i="38"/>
  <c r="Y928" i="38"/>
  <c r="X928" i="38"/>
  <c r="AD927" i="38"/>
  <c r="AC927" i="38"/>
  <c r="AB927" i="38"/>
  <c r="AA927" i="38"/>
  <c r="Z927" i="38"/>
  <c r="Y927" i="38"/>
  <c r="X927" i="38"/>
  <c r="AD926" i="38"/>
  <c r="AC926" i="38"/>
  <c r="AB926" i="38"/>
  <c r="AA926" i="38"/>
  <c r="Z926" i="38"/>
  <c r="Y926" i="38"/>
  <c r="X926" i="38"/>
  <c r="AD925" i="38"/>
  <c r="AC925" i="38"/>
  <c r="AB925" i="38"/>
  <c r="AA925" i="38"/>
  <c r="Z925" i="38"/>
  <c r="Y925" i="38"/>
  <c r="X925" i="38"/>
  <c r="AD924" i="38"/>
  <c r="AC924" i="38"/>
  <c r="AB924" i="38"/>
  <c r="AA924" i="38"/>
  <c r="Z924" i="38"/>
  <c r="Y924" i="38"/>
  <c r="X924" i="38"/>
  <c r="AD923" i="38"/>
  <c r="AC923" i="38"/>
  <c r="AB923" i="38"/>
  <c r="AA923" i="38"/>
  <c r="Z923" i="38"/>
  <c r="Y923" i="38"/>
  <c r="X923" i="38"/>
  <c r="AD922" i="38"/>
  <c r="AC922" i="38"/>
  <c r="AB922" i="38"/>
  <c r="AA922" i="38"/>
  <c r="Z922" i="38"/>
  <c r="Y922" i="38"/>
  <c r="X922" i="38"/>
  <c r="AD921" i="38"/>
  <c r="AC921" i="38"/>
  <c r="AB921" i="38"/>
  <c r="AA921" i="38"/>
  <c r="Z921" i="38"/>
  <c r="Y921" i="38"/>
  <c r="X921" i="38"/>
  <c r="AD920" i="38"/>
  <c r="AC920" i="38"/>
  <c r="AB920" i="38"/>
  <c r="AA920" i="38"/>
  <c r="Z920" i="38"/>
  <c r="Y920" i="38"/>
  <c r="X920" i="38"/>
  <c r="AD919" i="38"/>
  <c r="AC919" i="38"/>
  <c r="AB919" i="38"/>
  <c r="AA919" i="38"/>
  <c r="Z919" i="38"/>
  <c r="Y919" i="38"/>
  <c r="X919" i="38"/>
  <c r="AD918" i="38"/>
  <c r="AC918" i="38"/>
  <c r="AB918" i="38"/>
  <c r="AA918" i="38"/>
  <c r="Z918" i="38"/>
  <c r="Y918" i="38"/>
  <c r="X918" i="38"/>
  <c r="AD917" i="38"/>
  <c r="AC917" i="38"/>
  <c r="AB917" i="38"/>
  <c r="AA917" i="38"/>
  <c r="Z917" i="38"/>
  <c r="Y917" i="38"/>
  <c r="X917" i="38"/>
  <c r="AD916" i="38"/>
  <c r="AC916" i="38"/>
  <c r="AB916" i="38"/>
  <c r="AA916" i="38"/>
  <c r="Z916" i="38"/>
  <c r="Y916" i="38"/>
  <c r="X916" i="38"/>
  <c r="AD915" i="38"/>
  <c r="AC915" i="38"/>
  <c r="AB915" i="38"/>
  <c r="AA915" i="38"/>
  <c r="Z915" i="38"/>
  <c r="Y915" i="38"/>
  <c r="X915" i="38"/>
  <c r="AD914" i="38"/>
  <c r="AC914" i="38"/>
  <c r="AB914" i="38"/>
  <c r="AA914" i="38"/>
  <c r="Z914" i="38"/>
  <c r="Y914" i="38"/>
  <c r="X914" i="38"/>
  <c r="AD913" i="38"/>
  <c r="AC913" i="38"/>
  <c r="AB913" i="38"/>
  <c r="AA913" i="38"/>
  <c r="Z913" i="38"/>
  <c r="Y913" i="38"/>
  <c r="X913" i="38"/>
  <c r="AD912" i="38"/>
  <c r="AC912" i="38"/>
  <c r="AB912" i="38"/>
  <c r="AA912" i="38"/>
  <c r="Z912" i="38"/>
  <c r="Y912" i="38"/>
  <c r="X912" i="38"/>
  <c r="AD911" i="38"/>
  <c r="AC911" i="38"/>
  <c r="AB911" i="38"/>
  <c r="AA911" i="38"/>
  <c r="Z911" i="38"/>
  <c r="Y911" i="38"/>
  <c r="X911" i="38"/>
  <c r="AD910" i="38"/>
  <c r="AC910" i="38"/>
  <c r="AB910" i="38"/>
  <c r="AA910" i="38"/>
  <c r="Z910" i="38"/>
  <c r="Y910" i="38"/>
  <c r="X910" i="38"/>
  <c r="AD909" i="38"/>
  <c r="AC909" i="38"/>
  <c r="AB909" i="38"/>
  <c r="AA909" i="38"/>
  <c r="Z909" i="38"/>
  <c r="Y909" i="38"/>
  <c r="X909" i="38"/>
  <c r="AD908" i="38"/>
  <c r="AC908" i="38"/>
  <c r="AB908" i="38"/>
  <c r="AA908" i="38"/>
  <c r="Z908" i="38"/>
  <c r="Y908" i="38"/>
  <c r="X908" i="38"/>
  <c r="AD907" i="38"/>
  <c r="AC907" i="38"/>
  <c r="AB907" i="38"/>
  <c r="AA907" i="38"/>
  <c r="Z907" i="38"/>
  <c r="Y907" i="38"/>
  <c r="X907" i="38"/>
  <c r="AD906" i="38"/>
  <c r="AC906" i="38"/>
  <c r="AB906" i="38"/>
  <c r="AA906" i="38"/>
  <c r="Z906" i="38"/>
  <c r="Y906" i="38"/>
  <c r="X906" i="38"/>
  <c r="AD905" i="38"/>
  <c r="AC905" i="38"/>
  <c r="AB905" i="38"/>
  <c r="AA905" i="38"/>
  <c r="Z905" i="38"/>
  <c r="Y905" i="38"/>
  <c r="X905" i="38"/>
  <c r="AD904" i="38"/>
  <c r="AC904" i="38"/>
  <c r="AB904" i="38"/>
  <c r="AA904" i="38"/>
  <c r="Z904" i="38"/>
  <c r="Y904" i="38"/>
  <c r="X904" i="38"/>
  <c r="AD903" i="38"/>
  <c r="AC903" i="38"/>
  <c r="AB903" i="38"/>
  <c r="AA903" i="38"/>
  <c r="Z903" i="38"/>
  <c r="Y903" i="38"/>
  <c r="X903" i="38"/>
  <c r="AD902" i="38"/>
  <c r="AC902" i="38"/>
  <c r="AB902" i="38"/>
  <c r="AA902" i="38"/>
  <c r="Z902" i="38"/>
  <c r="Y902" i="38"/>
  <c r="X902" i="38"/>
  <c r="AD901" i="38"/>
  <c r="AC901" i="38"/>
  <c r="AB901" i="38"/>
  <c r="AA901" i="38"/>
  <c r="Z901" i="38"/>
  <c r="Y901" i="38"/>
  <c r="X901" i="38"/>
  <c r="AD900" i="38"/>
  <c r="AC900" i="38"/>
  <c r="AB900" i="38"/>
  <c r="AA900" i="38"/>
  <c r="Z900" i="38"/>
  <c r="Y900" i="38"/>
  <c r="X900" i="38"/>
  <c r="AD899" i="38"/>
  <c r="AC899" i="38"/>
  <c r="AB899" i="38"/>
  <c r="AA899" i="38"/>
  <c r="Z899" i="38"/>
  <c r="Y899" i="38"/>
  <c r="X899" i="38"/>
  <c r="AD898" i="38"/>
  <c r="AC898" i="38"/>
  <c r="AB898" i="38"/>
  <c r="AA898" i="38"/>
  <c r="Z898" i="38"/>
  <c r="Y898" i="38"/>
  <c r="X898" i="38"/>
  <c r="AD897" i="38"/>
  <c r="AC897" i="38"/>
  <c r="AB897" i="38"/>
  <c r="AA897" i="38"/>
  <c r="Z897" i="38"/>
  <c r="Y897" i="38"/>
  <c r="X897" i="38"/>
  <c r="AD896" i="38"/>
  <c r="AC896" i="38"/>
  <c r="AB896" i="38"/>
  <c r="AA896" i="38"/>
  <c r="Z896" i="38"/>
  <c r="Y896" i="38"/>
  <c r="X896" i="38"/>
  <c r="AD895" i="38"/>
  <c r="AC895" i="38"/>
  <c r="AB895" i="38"/>
  <c r="AA895" i="38"/>
  <c r="Z895" i="38"/>
  <c r="Y895" i="38"/>
  <c r="X895" i="38"/>
  <c r="AD894" i="38"/>
  <c r="AC894" i="38"/>
  <c r="AB894" i="38"/>
  <c r="AA894" i="38"/>
  <c r="Z894" i="38"/>
  <c r="Y894" i="38"/>
  <c r="X894" i="38"/>
  <c r="AD893" i="38"/>
  <c r="AC893" i="38"/>
  <c r="AB893" i="38"/>
  <c r="AA893" i="38"/>
  <c r="Z893" i="38"/>
  <c r="Y893" i="38"/>
  <c r="X893" i="38"/>
  <c r="AD892" i="38"/>
  <c r="AC892" i="38"/>
  <c r="AB892" i="38"/>
  <c r="AA892" i="38"/>
  <c r="Z892" i="38"/>
  <c r="Y892" i="38"/>
  <c r="X892" i="38"/>
  <c r="AD891" i="38"/>
  <c r="AC891" i="38"/>
  <c r="AB891" i="38"/>
  <c r="AA891" i="38"/>
  <c r="Z891" i="38"/>
  <c r="Y891" i="38"/>
  <c r="X891" i="38"/>
  <c r="AD890" i="38"/>
  <c r="AC890" i="38"/>
  <c r="AB890" i="38"/>
  <c r="AA890" i="38"/>
  <c r="Z890" i="38"/>
  <c r="Y890" i="38"/>
  <c r="X890" i="38"/>
  <c r="AD889" i="38"/>
  <c r="AC889" i="38"/>
  <c r="AB889" i="38"/>
  <c r="AA889" i="38"/>
  <c r="Z889" i="38"/>
  <c r="Y889" i="38"/>
  <c r="X889" i="38"/>
  <c r="AD888" i="38"/>
  <c r="AC888" i="38"/>
  <c r="AB888" i="38"/>
  <c r="AA888" i="38"/>
  <c r="Z888" i="38"/>
  <c r="Y888" i="38"/>
  <c r="X888" i="38"/>
  <c r="AD887" i="38"/>
  <c r="AC887" i="38"/>
  <c r="AB887" i="38"/>
  <c r="AA887" i="38"/>
  <c r="Z887" i="38"/>
  <c r="Y887" i="38"/>
  <c r="X887" i="38"/>
  <c r="AD886" i="38"/>
  <c r="AC886" i="38"/>
  <c r="AB886" i="38"/>
  <c r="AA886" i="38"/>
  <c r="Z886" i="38"/>
  <c r="Y886" i="38"/>
  <c r="X886" i="38"/>
  <c r="AD885" i="38"/>
  <c r="AC885" i="38"/>
  <c r="AB885" i="38"/>
  <c r="AA885" i="38"/>
  <c r="Z885" i="38"/>
  <c r="Y885" i="38"/>
  <c r="X885" i="38"/>
  <c r="AD884" i="38"/>
  <c r="AC884" i="38"/>
  <c r="AB884" i="38"/>
  <c r="AA884" i="38"/>
  <c r="Z884" i="38"/>
  <c r="Y884" i="38"/>
  <c r="X884" i="38"/>
  <c r="AD883" i="38"/>
  <c r="AC883" i="38"/>
  <c r="AB883" i="38"/>
  <c r="AA883" i="38"/>
  <c r="Z883" i="38"/>
  <c r="Y883" i="38"/>
  <c r="X883" i="38"/>
  <c r="AD882" i="38"/>
  <c r="AC882" i="38"/>
  <c r="AB882" i="38"/>
  <c r="AA882" i="38"/>
  <c r="Z882" i="38"/>
  <c r="Y882" i="38"/>
  <c r="X882" i="38"/>
  <c r="AD881" i="38"/>
  <c r="AC881" i="38"/>
  <c r="AB881" i="38"/>
  <c r="AA881" i="38"/>
  <c r="Z881" i="38"/>
  <c r="Y881" i="38"/>
  <c r="X881" i="38"/>
  <c r="AD880" i="38"/>
  <c r="AC880" i="38"/>
  <c r="AB880" i="38"/>
  <c r="AA880" i="38"/>
  <c r="Z880" i="38"/>
  <c r="Y880" i="38"/>
  <c r="X880" i="38"/>
  <c r="AD879" i="38"/>
  <c r="AC879" i="38"/>
  <c r="AB879" i="38"/>
  <c r="AA879" i="38"/>
  <c r="Z879" i="38"/>
  <c r="Y879" i="38"/>
  <c r="X879" i="38"/>
  <c r="AD878" i="38"/>
  <c r="AC878" i="38"/>
  <c r="AB878" i="38"/>
  <c r="AA878" i="38"/>
  <c r="Z878" i="38"/>
  <c r="Y878" i="38"/>
  <c r="X878" i="38"/>
  <c r="AD877" i="38"/>
  <c r="AC877" i="38"/>
  <c r="AB877" i="38"/>
  <c r="AA877" i="38"/>
  <c r="Z877" i="38"/>
  <c r="Y877" i="38"/>
  <c r="X877" i="38"/>
  <c r="AD876" i="38"/>
  <c r="AC876" i="38"/>
  <c r="AB876" i="38"/>
  <c r="AA876" i="38"/>
  <c r="Z876" i="38"/>
  <c r="Y876" i="38"/>
  <c r="X876" i="38"/>
  <c r="AD875" i="38"/>
  <c r="AC875" i="38"/>
  <c r="AB875" i="38"/>
  <c r="AA875" i="38"/>
  <c r="Z875" i="38"/>
  <c r="Y875" i="38"/>
  <c r="X875" i="38"/>
  <c r="AD874" i="38"/>
  <c r="AC874" i="38"/>
  <c r="AB874" i="38"/>
  <c r="AA874" i="38"/>
  <c r="Z874" i="38"/>
  <c r="Y874" i="38"/>
  <c r="X874" i="38"/>
  <c r="AD873" i="38"/>
  <c r="AC873" i="38"/>
  <c r="AB873" i="38"/>
  <c r="AA873" i="38"/>
  <c r="Z873" i="38"/>
  <c r="Y873" i="38"/>
  <c r="X873" i="38"/>
  <c r="AD872" i="38"/>
  <c r="AC872" i="38"/>
  <c r="AB872" i="38"/>
  <c r="AA872" i="38"/>
  <c r="Z872" i="38"/>
  <c r="Y872" i="38"/>
  <c r="X872" i="38"/>
  <c r="AD871" i="38"/>
  <c r="AC871" i="38"/>
  <c r="AB871" i="38"/>
  <c r="AA871" i="38"/>
  <c r="Z871" i="38"/>
  <c r="Y871" i="38"/>
  <c r="X871" i="38"/>
  <c r="AD870" i="38"/>
  <c r="AC870" i="38"/>
  <c r="AB870" i="38"/>
  <c r="AA870" i="38"/>
  <c r="Z870" i="38"/>
  <c r="Y870" i="38"/>
  <c r="X870" i="38"/>
  <c r="AD869" i="38"/>
  <c r="AC869" i="38"/>
  <c r="AB869" i="38"/>
  <c r="AA869" i="38"/>
  <c r="Z869" i="38"/>
  <c r="Y869" i="38"/>
  <c r="X869" i="38"/>
  <c r="AD868" i="38"/>
  <c r="AC868" i="38"/>
  <c r="AB868" i="38"/>
  <c r="AA868" i="38"/>
  <c r="Z868" i="38"/>
  <c r="Y868" i="38"/>
  <c r="X868" i="38"/>
  <c r="AD867" i="38"/>
  <c r="AC867" i="38"/>
  <c r="AB867" i="38"/>
  <c r="AA867" i="38"/>
  <c r="Z867" i="38"/>
  <c r="Y867" i="38"/>
  <c r="X867" i="38"/>
  <c r="AD866" i="38"/>
  <c r="AC866" i="38"/>
  <c r="AB866" i="38"/>
  <c r="AA866" i="38"/>
  <c r="Z866" i="38"/>
  <c r="Y866" i="38"/>
  <c r="X866" i="38"/>
  <c r="AD865" i="38"/>
  <c r="AC865" i="38"/>
  <c r="AB865" i="38"/>
  <c r="AA865" i="38"/>
  <c r="Z865" i="38"/>
  <c r="Y865" i="38"/>
  <c r="X865" i="38"/>
  <c r="AD864" i="38"/>
  <c r="AC864" i="38"/>
  <c r="AB864" i="38"/>
  <c r="AA864" i="38"/>
  <c r="Z864" i="38"/>
  <c r="Y864" i="38"/>
  <c r="X864" i="38"/>
  <c r="AD863" i="38"/>
  <c r="AC863" i="38"/>
  <c r="AB863" i="38"/>
  <c r="AA863" i="38"/>
  <c r="Z863" i="38"/>
  <c r="Y863" i="38"/>
  <c r="X863" i="38"/>
  <c r="AD862" i="38"/>
  <c r="AC862" i="38"/>
  <c r="AB862" i="38"/>
  <c r="AA862" i="38"/>
  <c r="Z862" i="38"/>
  <c r="Y862" i="38"/>
  <c r="X862" i="38"/>
  <c r="AD861" i="38"/>
  <c r="AC861" i="38"/>
  <c r="AB861" i="38"/>
  <c r="AA861" i="38"/>
  <c r="Z861" i="38"/>
  <c r="Y861" i="38"/>
  <c r="X861" i="38"/>
  <c r="AD860" i="38"/>
  <c r="AC860" i="38"/>
  <c r="AB860" i="38"/>
  <c r="AA860" i="38"/>
  <c r="Z860" i="38"/>
  <c r="Y860" i="38"/>
  <c r="X860" i="38"/>
  <c r="AD859" i="38"/>
  <c r="AC859" i="38"/>
  <c r="AB859" i="38"/>
  <c r="AA859" i="38"/>
  <c r="Z859" i="38"/>
  <c r="Y859" i="38"/>
  <c r="X859" i="38"/>
  <c r="AD858" i="38"/>
  <c r="AC858" i="38"/>
  <c r="AB858" i="38"/>
  <c r="AA858" i="38"/>
  <c r="Z858" i="38"/>
  <c r="Y858" i="38"/>
  <c r="X858" i="38"/>
  <c r="AD857" i="38"/>
  <c r="AC857" i="38"/>
  <c r="AB857" i="38"/>
  <c r="AA857" i="38"/>
  <c r="Z857" i="38"/>
  <c r="Y857" i="38"/>
  <c r="X857" i="38"/>
  <c r="AD856" i="38"/>
  <c r="AC856" i="38"/>
  <c r="AB856" i="38"/>
  <c r="AA856" i="38"/>
  <c r="Z856" i="38"/>
  <c r="Y856" i="38"/>
  <c r="X856" i="38"/>
  <c r="AD855" i="38"/>
  <c r="AC855" i="38"/>
  <c r="AB855" i="38"/>
  <c r="AA855" i="38"/>
  <c r="Z855" i="38"/>
  <c r="Y855" i="38"/>
  <c r="X855" i="38"/>
  <c r="AD854" i="38"/>
  <c r="AC854" i="38"/>
  <c r="AB854" i="38"/>
  <c r="AA854" i="38"/>
  <c r="Z854" i="38"/>
  <c r="Y854" i="38"/>
  <c r="X854" i="38"/>
  <c r="AD853" i="38"/>
  <c r="AC853" i="38"/>
  <c r="AB853" i="38"/>
  <c r="AA853" i="38"/>
  <c r="Z853" i="38"/>
  <c r="Y853" i="38"/>
  <c r="X853" i="38"/>
  <c r="AD852" i="38"/>
  <c r="AC852" i="38"/>
  <c r="AB852" i="38"/>
  <c r="AA852" i="38"/>
  <c r="Z852" i="38"/>
  <c r="Y852" i="38"/>
  <c r="X852" i="38"/>
  <c r="AD851" i="38"/>
  <c r="AC851" i="38"/>
  <c r="AB851" i="38"/>
  <c r="AA851" i="38"/>
  <c r="Z851" i="38"/>
  <c r="Y851" i="38"/>
  <c r="X851" i="38"/>
  <c r="AD850" i="38"/>
  <c r="AC850" i="38"/>
  <c r="AB850" i="38"/>
  <c r="AA850" i="38"/>
  <c r="Z850" i="38"/>
  <c r="Y850" i="38"/>
  <c r="X850" i="38"/>
  <c r="AD849" i="38"/>
  <c r="AC849" i="38"/>
  <c r="AB849" i="38"/>
  <c r="AA849" i="38"/>
  <c r="Z849" i="38"/>
  <c r="Y849" i="38"/>
  <c r="X849" i="38"/>
  <c r="AD848" i="38"/>
  <c r="AC848" i="38"/>
  <c r="AB848" i="38"/>
  <c r="AA848" i="38"/>
  <c r="Z848" i="38"/>
  <c r="Y848" i="38"/>
  <c r="X848" i="38"/>
  <c r="AD847" i="38"/>
  <c r="AC847" i="38"/>
  <c r="AB847" i="38"/>
  <c r="AA847" i="38"/>
  <c r="Z847" i="38"/>
  <c r="Y847" i="38"/>
  <c r="X847" i="38"/>
  <c r="AD846" i="38"/>
  <c r="AC846" i="38"/>
  <c r="AB846" i="38"/>
  <c r="AA846" i="38"/>
  <c r="Z846" i="38"/>
  <c r="Y846" i="38"/>
  <c r="X846" i="38"/>
  <c r="AD845" i="38"/>
  <c r="AC845" i="38"/>
  <c r="AB845" i="38"/>
  <c r="AA845" i="38"/>
  <c r="Z845" i="38"/>
  <c r="Y845" i="38"/>
  <c r="X845" i="38"/>
  <c r="AD844" i="38"/>
  <c r="AC844" i="38"/>
  <c r="AB844" i="38"/>
  <c r="AA844" i="38"/>
  <c r="Z844" i="38"/>
  <c r="Y844" i="38"/>
  <c r="X844" i="38"/>
  <c r="AD843" i="38"/>
  <c r="AC843" i="38"/>
  <c r="AB843" i="38"/>
  <c r="AA843" i="38"/>
  <c r="Z843" i="38"/>
  <c r="Y843" i="38"/>
  <c r="X843" i="38"/>
  <c r="AD842" i="38"/>
  <c r="AC842" i="38"/>
  <c r="AB842" i="38"/>
  <c r="AA842" i="38"/>
  <c r="Z842" i="38"/>
  <c r="Y842" i="38"/>
  <c r="X842" i="38"/>
  <c r="AD841" i="38"/>
  <c r="AC841" i="38"/>
  <c r="AB841" i="38"/>
  <c r="AA841" i="38"/>
  <c r="Z841" i="38"/>
  <c r="Y841" i="38"/>
  <c r="X841" i="38"/>
  <c r="AD840" i="38"/>
  <c r="AC840" i="38"/>
  <c r="AB840" i="38"/>
  <c r="AA840" i="38"/>
  <c r="Z840" i="38"/>
  <c r="Y840" i="38"/>
  <c r="X840" i="38"/>
  <c r="AD839" i="38"/>
  <c r="AC839" i="38"/>
  <c r="AB839" i="38"/>
  <c r="AA839" i="38"/>
  <c r="Z839" i="38"/>
  <c r="Y839" i="38"/>
  <c r="X839" i="38"/>
  <c r="AD838" i="38"/>
  <c r="AC838" i="38"/>
  <c r="AB838" i="38"/>
  <c r="AA838" i="38"/>
  <c r="Z838" i="38"/>
  <c r="Y838" i="38"/>
  <c r="X838" i="38"/>
  <c r="AD837" i="38"/>
  <c r="AC837" i="38"/>
  <c r="AB837" i="38"/>
  <c r="AA837" i="38"/>
  <c r="Z837" i="38"/>
  <c r="Y837" i="38"/>
  <c r="X837" i="38"/>
  <c r="AD836" i="38"/>
  <c r="AC836" i="38"/>
  <c r="AB836" i="38"/>
  <c r="AA836" i="38"/>
  <c r="Z836" i="38"/>
  <c r="Y836" i="38"/>
  <c r="X836" i="38"/>
  <c r="AD835" i="38"/>
  <c r="AC835" i="38"/>
  <c r="AB835" i="38"/>
  <c r="AA835" i="38"/>
  <c r="Z835" i="38"/>
  <c r="Y835" i="38"/>
  <c r="X835" i="38"/>
  <c r="AD834" i="38"/>
  <c r="AC834" i="38"/>
  <c r="AB834" i="38"/>
  <c r="AA834" i="38"/>
  <c r="Z834" i="38"/>
  <c r="Y834" i="38"/>
  <c r="X834" i="38"/>
  <c r="AD833" i="38"/>
  <c r="AC833" i="38"/>
  <c r="AB833" i="38"/>
  <c r="AA833" i="38"/>
  <c r="Z833" i="38"/>
  <c r="Y833" i="38"/>
  <c r="X833" i="38"/>
  <c r="AD832" i="38"/>
  <c r="AC832" i="38"/>
  <c r="AB832" i="38"/>
  <c r="AA832" i="38"/>
  <c r="Z832" i="38"/>
  <c r="Y832" i="38"/>
  <c r="X832" i="38"/>
  <c r="AD831" i="38"/>
  <c r="AC831" i="38"/>
  <c r="AB831" i="38"/>
  <c r="AA831" i="38"/>
  <c r="Z831" i="38"/>
  <c r="Y831" i="38"/>
  <c r="X831" i="38"/>
  <c r="AD830" i="38"/>
  <c r="AC830" i="38"/>
  <c r="AB830" i="38"/>
  <c r="AA830" i="38"/>
  <c r="Z830" i="38"/>
  <c r="Y830" i="38"/>
  <c r="X830" i="38"/>
  <c r="AD829" i="38"/>
  <c r="AC829" i="38"/>
  <c r="AB829" i="38"/>
  <c r="AA829" i="38"/>
  <c r="Z829" i="38"/>
  <c r="Y829" i="38"/>
  <c r="X829" i="38"/>
  <c r="AD828" i="38"/>
  <c r="AC828" i="38"/>
  <c r="AB828" i="38"/>
  <c r="AA828" i="38"/>
  <c r="Z828" i="38"/>
  <c r="Y828" i="38"/>
  <c r="X828" i="38"/>
  <c r="AD827" i="38"/>
  <c r="AC827" i="38"/>
  <c r="AB827" i="38"/>
  <c r="AA827" i="38"/>
  <c r="Z827" i="38"/>
  <c r="Y827" i="38"/>
  <c r="X827" i="38"/>
  <c r="AD826" i="38"/>
  <c r="AC826" i="38"/>
  <c r="AB826" i="38"/>
  <c r="AA826" i="38"/>
  <c r="Z826" i="38"/>
  <c r="Y826" i="38"/>
  <c r="X826" i="38"/>
  <c r="AD825" i="38"/>
  <c r="AC825" i="38"/>
  <c r="AB825" i="38"/>
  <c r="AA825" i="38"/>
  <c r="Z825" i="38"/>
  <c r="Y825" i="38"/>
  <c r="X825" i="38"/>
  <c r="AD824" i="38"/>
  <c r="AC824" i="38"/>
  <c r="AB824" i="38"/>
  <c r="AA824" i="38"/>
  <c r="Z824" i="38"/>
  <c r="Y824" i="38"/>
  <c r="X824" i="38"/>
  <c r="AD823" i="38"/>
  <c r="AC823" i="38"/>
  <c r="AB823" i="38"/>
  <c r="AA823" i="38"/>
  <c r="Z823" i="38"/>
  <c r="Y823" i="38"/>
  <c r="X823" i="38"/>
  <c r="AD822" i="38"/>
  <c r="AC822" i="38"/>
  <c r="AB822" i="38"/>
  <c r="AA822" i="38"/>
  <c r="Z822" i="38"/>
  <c r="Y822" i="38"/>
  <c r="X822" i="38"/>
  <c r="AD821" i="38"/>
  <c r="AC821" i="38"/>
  <c r="AB821" i="38"/>
  <c r="AA821" i="38"/>
  <c r="Z821" i="38"/>
  <c r="Y821" i="38"/>
  <c r="X821" i="38"/>
  <c r="AD820" i="38"/>
  <c r="AC820" i="38"/>
  <c r="AB820" i="38"/>
  <c r="AA820" i="38"/>
  <c r="Z820" i="38"/>
  <c r="Y820" i="38"/>
  <c r="X820" i="38"/>
  <c r="AD819" i="38"/>
  <c r="AC819" i="38"/>
  <c r="AB819" i="38"/>
  <c r="AA819" i="38"/>
  <c r="Z819" i="38"/>
  <c r="Y819" i="38"/>
  <c r="X819" i="38"/>
  <c r="AD818" i="38"/>
  <c r="AC818" i="38"/>
  <c r="AB818" i="38"/>
  <c r="AA818" i="38"/>
  <c r="Z818" i="38"/>
  <c r="Y818" i="38"/>
  <c r="X818" i="38"/>
  <c r="AD817" i="38"/>
  <c r="AC817" i="38"/>
  <c r="AB817" i="38"/>
  <c r="AA817" i="38"/>
  <c r="Z817" i="38"/>
  <c r="Y817" i="38"/>
  <c r="X817" i="38"/>
  <c r="AD816" i="38"/>
  <c r="AC816" i="38"/>
  <c r="AB816" i="38"/>
  <c r="AA816" i="38"/>
  <c r="Z816" i="38"/>
  <c r="Y816" i="38"/>
  <c r="X816" i="38"/>
  <c r="AD815" i="38"/>
  <c r="AC815" i="38"/>
  <c r="AB815" i="38"/>
  <c r="AA815" i="38"/>
  <c r="Z815" i="38"/>
  <c r="Y815" i="38"/>
  <c r="X815" i="38"/>
  <c r="AD814" i="38"/>
  <c r="AC814" i="38"/>
  <c r="AB814" i="38"/>
  <c r="AA814" i="38"/>
  <c r="Z814" i="38"/>
  <c r="Y814" i="38"/>
  <c r="X814" i="38"/>
  <c r="AD813" i="38"/>
  <c r="AC813" i="38"/>
  <c r="AB813" i="38"/>
  <c r="AA813" i="38"/>
  <c r="Z813" i="38"/>
  <c r="Y813" i="38"/>
  <c r="X813" i="38"/>
  <c r="AD812" i="38"/>
  <c r="AC812" i="38"/>
  <c r="AB812" i="38"/>
  <c r="AA812" i="38"/>
  <c r="Z812" i="38"/>
  <c r="Y812" i="38"/>
  <c r="X812" i="38"/>
  <c r="AD811" i="38"/>
  <c r="AC811" i="38"/>
  <c r="AB811" i="38"/>
  <c r="AA811" i="38"/>
  <c r="Z811" i="38"/>
  <c r="Y811" i="38"/>
  <c r="X811" i="38"/>
  <c r="AD810" i="38"/>
  <c r="AC810" i="38"/>
  <c r="AB810" i="38"/>
  <c r="AA810" i="38"/>
  <c r="Z810" i="38"/>
  <c r="Y810" i="38"/>
  <c r="X810" i="38"/>
  <c r="AD809" i="38"/>
  <c r="AC809" i="38"/>
  <c r="AB809" i="38"/>
  <c r="AA809" i="38"/>
  <c r="Z809" i="38"/>
  <c r="Y809" i="38"/>
  <c r="X809" i="38"/>
  <c r="AD808" i="38"/>
  <c r="AC808" i="38"/>
  <c r="AB808" i="38"/>
  <c r="AA808" i="38"/>
  <c r="Z808" i="38"/>
  <c r="Y808" i="38"/>
  <c r="X808" i="38"/>
  <c r="AD807" i="38"/>
  <c r="AC807" i="38"/>
  <c r="AB807" i="38"/>
  <c r="AA807" i="38"/>
  <c r="Z807" i="38"/>
  <c r="Y807" i="38"/>
  <c r="X807" i="38"/>
  <c r="AD806" i="38"/>
  <c r="AC806" i="38"/>
  <c r="AB806" i="38"/>
  <c r="AA806" i="38"/>
  <c r="Z806" i="38"/>
  <c r="Y806" i="38"/>
  <c r="X806" i="38"/>
  <c r="AD805" i="38"/>
  <c r="AC805" i="38"/>
  <c r="AB805" i="38"/>
  <c r="AA805" i="38"/>
  <c r="Z805" i="38"/>
  <c r="Y805" i="38"/>
  <c r="X805" i="38"/>
  <c r="AD804" i="38"/>
  <c r="AC804" i="38"/>
  <c r="AB804" i="38"/>
  <c r="AA804" i="38"/>
  <c r="Z804" i="38"/>
  <c r="Y804" i="38"/>
  <c r="X804" i="38"/>
  <c r="AD803" i="38"/>
  <c r="AC803" i="38"/>
  <c r="AB803" i="38"/>
  <c r="AA803" i="38"/>
  <c r="Z803" i="38"/>
  <c r="Y803" i="38"/>
  <c r="X803" i="38"/>
  <c r="AD802" i="38"/>
  <c r="AC802" i="38"/>
  <c r="AB802" i="38"/>
  <c r="AA802" i="38"/>
  <c r="Z802" i="38"/>
  <c r="Y802" i="38"/>
  <c r="X802" i="38"/>
  <c r="AD801" i="38"/>
  <c r="AC801" i="38"/>
  <c r="AB801" i="38"/>
  <c r="AA801" i="38"/>
  <c r="Z801" i="38"/>
  <c r="Y801" i="38"/>
  <c r="X801" i="38"/>
  <c r="AD800" i="38"/>
  <c r="AC800" i="38"/>
  <c r="AB800" i="38"/>
  <c r="AA800" i="38"/>
  <c r="Z800" i="38"/>
  <c r="Y800" i="38"/>
  <c r="X800" i="38"/>
  <c r="AD799" i="38"/>
  <c r="AC799" i="38"/>
  <c r="AB799" i="38"/>
  <c r="AA799" i="38"/>
  <c r="Z799" i="38"/>
  <c r="Y799" i="38"/>
  <c r="X799" i="38"/>
  <c r="AD798" i="38"/>
  <c r="AC798" i="38"/>
  <c r="AB798" i="38"/>
  <c r="AA798" i="38"/>
  <c r="Z798" i="38"/>
  <c r="Y798" i="38"/>
  <c r="X798" i="38"/>
  <c r="AD797" i="38"/>
  <c r="AC797" i="38"/>
  <c r="AB797" i="38"/>
  <c r="AA797" i="38"/>
  <c r="Z797" i="38"/>
  <c r="Y797" i="38"/>
  <c r="X797" i="38"/>
  <c r="AD796" i="38"/>
  <c r="AC796" i="38"/>
  <c r="AB796" i="38"/>
  <c r="AA796" i="38"/>
  <c r="Z796" i="38"/>
  <c r="Y796" i="38"/>
  <c r="X796" i="38"/>
  <c r="AD795" i="38"/>
  <c r="AC795" i="38"/>
  <c r="AB795" i="38"/>
  <c r="AA795" i="38"/>
  <c r="Z795" i="38"/>
  <c r="Y795" i="38"/>
  <c r="X795" i="38"/>
  <c r="AD794" i="38"/>
  <c r="AC794" i="38"/>
  <c r="AB794" i="38"/>
  <c r="AA794" i="38"/>
  <c r="Z794" i="38"/>
  <c r="Y794" i="38"/>
  <c r="X794" i="38"/>
  <c r="AD793" i="38"/>
  <c r="AC793" i="38"/>
  <c r="AB793" i="38"/>
  <c r="AA793" i="38"/>
  <c r="Z793" i="38"/>
  <c r="Y793" i="38"/>
  <c r="X793" i="38"/>
  <c r="AD792" i="38"/>
  <c r="AC792" i="38"/>
  <c r="AB792" i="38"/>
  <c r="AA792" i="38"/>
  <c r="Z792" i="38"/>
  <c r="Y792" i="38"/>
  <c r="X792" i="38"/>
  <c r="AD791" i="38"/>
  <c r="AC791" i="38"/>
  <c r="AB791" i="38"/>
  <c r="AA791" i="38"/>
  <c r="Z791" i="38"/>
  <c r="Y791" i="38"/>
  <c r="X791" i="38"/>
  <c r="AD790" i="38"/>
  <c r="AC790" i="38"/>
  <c r="AB790" i="38"/>
  <c r="AA790" i="38"/>
  <c r="Z790" i="38"/>
  <c r="Y790" i="38"/>
  <c r="X790" i="38"/>
  <c r="AD789" i="38"/>
  <c r="AC789" i="38"/>
  <c r="AB789" i="38"/>
  <c r="AA789" i="38"/>
  <c r="Z789" i="38"/>
  <c r="Y789" i="38"/>
  <c r="X789" i="38"/>
  <c r="AD788" i="38"/>
  <c r="AC788" i="38"/>
  <c r="AB788" i="38"/>
  <c r="AA788" i="38"/>
  <c r="Z788" i="38"/>
  <c r="Y788" i="38"/>
  <c r="X788" i="38"/>
  <c r="AD787" i="38"/>
  <c r="AC787" i="38"/>
  <c r="AB787" i="38"/>
  <c r="AA787" i="38"/>
  <c r="Z787" i="38"/>
  <c r="Y787" i="38"/>
  <c r="X787" i="38"/>
  <c r="AD786" i="38"/>
  <c r="AC786" i="38"/>
  <c r="AB786" i="38"/>
  <c r="AA786" i="38"/>
  <c r="Z786" i="38"/>
  <c r="Y786" i="38"/>
  <c r="X786" i="38"/>
  <c r="AD785" i="38"/>
  <c r="AC785" i="38"/>
  <c r="AB785" i="38"/>
  <c r="AA785" i="38"/>
  <c r="Z785" i="38"/>
  <c r="Y785" i="38"/>
  <c r="X785" i="38"/>
  <c r="AD784" i="38"/>
  <c r="AC784" i="38"/>
  <c r="AB784" i="38"/>
  <c r="AA784" i="38"/>
  <c r="Z784" i="38"/>
  <c r="Y784" i="38"/>
  <c r="X784" i="38"/>
  <c r="AD783" i="38"/>
  <c r="AC783" i="38"/>
  <c r="AB783" i="38"/>
  <c r="AA783" i="38"/>
  <c r="Z783" i="38"/>
  <c r="Y783" i="38"/>
  <c r="X783" i="38"/>
  <c r="AD782" i="38"/>
  <c r="AC782" i="38"/>
  <c r="AB782" i="38"/>
  <c r="AA782" i="38"/>
  <c r="Z782" i="38"/>
  <c r="Y782" i="38"/>
  <c r="X782" i="38"/>
  <c r="AD781" i="38"/>
  <c r="AC781" i="38"/>
  <c r="AB781" i="38"/>
  <c r="AA781" i="38"/>
  <c r="Z781" i="38"/>
  <c r="Y781" i="38"/>
  <c r="X781" i="38"/>
  <c r="AD780" i="38"/>
  <c r="AC780" i="38"/>
  <c r="AB780" i="38"/>
  <c r="AA780" i="38"/>
  <c r="Z780" i="38"/>
  <c r="Y780" i="38"/>
  <c r="X780" i="38"/>
  <c r="AD779" i="38"/>
  <c r="AC779" i="38"/>
  <c r="AB779" i="38"/>
  <c r="AA779" i="38"/>
  <c r="Z779" i="38"/>
  <c r="Y779" i="38"/>
  <c r="X779" i="38"/>
  <c r="AD778" i="38"/>
  <c r="AC778" i="38"/>
  <c r="AB778" i="38"/>
  <c r="AA778" i="38"/>
  <c r="Z778" i="38"/>
  <c r="Y778" i="38"/>
  <c r="X778" i="38"/>
  <c r="AD777" i="38"/>
  <c r="AC777" i="38"/>
  <c r="AB777" i="38"/>
  <c r="AA777" i="38"/>
  <c r="Z777" i="38"/>
  <c r="Y777" i="38"/>
  <c r="X777" i="38"/>
  <c r="AD776" i="38"/>
  <c r="AC776" i="38"/>
  <c r="AB776" i="38"/>
  <c r="AA776" i="38"/>
  <c r="Z776" i="38"/>
  <c r="Y776" i="38"/>
  <c r="X776" i="38"/>
  <c r="AD775" i="38"/>
  <c r="AC775" i="38"/>
  <c r="AB775" i="38"/>
  <c r="AA775" i="38"/>
  <c r="Z775" i="38"/>
  <c r="Y775" i="38"/>
  <c r="X775" i="38"/>
  <c r="AD774" i="38"/>
  <c r="AC774" i="38"/>
  <c r="AB774" i="38"/>
  <c r="AA774" i="38"/>
  <c r="Z774" i="38"/>
  <c r="Y774" i="38"/>
  <c r="X774" i="38"/>
  <c r="AD773" i="38"/>
  <c r="AC773" i="38"/>
  <c r="AB773" i="38"/>
  <c r="AA773" i="38"/>
  <c r="Z773" i="38"/>
  <c r="Y773" i="38"/>
  <c r="X773" i="38"/>
  <c r="AD772" i="38"/>
  <c r="AC772" i="38"/>
  <c r="AB772" i="38"/>
  <c r="AA772" i="38"/>
  <c r="Z772" i="38"/>
  <c r="Y772" i="38"/>
  <c r="X772" i="38"/>
  <c r="AD771" i="38"/>
  <c r="AC771" i="38"/>
  <c r="AB771" i="38"/>
  <c r="AA771" i="38"/>
  <c r="Z771" i="38"/>
  <c r="Y771" i="38"/>
  <c r="X771" i="38"/>
  <c r="AD770" i="38"/>
  <c r="AC770" i="38"/>
  <c r="AB770" i="38"/>
  <c r="AA770" i="38"/>
  <c r="Z770" i="38"/>
  <c r="Y770" i="38"/>
  <c r="X770" i="38"/>
  <c r="AD769" i="38"/>
  <c r="AC769" i="38"/>
  <c r="AB769" i="38"/>
  <c r="AA769" i="38"/>
  <c r="Z769" i="38"/>
  <c r="Y769" i="38"/>
  <c r="X769" i="38"/>
  <c r="AD768" i="38"/>
  <c r="AC768" i="38"/>
  <c r="AB768" i="38"/>
  <c r="AA768" i="38"/>
  <c r="Z768" i="38"/>
  <c r="Y768" i="38"/>
  <c r="X768" i="38"/>
  <c r="AD767" i="38"/>
  <c r="AC767" i="38"/>
  <c r="AB767" i="38"/>
  <c r="AA767" i="38"/>
  <c r="Z767" i="38"/>
  <c r="Y767" i="38"/>
  <c r="X767" i="38"/>
  <c r="AD766" i="38"/>
  <c r="AC766" i="38"/>
  <c r="AB766" i="38"/>
  <c r="AA766" i="38"/>
  <c r="Z766" i="38"/>
  <c r="Y766" i="38"/>
  <c r="X766" i="38"/>
  <c r="AD765" i="38"/>
  <c r="AC765" i="38"/>
  <c r="AB765" i="38"/>
  <c r="AA765" i="38"/>
  <c r="Z765" i="38"/>
  <c r="Y765" i="38"/>
  <c r="X765" i="38"/>
  <c r="AD764" i="38"/>
  <c r="AC764" i="38"/>
  <c r="AB764" i="38"/>
  <c r="AA764" i="38"/>
  <c r="Z764" i="38"/>
  <c r="Y764" i="38"/>
  <c r="X764" i="38"/>
  <c r="AD763" i="38"/>
  <c r="AC763" i="38"/>
  <c r="AB763" i="38"/>
  <c r="AA763" i="38"/>
  <c r="Z763" i="38"/>
  <c r="Y763" i="38"/>
  <c r="X763" i="38"/>
  <c r="AD762" i="38"/>
  <c r="AC762" i="38"/>
  <c r="AB762" i="38"/>
  <c r="AA762" i="38"/>
  <c r="Z762" i="38"/>
  <c r="Y762" i="38"/>
  <c r="X762" i="38"/>
  <c r="AD761" i="38"/>
  <c r="AC761" i="38"/>
  <c r="AB761" i="38"/>
  <c r="AA761" i="38"/>
  <c r="Z761" i="38"/>
  <c r="Y761" i="38"/>
  <c r="X761" i="38"/>
  <c r="AD760" i="38"/>
  <c r="AC760" i="38"/>
  <c r="AB760" i="38"/>
  <c r="AA760" i="38"/>
  <c r="Z760" i="38"/>
  <c r="Y760" i="38"/>
  <c r="X760" i="38"/>
  <c r="AD759" i="38"/>
  <c r="AC759" i="38"/>
  <c r="AB759" i="38"/>
  <c r="AA759" i="38"/>
  <c r="Z759" i="38"/>
  <c r="Y759" i="38"/>
  <c r="X759" i="38"/>
  <c r="AD758" i="38"/>
  <c r="AC758" i="38"/>
  <c r="AB758" i="38"/>
  <c r="AA758" i="38"/>
  <c r="Z758" i="38"/>
  <c r="Y758" i="38"/>
  <c r="X758" i="38"/>
  <c r="AD757" i="38"/>
  <c r="AC757" i="38"/>
  <c r="AB757" i="38"/>
  <c r="AA757" i="38"/>
  <c r="Z757" i="38"/>
  <c r="Y757" i="38"/>
  <c r="X757" i="38"/>
  <c r="AD756" i="38"/>
  <c r="AC756" i="38"/>
  <c r="AB756" i="38"/>
  <c r="AA756" i="38"/>
  <c r="Z756" i="38"/>
  <c r="Y756" i="38"/>
  <c r="X756" i="38"/>
  <c r="AD755" i="38"/>
  <c r="AC755" i="38"/>
  <c r="AB755" i="38"/>
  <c r="AA755" i="38"/>
  <c r="Z755" i="38"/>
  <c r="Y755" i="38"/>
  <c r="X755" i="38"/>
  <c r="AD754" i="38"/>
  <c r="AC754" i="38"/>
  <c r="AB754" i="38"/>
  <c r="AA754" i="38"/>
  <c r="Z754" i="38"/>
  <c r="Y754" i="38"/>
  <c r="X754" i="38"/>
  <c r="AD753" i="38"/>
  <c r="AC753" i="38"/>
  <c r="AB753" i="38"/>
  <c r="AA753" i="38"/>
  <c r="Z753" i="38"/>
  <c r="Y753" i="38"/>
  <c r="X753" i="38"/>
  <c r="AD752" i="38"/>
  <c r="AC752" i="38"/>
  <c r="AB752" i="38"/>
  <c r="AA752" i="38"/>
  <c r="Z752" i="38"/>
  <c r="Y752" i="38"/>
  <c r="X752" i="38"/>
  <c r="AD751" i="38"/>
  <c r="AC751" i="38"/>
  <c r="AB751" i="38"/>
  <c r="AA751" i="38"/>
  <c r="Z751" i="38"/>
  <c r="Y751" i="38"/>
  <c r="X751" i="38"/>
  <c r="AD750" i="38"/>
  <c r="AC750" i="38"/>
  <c r="AB750" i="38"/>
  <c r="AA750" i="38"/>
  <c r="Z750" i="38"/>
  <c r="Y750" i="38"/>
  <c r="X750" i="38"/>
  <c r="AD749" i="38"/>
  <c r="AC749" i="38"/>
  <c r="AB749" i="38"/>
  <c r="AA749" i="38"/>
  <c r="Z749" i="38"/>
  <c r="Y749" i="38"/>
  <c r="X749" i="38"/>
  <c r="AD748" i="38"/>
  <c r="AC748" i="38"/>
  <c r="AB748" i="38"/>
  <c r="AA748" i="38"/>
  <c r="Z748" i="38"/>
  <c r="Y748" i="38"/>
  <c r="X748" i="38"/>
  <c r="AD747" i="38"/>
  <c r="AC747" i="38"/>
  <c r="AB747" i="38"/>
  <c r="AA747" i="38"/>
  <c r="Z747" i="38"/>
  <c r="Y747" i="38"/>
  <c r="X747" i="38"/>
  <c r="AD746" i="38"/>
  <c r="AC746" i="38"/>
  <c r="AB746" i="38"/>
  <c r="AA746" i="38"/>
  <c r="Z746" i="38"/>
  <c r="Y746" i="38"/>
  <c r="X746" i="38"/>
  <c r="AD745" i="38"/>
  <c r="AC745" i="38"/>
  <c r="AB745" i="38"/>
  <c r="AA745" i="38"/>
  <c r="Z745" i="38"/>
  <c r="Y745" i="38"/>
  <c r="X745" i="38"/>
  <c r="AD744" i="38"/>
  <c r="AC744" i="38"/>
  <c r="AB744" i="38"/>
  <c r="AA744" i="38"/>
  <c r="Z744" i="38"/>
  <c r="Y744" i="38"/>
  <c r="X744" i="38"/>
  <c r="AD743" i="38"/>
  <c r="AC743" i="38"/>
  <c r="AB743" i="38"/>
  <c r="AA743" i="38"/>
  <c r="Z743" i="38"/>
  <c r="Y743" i="38"/>
  <c r="X743" i="38"/>
  <c r="AD742" i="38"/>
  <c r="AC742" i="38"/>
  <c r="AB742" i="38"/>
  <c r="AA742" i="38"/>
  <c r="Z742" i="38"/>
  <c r="Y742" i="38"/>
  <c r="X742" i="38"/>
  <c r="AD741" i="38"/>
  <c r="AC741" i="38"/>
  <c r="AB741" i="38"/>
  <c r="AA741" i="38"/>
  <c r="Z741" i="38"/>
  <c r="Y741" i="38"/>
  <c r="X741" i="38"/>
  <c r="AD740" i="38"/>
  <c r="AC740" i="38"/>
  <c r="AB740" i="38"/>
  <c r="AA740" i="38"/>
  <c r="Z740" i="38"/>
  <c r="Y740" i="38"/>
  <c r="X740" i="38"/>
  <c r="AD739" i="38"/>
  <c r="AC739" i="38"/>
  <c r="AB739" i="38"/>
  <c r="AA739" i="38"/>
  <c r="Z739" i="38"/>
  <c r="Y739" i="38"/>
  <c r="X739" i="38"/>
  <c r="AD738" i="38"/>
  <c r="AC738" i="38"/>
  <c r="AB738" i="38"/>
  <c r="AA738" i="38"/>
  <c r="Z738" i="38"/>
  <c r="Y738" i="38"/>
  <c r="X738" i="38"/>
  <c r="AD737" i="38"/>
  <c r="AC737" i="38"/>
  <c r="AB737" i="38"/>
  <c r="AA737" i="38"/>
  <c r="Z737" i="38"/>
  <c r="Y737" i="38"/>
  <c r="X737" i="38"/>
  <c r="AD736" i="38"/>
  <c r="AC736" i="38"/>
  <c r="AB736" i="38"/>
  <c r="AA736" i="38"/>
  <c r="Z736" i="38"/>
  <c r="Y736" i="38"/>
  <c r="X736" i="38"/>
  <c r="AD735" i="38"/>
  <c r="AC735" i="38"/>
  <c r="AB735" i="38"/>
  <c r="AA735" i="38"/>
  <c r="Z735" i="38"/>
  <c r="Y735" i="38"/>
  <c r="X735" i="38"/>
  <c r="AD734" i="38"/>
  <c r="AC734" i="38"/>
  <c r="AB734" i="38"/>
  <c r="AA734" i="38"/>
  <c r="Z734" i="38"/>
  <c r="Y734" i="38"/>
  <c r="X734" i="38"/>
  <c r="AD733" i="38"/>
  <c r="AC733" i="38"/>
  <c r="AB733" i="38"/>
  <c r="AA733" i="38"/>
  <c r="Z733" i="38"/>
  <c r="Y733" i="38"/>
  <c r="X733" i="38"/>
  <c r="AD732" i="38"/>
  <c r="AC732" i="38"/>
  <c r="AB732" i="38"/>
  <c r="AA732" i="38"/>
  <c r="Z732" i="38"/>
  <c r="Y732" i="38"/>
  <c r="X732" i="38"/>
  <c r="AD731" i="38"/>
  <c r="AC731" i="38"/>
  <c r="AB731" i="38"/>
  <c r="AA731" i="38"/>
  <c r="Z731" i="38"/>
  <c r="Y731" i="38"/>
  <c r="X731" i="38"/>
  <c r="AD730" i="38"/>
  <c r="AC730" i="38"/>
  <c r="AB730" i="38"/>
  <c r="AA730" i="38"/>
  <c r="Z730" i="38"/>
  <c r="Y730" i="38"/>
  <c r="X730" i="38"/>
  <c r="AD729" i="38"/>
  <c r="AC729" i="38"/>
  <c r="AB729" i="38"/>
  <c r="AA729" i="38"/>
  <c r="Z729" i="38"/>
  <c r="Y729" i="38"/>
  <c r="X729" i="38"/>
  <c r="AD728" i="38"/>
  <c r="AC728" i="38"/>
  <c r="AB728" i="38"/>
  <c r="AA728" i="38"/>
  <c r="Z728" i="38"/>
  <c r="Y728" i="38"/>
  <c r="X728" i="38"/>
  <c r="AD727" i="38"/>
  <c r="AC727" i="38"/>
  <c r="AB727" i="38"/>
  <c r="AA727" i="38"/>
  <c r="Z727" i="38"/>
  <c r="Y727" i="38"/>
  <c r="X727" i="38"/>
  <c r="AD726" i="38"/>
  <c r="AC726" i="38"/>
  <c r="AB726" i="38"/>
  <c r="AA726" i="38"/>
  <c r="Z726" i="38"/>
  <c r="Y726" i="38"/>
  <c r="X726" i="38"/>
  <c r="AD725" i="38"/>
  <c r="AC725" i="38"/>
  <c r="AB725" i="38"/>
  <c r="AA725" i="38"/>
  <c r="Z725" i="38"/>
  <c r="Y725" i="38"/>
  <c r="X725" i="38"/>
  <c r="AD724" i="38"/>
  <c r="AC724" i="38"/>
  <c r="AB724" i="38"/>
  <c r="AA724" i="38"/>
  <c r="Z724" i="38"/>
  <c r="Y724" i="38"/>
  <c r="X724" i="38"/>
  <c r="AD723" i="38"/>
  <c r="AC723" i="38"/>
  <c r="AB723" i="38"/>
  <c r="AA723" i="38"/>
  <c r="Z723" i="38"/>
  <c r="Y723" i="38"/>
  <c r="X723" i="38"/>
  <c r="AD722" i="38"/>
  <c r="AC722" i="38"/>
  <c r="AB722" i="38"/>
  <c r="AA722" i="38"/>
  <c r="Z722" i="38"/>
  <c r="Y722" i="38"/>
  <c r="X722" i="38"/>
  <c r="AD721" i="38"/>
  <c r="AC721" i="38"/>
  <c r="AB721" i="38"/>
  <c r="AA721" i="38"/>
  <c r="Z721" i="38"/>
  <c r="Y721" i="38"/>
  <c r="X721" i="38"/>
  <c r="AD720" i="38"/>
  <c r="AC720" i="38"/>
  <c r="AB720" i="38"/>
  <c r="AA720" i="38"/>
  <c r="Z720" i="38"/>
  <c r="Y720" i="38"/>
  <c r="X720" i="38"/>
  <c r="AD719" i="38"/>
  <c r="AC719" i="38"/>
  <c r="AB719" i="38"/>
  <c r="AA719" i="38"/>
  <c r="Z719" i="38"/>
  <c r="Y719" i="38"/>
  <c r="X719" i="38"/>
  <c r="AD718" i="38"/>
  <c r="AC718" i="38"/>
  <c r="AB718" i="38"/>
  <c r="AA718" i="38"/>
  <c r="Z718" i="38"/>
  <c r="Y718" i="38"/>
  <c r="X718" i="38"/>
  <c r="AD717" i="38"/>
  <c r="AC717" i="38"/>
  <c r="AB717" i="38"/>
  <c r="AA717" i="38"/>
  <c r="Z717" i="38"/>
  <c r="Y717" i="38"/>
  <c r="X717" i="38"/>
  <c r="AD716" i="38"/>
  <c r="AC716" i="38"/>
  <c r="AB716" i="38"/>
  <c r="AA716" i="38"/>
  <c r="Z716" i="38"/>
  <c r="Y716" i="38"/>
  <c r="X716" i="38"/>
  <c r="AD715" i="38"/>
  <c r="AC715" i="38"/>
  <c r="AB715" i="38"/>
  <c r="AA715" i="38"/>
  <c r="Z715" i="38"/>
  <c r="Y715" i="38"/>
  <c r="X715" i="38"/>
  <c r="AD714" i="38"/>
  <c r="AC714" i="38"/>
  <c r="AB714" i="38"/>
  <c r="AA714" i="38"/>
  <c r="Z714" i="38"/>
  <c r="Y714" i="38"/>
  <c r="X714" i="38"/>
  <c r="AD713" i="38"/>
  <c r="AC713" i="38"/>
  <c r="AB713" i="38"/>
  <c r="AA713" i="38"/>
  <c r="Z713" i="38"/>
  <c r="Y713" i="38"/>
  <c r="X713" i="38"/>
  <c r="AD712" i="38"/>
  <c r="AC712" i="38"/>
  <c r="AB712" i="38"/>
  <c r="AA712" i="38"/>
  <c r="Z712" i="38"/>
  <c r="Y712" i="38"/>
  <c r="X712" i="38"/>
  <c r="AD711" i="38"/>
  <c r="AC711" i="38"/>
  <c r="AB711" i="38"/>
  <c r="AA711" i="38"/>
  <c r="Z711" i="38"/>
  <c r="Y711" i="38"/>
  <c r="X711" i="38"/>
  <c r="AD710" i="38"/>
  <c r="AC710" i="38"/>
  <c r="AB710" i="38"/>
  <c r="AA710" i="38"/>
  <c r="Z710" i="38"/>
  <c r="Y710" i="38"/>
  <c r="X710" i="38"/>
  <c r="AD709" i="38"/>
  <c r="AC709" i="38"/>
  <c r="AB709" i="38"/>
  <c r="AA709" i="38"/>
  <c r="Z709" i="38"/>
  <c r="Y709" i="38"/>
  <c r="X709" i="38"/>
  <c r="AD708" i="38"/>
  <c r="AC708" i="38"/>
  <c r="AB708" i="38"/>
  <c r="AA708" i="38"/>
  <c r="Z708" i="38"/>
  <c r="Y708" i="38"/>
  <c r="X708" i="38"/>
  <c r="AD707" i="38"/>
  <c r="AC707" i="38"/>
  <c r="AB707" i="38"/>
  <c r="AA707" i="38"/>
  <c r="Z707" i="38"/>
  <c r="Y707" i="38"/>
  <c r="X707" i="38"/>
  <c r="AD706" i="38"/>
  <c r="AC706" i="38"/>
  <c r="AB706" i="38"/>
  <c r="AA706" i="38"/>
  <c r="Z706" i="38"/>
  <c r="Y706" i="38"/>
  <c r="X706" i="38"/>
  <c r="AD705" i="38"/>
  <c r="AC705" i="38"/>
  <c r="AB705" i="38"/>
  <c r="AA705" i="38"/>
  <c r="Z705" i="38"/>
  <c r="Y705" i="38"/>
  <c r="X705" i="38"/>
  <c r="AD704" i="38"/>
  <c r="AC704" i="38"/>
  <c r="AB704" i="38"/>
  <c r="AA704" i="38"/>
  <c r="Z704" i="38"/>
  <c r="Y704" i="38"/>
  <c r="X704" i="38"/>
  <c r="AD703" i="38"/>
  <c r="AC703" i="38"/>
  <c r="AB703" i="38"/>
  <c r="AA703" i="38"/>
  <c r="Z703" i="38"/>
  <c r="Y703" i="38"/>
  <c r="X703" i="38"/>
  <c r="AD702" i="38"/>
  <c r="AC702" i="38"/>
  <c r="AB702" i="38"/>
  <c r="AA702" i="38"/>
  <c r="Z702" i="38"/>
  <c r="Y702" i="38"/>
  <c r="X702" i="38"/>
  <c r="AD701" i="38"/>
  <c r="AC701" i="38"/>
  <c r="AB701" i="38"/>
  <c r="AA701" i="38"/>
  <c r="Z701" i="38"/>
  <c r="Y701" i="38"/>
  <c r="X701" i="38"/>
  <c r="AD700" i="38"/>
  <c r="AC700" i="38"/>
  <c r="AB700" i="38"/>
  <c r="AA700" i="38"/>
  <c r="Z700" i="38"/>
  <c r="Y700" i="38"/>
  <c r="X700" i="38"/>
  <c r="AD699" i="38"/>
  <c r="AC699" i="38"/>
  <c r="AB699" i="38"/>
  <c r="AA699" i="38"/>
  <c r="Z699" i="38"/>
  <c r="Y699" i="38"/>
  <c r="X699" i="38"/>
  <c r="AD698" i="38"/>
  <c r="AC698" i="38"/>
  <c r="AB698" i="38"/>
  <c r="AA698" i="38"/>
  <c r="Z698" i="38"/>
  <c r="Y698" i="38"/>
  <c r="X698" i="38"/>
  <c r="AD697" i="38"/>
  <c r="AC697" i="38"/>
  <c r="AB697" i="38"/>
  <c r="AA697" i="38"/>
  <c r="Z697" i="38"/>
  <c r="Y697" i="38"/>
  <c r="X697" i="38"/>
  <c r="AD696" i="38"/>
  <c r="AC696" i="38"/>
  <c r="AB696" i="38"/>
  <c r="AA696" i="38"/>
  <c r="Z696" i="38"/>
  <c r="Y696" i="38"/>
  <c r="X696" i="38"/>
  <c r="AD695" i="38"/>
  <c r="AC695" i="38"/>
  <c r="AB695" i="38"/>
  <c r="AA695" i="38"/>
  <c r="Z695" i="38"/>
  <c r="Y695" i="38"/>
  <c r="X695" i="38"/>
  <c r="AD694" i="38"/>
  <c r="AC694" i="38"/>
  <c r="AB694" i="38"/>
  <c r="AA694" i="38"/>
  <c r="Z694" i="38"/>
  <c r="Y694" i="38"/>
  <c r="X694" i="38"/>
  <c r="AD693" i="38"/>
  <c r="AC693" i="38"/>
  <c r="AB693" i="38"/>
  <c r="AA693" i="38"/>
  <c r="Z693" i="38"/>
  <c r="Y693" i="38"/>
  <c r="X693" i="38"/>
  <c r="AD692" i="38"/>
  <c r="AC692" i="38"/>
  <c r="AB692" i="38"/>
  <c r="AA692" i="38"/>
  <c r="Z692" i="38"/>
  <c r="Y692" i="38"/>
  <c r="X692" i="38"/>
  <c r="AD691" i="38"/>
  <c r="AC691" i="38"/>
  <c r="AB691" i="38"/>
  <c r="AA691" i="38"/>
  <c r="Z691" i="38"/>
  <c r="Y691" i="38"/>
  <c r="X691" i="38"/>
  <c r="AD690" i="38"/>
  <c r="AC690" i="38"/>
  <c r="AB690" i="38"/>
  <c r="AA690" i="38"/>
  <c r="Z690" i="38"/>
  <c r="Y690" i="38"/>
  <c r="X690" i="38"/>
  <c r="AD689" i="38"/>
  <c r="AC689" i="38"/>
  <c r="AB689" i="38"/>
  <c r="AA689" i="38"/>
  <c r="Z689" i="38"/>
  <c r="Y689" i="38"/>
  <c r="X689" i="38"/>
  <c r="AD688" i="38"/>
  <c r="AC688" i="38"/>
  <c r="AB688" i="38"/>
  <c r="AA688" i="38"/>
  <c r="Z688" i="38"/>
  <c r="Y688" i="38"/>
  <c r="X688" i="38"/>
  <c r="AD687" i="38"/>
  <c r="AC687" i="38"/>
  <c r="AB687" i="38"/>
  <c r="AA687" i="38"/>
  <c r="Z687" i="38"/>
  <c r="Y687" i="38"/>
  <c r="X687" i="38"/>
  <c r="AD686" i="38"/>
  <c r="AC686" i="38"/>
  <c r="AB686" i="38"/>
  <c r="AA686" i="38"/>
  <c r="Z686" i="38"/>
  <c r="Y686" i="38"/>
  <c r="X686" i="38"/>
  <c r="AD685" i="38"/>
  <c r="AC685" i="38"/>
  <c r="AB685" i="38"/>
  <c r="AA685" i="38"/>
  <c r="Z685" i="38"/>
  <c r="Y685" i="38"/>
  <c r="X685" i="38"/>
  <c r="AD684" i="38"/>
  <c r="AC684" i="38"/>
  <c r="AB684" i="38"/>
  <c r="AA684" i="38"/>
  <c r="Z684" i="38"/>
  <c r="Y684" i="38"/>
  <c r="X684" i="38"/>
  <c r="AD683" i="38"/>
  <c r="AC683" i="38"/>
  <c r="AB683" i="38"/>
  <c r="AA683" i="38"/>
  <c r="Z683" i="38"/>
  <c r="Y683" i="38"/>
  <c r="X683" i="38"/>
  <c r="AD682" i="38"/>
  <c r="AC682" i="38"/>
  <c r="AB682" i="38"/>
  <c r="AA682" i="38"/>
  <c r="Z682" i="38"/>
  <c r="Y682" i="38"/>
  <c r="X682" i="38"/>
  <c r="AD681" i="38"/>
  <c r="AC681" i="38"/>
  <c r="AB681" i="38"/>
  <c r="AA681" i="38"/>
  <c r="Z681" i="38"/>
  <c r="Y681" i="38"/>
  <c r="X681" i="38"/>
  <c r="AD680" i="38"/>
  <c r="AC680" i="38"/>
  <c r="AB680" i="38"/>
  <c r="AA680" i="38"/>
  <c r="Z680" i="38"/>
  <c r="Y680" i="38"/>
  <c r="X680" i="38"/>
  <c r="AD679" i="38"/>
  <c r="AC679" i="38"/>
  <c r="AB679" i="38"/>
  <c r="AA679" i="38"/>
  <c r="Z679" i="38"/>
  <c r="Y679" i="38"/>
  <c r="X679" i="38"/>
  <c r="AD678" i="38"/>
  <c r="AC678" i="38"/>
  <c r="AB678" i="38"/>
  <c r="AA678" i="38"/>
  <c r="Z678" i="38"/>
  <c r="Y678" i="38"/>
  <c r="X678" i="38"/>
  <c r="AD677" i="38"/>
  <c r="AC677" i="38"/>
  <c r="AB677" i="38"/>
  <c r="AA677" i="38"/>
  <c r="Z677" i="38"/>
  <c r="Y677" i="38"/>
  <c r="X677" i="38"/>
  <c r="AD676" i="38"/>
  <c r="AC676" i="38"/>
  <c r="AB676" i="38"/>
  <c r="AA676" i="38"/>
  <c r="Z676" i="38"/>
  <c r="Y676" i="38"/>
  <c r="X676" i="38"/>
  <c r="AD675" i="38"/>
  <c r="AC675" i="38"/>
  <c r="AB675" i="38"/>
  <c r="AA675" i="38"/>
  <c r="Z675" i="38"/>
  <c r="Y675" i="38"/>
  <c r="X675" i="38"/>
  <c r="AD674" i="38"/>
  <c r="AC674" i="38"/>
  <c r="AB674" i="38"/>
  <c r="AA674" i="38"/>
  <c r="Z674" i="38"/>
  <c r="Y674" i="38"/>
  <c r="X674" i="38"/>
  <c r="AD673" i="38"/>
  <c r="AC673" i="38"/>
  <c r="AB673" i="38"/>
  <c r="AA673" i="38"/>
  <c r="Z673" i="38"/>
  <c r="Y673" i="38"/>
  <c r="X673" i="38"/>
  <c r="AD672" i="38"/>
  <c r="AC672" i="38"/>
  <c r="AB672" i="38"/>
  <c r="AA672" i="38"/>
  <c r="Z672" i="38"/>
  <c r="Y672" i="38"/>
  <c r="X672" i="38"/>
  <c r="AD671" i="38"/>
  <c r="AC671" i="38"/>
  <c r="AB671" i="38"/>
  <c r="AA671" i="38"/>
  <c r="Z671" i="38"/>
  <c r="Y671" i="38"/>
  <c r="X671" i="38"/>
  <c r="AD670" i="38"/>
  <c r="AC670" i="38"/>
  <c r="AB670" i="38"/>
  <c r="AA670" i="38"/>
  <c r="Z670" i="38"/>
  <c r="Y670" i="38"/>
  <c r="X670" i="38"/>
  <c r="AD669" i="38"/>
  <c r="AC669" i="38"/>
  <c r="AB669" i="38"/>
  <c r="AA669" i="38"/>
  <c r="Z669" i="38"/>
  <c r="Y669" i="38"/>
  <c r="X669" i="38"/>
  <c r="AD668" i="38"/>
  <c r="AC668" i="38"/>
  <c r="AB668" i="38"/>
  <c r="AA668" i="38"/>
  <c r="Z668" i="38"/>
  <c r="Y668" i="38"/>
  <c r="X668" i="38"/>
  <c r="AD667" i="38"/>
  <c r="AC667" i="38"/>
  <c r="AB667" i="38"/>
  <c r="AA667" i="38"/>
  <c r="Z667" i="38"/>
  <c r="Y667" i="38"/>
  <c r="X667" i="38"/>
  <c r="AD666" i="38"/>
  <c r="AC666" i="38"/>
  <c r="AB666" i="38"/>
  <c r="AA666" i="38"/>
  <c r="Z666" i="38"/>
  <c r="Y666" i="38"/>
  <c r="X666" i="38"/>
  <c r="AD665" i="38"/>
  <c r="AC665" i="38"/>
  <c r="AB665" i="38"/>
  <c r="AA665" i="38"/>
  <c r="Z665" i="38"/>
  <c r="Y665" i="38"/>
  <c r="X665" i="38"/>
  <c r="AD664" i="38"/>
  <c r="AC664" i="38"/>
  <c r="AB664" i="38"/>
  <c r="AA664" i="38"/>
  <c r="Z664" i="38"/>
  <c r="Y664" i="38"/>
  <c r="X664" i="38"/>
  <c r="AD663" i="38"/>
  <c r="AC663" i="38"/>
  <c r="AB663" i="38"/>
  <c r="AA663" i="38"/>
  <c r="Z663" i="38"/>
  <c r="Y663" i="38"/>
  <c r="X663" i="38"/>
  <c r="AD662" i="38"/>
  <c r="AC662" i="38"/>
  <c r="AB662" i="38"/>
  <c r="AA662" i="38"/>
  <c r="Z662" i="38"/>
  <c r="Y662" i="38"/>
  <c r="X662" i="38"/>
  <c r="AD661" i="38"/>
  <c r="AC661" i="38"/>
  <c r="AB661" i="38"/>
  <c r="AA661" i="38"/>
  <c r="Z661" i="38"/>
  <c r="Y661" i="38"/>
  <c r="X661" i="38"/>
  <c r="AD660" i="38"/>
  <c r="AC660" i="38"/>
  <c r="AB660" i="38"/>
  <c r="AA660" i="38"/>
  <c r="Z660" i="38"/>
  <c r="Y660" i="38"/>
  <c r="X660" i="38"/>
  <c r="AD659" i="38"/>
  <c r="AC659" i="38"/>
  <c r="AB659" i="38"/>
  <c r="AA659" i="38"/>
  <c r="Z659" i="38"/>
  <c r="Y659" i="38"/>
  <c r="X659" i="38"/>
  <c r="AD658" i="38"/>
  <c r="AC658" i="38"/>
  <c r="AB658" i="38"/>
  <c r="AA658" i="38"/>
  <c r="Z658" i="38"/>
  <c r="Y658" i="38"/>
  <c r="X658" i="38"/>
  <c r="AD657" i="38"/>
  <c r="AC657" i="38"/>
  <c r="AB657" i="38"/>
  <c r="AA657" i="38"/>
  <c r="Z657" i="38"/>
  <c r="Y657" i="38"/>
  <c r="X657" i="38"/>
  <c r="AD656" i="38"/>
  <c r="AC656" i="38"/>
  <c r="AB656" i="38"/>
  <c r="AA656" i="38"/>
  <c r="Z656" i="38"/>
  <c r="Y656" i="38"/>
  <c r="X656" i="38"/>
  <c r="AD655" i="38"/>
  <c r="AC655" i="38"/>
  <c r="AB655" i="38"/>
  <c r="AA655" i="38"/>
  <c r="Z655" i="38"/>
  <c r="Y655" i="38"/>
  <c r="X655" i="38"/>
  <c r="AD654" i="38"/>
  <c r="AC654" i="38"/>
  <c r="AB654" i="38"/>
  <c r="AA654" i="38"/>
  <c r="Z654" i="38"/>
  <c r="Y654" i="38"/>
  <c r="X654" i="38"/>
  <c r="AD653" i="38"/>
  <c r="AC653" i="38"/>
  <c r="AB653" i="38"/>
  <c r="AA653" i="38"/>
  <c r="Z653" i="38"/>
  <c r="Y653" i="38"/>
  <c r="X653" i="38"/>
  <c r="AD652" i="38"/>
  <c r="AC652" i="38"/>
  <c r="AB652" i="38"/>
  <c r="AA652" i="38"/>
  <c r="Z652" i="38"/>
  <c r="Y652" i="38"/>
  <c r="X652" i="38"/>
  <c r="AD651" i="38"/>
  <c r="AC651" i="38"/>
  <c r="AB651" i="38"/>
  <c r="AA651" i="38"/>
  <c r="Z651" i="38"/>
  <c r="Y651" i="38"/>
  <c r="X651" i="38"/>
  <c r="AD650" i="38"/>
  <c r="AC650" i="38"/>
  <c r="AB650" i="38"/>
  <c r="AA650" i="38"/>
  <c r="Z650" i="38"/>
  <c r="Y650" i="38"/>
  <c r="X650" i="38"/>
  <c r="AD649" i="38"/>
  <c r="AC649" i="38"/>
  <c r="AB649" i="38"/>
  <c r="AA649" i="38"/>
  <c r="Z649" i="38"/>
  <c r="Y649" i="38"/>
  <c r="X649" i="38"/>
  <c r="AD648" i="38"/>
  <c r="AC648" i="38"/>
  <c r="AB648" i="38"/>
  <c r="AA648" i="38"/>
  <c r="Z648" i="38"/>
  <c r="Y648" i="38"/>
  <c r="X648" i="38"/>
  <c r="AD647" i="38"/>
  <c r="AC647" i="38"/>
  <c r="AB647" i="38"/>
  <c r="AA647" i="38"/>
  <c r="Z647" i="38"/>
  <c r="Y647" i="38"/>
  <c r="X647" i="38"/>
  <c r="AD646" i="38"/>
  <c r="AC646" i="38"/>
  <c r="AB646" i="38"/>
  <c r="AA646" i="38"/>
  <c r="Z646" i="38"/>
  <c r="Y646" i="38"/>
  <c r="X646" i="38"/>
  <c r="AD645" i="38"/>
  <c r="AC645" i="38"/>
  <c r="AB645" i="38"/>
  <c r="AA645" i="38"/>
  <c r="Z645" i="38"/>
  <c r="Y645" i="38"/>
  <c r="X645" i="38"/>
  <c r="AD644" i="38"/>
  <c r="AC644" i="38"/>
  <c r="AB644" i="38"/>
  <c r="AA644" i="38"/>
  <c r="Z644" i="38"/>
  <c r="Y644" i="38"/>
  <c r="X644" i="38"/>
  <c r="AD643" i="38"/>
  <c r="AC643" i="38"/>
  <c r="AB643" i="38"/>
  <c r="AA643" i="38"/>
  <c r="Z643" i="38"/>
  <c r="Y643" i="38"/>
  <c r="X643" i="38"/>
  <c r="AD642" i="38"/>
  <c r="AC642" i="38"/>
  <c r="AB642" i="38"/>
  <c r="AA642" i="38"/>
  <c r="Z642" i="38"/>
  <c r="Y642" i="38"/>
  <c r="X642" i="38"/>
  <c r="AD641" i="38"/>
  <c r="AC641" i="38"/>
  <c r="AB641" i="38"/>
  <c r="AA641" i="38"/>
  <c r="Z641" i="38"/>
  <c r="Y641" i="38"/>
  <c r="X641" i="38"/>
  <c r="AD640" i="38"/>
  <c r="AC640" i="38"/>
  <c r="AB640" i="38"/>
  <c r="AA640" i="38"/>
  <c r="Z640" i="38"/>
  <c r="Y640" i="38"/>
  <c r="X640" i="38"/>
  <c r="AD639" i="38"/>
  <c r="AC639" i="38"/>
  <c r="AB639" i="38"/>
  <c r="AA639" i="38"/>
  <c r="Z639" i="38"/>
  <c r="Y639" i="38"/>
  <c r="X639" i="38"/>
  <c r="AD638" i="38"/>
  <c r="AC638" i="38"/>
  <c r="AB638" i="38"/>
  <c r="AA638" i="38"/>
  <c r="Z638" i="38"/>
  <c r="Y638" i="38"/>
  <c r="X638" i="38"/>
  <c r="AD637" i="38"/>
  <c r="AC637" i="38"/>
  <c r="AB637" i="38"/>
  <c r="AA637" i="38"/>
  <c r="Z637" i="38"/>
  <c r="Y637" i="38"/>
  <c r="X637" i="38"/>
  <c r="AD636" i="38"/>
  <c r="AC636" i="38"/>
  <c r="AB636" i="38"/>
  <c r="AA636" i="38"/>
  <c r="Z636" i="38"/>
  <c r="Y636" i="38"/>
  <c r="X636" i="38"/>
  <c r="AD635" i="38"/>
  <c r="AC635" i="38"/>
  <c r="AB635" i="38"/>
  <c r="AA635" i="38"/>
  <c r="Z635" i="38"/>
  <c r="Y635" i="38"/>
  <c r="X635" i="38"/>
  <c r="AD634" i="38"/>
  <c r="AC634" i="38"/>
  <c r="AB634" i="38"/>
  <c r="AA634" i="38"/>
  <c r="Z634" i="38"/>
  <c r="Y634" i="38"/>
  <c r="X634" i="38"/>
  <c r="AD633" i="38"/>
  <c r="AC633" i="38"/>
  <c r="AB633" i="38"/>
  <c r="AA633" i="38"/>
  <c r="Z633" i="38"/>
  <c r="Y633" i="38"/>
  <c r="X633" i="38"/>
  <c r="AD632" i="38"/>
  <c r="AC632" i="38"/>
  <c r="AB632" i="38"/>
  <c r="AA632" i="38"/>
  <c r="Z632" i="38"/>
  <c r="Y632" i="38"/>
  <c r="X632" i="38"/>
  <c r="AD631" i="38"/>
  <c r="AC631" i="38"/>
  <c r="AB631" i="38"/>
  <c r="AA631" i="38"/>
  <c r="Z631" i="38"/>
  <c r="Y631" i="38"/>
  <c r="X631" i="38"/>
  <c r="AD630" i="38"/>
  <c r="AC630" i="38"/>
  <c r="AB630" i="38"/>
  <c r="AA630" i="38"/>
  <c r="Z630" i="38"/>
  <c r="Y630" i="38"/>
  <c r="X630" i="38"/>
  <c r="AD629" i="38"/>
  <c r="AC629" i="38"/>
  <c r="AB629" i="38"/>
  <c r="AA629" i="38"/>
  <c r="Z629" i="38"/>
  <c r="Y629" i="38"/>
  <c r="X629" i="38"/>
  <c r="AD628" i="38"/>
  <c r="AC628" i="38"/>
  <c r="AB628" i="38"/>
  <c r="AA628" i="38"/>
  <c r="Z628" i="38"/>
  <c r="Y628" i="38"/>
  <c r="X628" i="38"/>
  <c r="AD627" i="38"/>
  <c r="AC627" i="38"/>
  <c r="AB627" i="38"/>
  <c r="AA627" i="38"/>
  <c r="Z627" i="38"/>
  <c r="Y627" i="38"/>
  <c r="X627" i="38"/>
  <c r="AD626" i="38"/>
  <c r="AC626" i="38"/>
  <c r="AB626" i="38"/>
  <c r="AA626" i="38"/>
  <c r="Z626" i="38"/>
  <c r="Y626" i="38"/>
  <c r="X626" i="38"/>
  <c r="AD625" i="38"/>
  <c r="AC625" i="38"/>
  <c r="AB625" i="38"/>
  <c r="AA625" i="38"/>
  <c r="Z625" i="38"/>
  <c r="Y625" i="38"/>
  <c r="X625" i="38"/>
  <c r="AD624" i="38"/>
  <c r="AC624" i="38"/>
  <c r="AB624" i="38"/>
  <c r="AA624" i="38"/>
  <c r="Z624" i="38"/>
  <c r="Y624" i="38"/>
  <c r="X624" i="38"/>
  <c r="AD623" i="38"/>
  <c r="AC623" i="38"/>
  <c r="AB623" i="38"/>
  <c r="AA623" i="38"/>
  <c r="Z623" i="38"/>
  <c r="Y623" i="38"/>
  <c r="X623" i="38"/>
  <c r="AD622" i="38"/>
  <c r="AC622" i="38"/>
  <c r="AB622" i="38"/>
  <c r="AA622" i="38"/>
  <c r="Z622" i="38"/>
  <c r="Y622" i="38"/>
  <c r="X622" i="38"/>
  <c r="AD621" i="38"/>
  <c r="AC621" i="38"/>
  <c r="AB621" i="38"/>
  <c r="AA621" i="38"/>
  <c r="Z621" i="38"/>
  <c r="Y621" i="38"/>
  <c r="X621" i="38"/>
  <c r="AD620" i="38"/>
  <c r="AC620" i="38"/>
  <c r="AB620" i="38"/>
  <c r="AA620" i="38"/>
  <c r="Z620" i="38"/>
  <c r="Y620" i="38"/>
  <c r="X620" i="38"/>
  <c r="AD619" i="38"/>
  <c r="AC619" i="38"/>
  <c r="AB619" i="38"/>
  <c r="AA619" i="38"/>
  <c r="Z619" i="38"/>
  <c r="Y619" i="38"/>
  <c r="X619" i="38"/>
  <c r="AD618" i="38"/>
  <c r="AC618" i="38"/>
  <c r="AB618" i="38"/>
  <c r="AA618" i="38"/>
  <c r="Z618" i="38"/>
  <c r="Y618" i="38"/>
  <c r="X618" i="38"/>
  <c r="AD617" i="38"/>
  <c r="AC617" i="38"/>
  <c r="AB617" i="38"/>
  <c r="AA617" i="38"/>
  <c r="Z617" i="38"/>
  <c r="Y617" i="38"/>
  <c r="X617" i="38"/>
  <c r="AD616" i="38"/>
  <c r="AC616" i="38"/>
  <c r="AB616" i="38"/>
  <c r="AA616" i="38"/>
  <c r="Z616" i="38"/>
  <c r="Y616" i="38"/>
  <c r="X616" i="38"/>
  <c r="AD615" i="38"/>
  <c r="AC615" i="38"/>
  <c r="AB615" i="38"/>
  <c r="AA615" i="38"/>
  <c r="Z615" i="38"/>
  <c r="Y615" i="38"/>
  <c r="X615" i="38"/>
  <c r="AD614" i="38"/>
  <c r="AC614" i="38"/>
  <c r="AB614" i="38"/>
  <c r="AA614" i="38"/>
  <c r="Z614" i="38"/>
  <c r="Y614" i="38"/>
  <c r="X614" i="38"/>
  <c r="AD613" i="38"/>
  <c r="AC613" i="38"/>
  <c r="AB613" i="38"/>
  <c r="AA613" i="38"/>
  <c r="Z613" i="38"/>
  <c r="Y613" i="38"/>
  <c r="X613" i="38"/>
  <c r="AD612" i="38"/>
  <c r="AC612" i="38"/>
  <c r="AB612" i="38"/>
  <c r="AA612" i="38"/>
  <c r="Z612" i="38"/>
  <c r="Y612" i="38"/>
  <c r="X612" i="38"/>
  <c r="AD611" i="38"/>
  <c r="AC611" i="38"/>
  <c r="AB611" i="38"/>
  <c r="AA611" i="38"/>
  <c r="Z611" i="38"/>
  <c r="Y611" i="38"/>
  <c r="X611" i="38"/>
  <c r="AD610" i="38"/>
  <c r="AC610" i="38"/>
  <c r="AB610" i="38"/>
  <c r="AA610" i="38"/>
  <c r="Z610" i="38"/>
  <c r="Y610" i="38"/>
  <c r="X610" i="38"/>
  <c r="AD609" i="38"/>
  <c r="AC609" i="38"/>
  <c r="AB609" i="38"/>
  <c r="AA609" i="38"/>
  <c r="Z609" i="38"/>
  <c r="Y609" i="38"/>
  <c r="X609" i="38"/>
  <c r="AD608" i="38"/>
  <c r="AC608" i="38"/>
  <c r="AB608" i="38"/>
  <c r="AA608" i="38"/>
  <c r="Z608" i="38"/>
  <c r="Y608" i="38"/>
  <c r="X608" i="38"/>
  <c r="AD607" i="38"/>
  <c r="AC607" i="38"/>
  <c r="AB607" i="38"/>
  <c r="AA607" i="38"/>
  <c r="Z607" i="38"/>
  <c r="Y607" i="38"/>
  <c r="X607" i="38"/>
  <c r="AD606" i="38"/>
  <c r="AC606" i="38"/>
  <c r="AB606" i="38"/>
  <c r="AA606" i="38"/>
  <c r="Z606" i="38"/>
  <c r="Y606" i="38"/>
  <c r="X606" i="38"/>
  <c r="AD605" i="38"/>
  <c r="AC605" i="38"/>
  <c r="AB605" i="38"/>
  <c r="AA605" i="38"/>
  <c r="Z605" i="38"/>
  <c r="Y605" i="38"/>
  <c r="X605" i="38"/>
  <c r="AD604" i="38"/>
  <c r="AC604" i="38"/>
  <c r="AB604" i="38"/>
  <c r="AA604" i="38"/>
  <c r="Z604" i="38"/>
  <c r="Y604" i="38"/>
  <c r="X604" i="38"/>
  <c r="AD603" i="38"/>
  <c r="AC603" i="38"/>
  <c r="AB603" i="38"/>
  <c r="AA603" i="38"/>
  <c r="Z603" i="38"/>
  <c r="Y603" i="38"/>
  <c r="X603" i="38"/>
  <c r="AD602" i="38"/>
  <c r="AC602" i="38"/>
  <c r="AB602" i="38"/>
  <c r="AA602" i="38"/>
  <c r="Z602" i="38"/>
  <c r="Y602" i="38"/>
  <c r="X602" i="38"/>
  <c r="AD601" i="38"/>
  <c r="AC601" i="38"/>
  <c r="AB601" i="38"/>
  <c r="AA601" i="38"/>
  <c r="Z601" i="38"/>
  <c r="Y601" i="38"/>
  <c r="X601" i="38"/>
  <c r="AD600" i="38"/>
  <c r="AC600" i="38"/>
  <c r="AB600" i="38"/>
  <c r="AA600" i="38"/>
  <c r="Z600" i="38"/>
  <c r="Y600" i="38"/>
  <c r="X600" i="38"/>
  <c r="AD599" i="38"/>
  <c r="AC599" i="38"/>
  <c r="AB599" i="38"/>
  <c r="AA599" i="38"/>
  <c r="Z599" i="38"/>
  <c r="Y599" i="38"/>
  <c r="X599" i="38"/>
  <c r="AD598" i="38"/>
  <c r="AC598" i="38"/>
  <c r="AB598" i="38"/>
  <c r="AA598" i="38"/>
  <c r="Z598" i="38"/>
  <c r="Y598" i="38"/>
  <c r="X598" i="38"/>
  <c r="AD597" i="38"/>
  <c r="AC597" i="38"/>
  <c r="AB597" i="38"/>
  <c r="AA597" i="38"/>
  <c r="Z597" i="38"/>
  <c r="Y597" i="38"/>
  <c r="X597" i="38"/>
  <c r="AD596" i="38"/>
  <c r="AC596" i="38"/>
  <c r="AB596" i="38"/>
  <c r="AA596" i="38"/>
  <c r="Z596" i="38"/>
  <c r="Y596" i="38"/>
  <c r="X596" i="38"/>
  <c r="AD595" i="38"/>
  <c r="AC595" i="38"/>
  <c r="AB595" i="38"/>
  <c r="AA595" i="38"/>
  <c r="Z595" i="38"/>
  <c r="Y595" i="38"/>
  <c r="X595" i="38"/>
  <c r="AD594" i="38"/>
  <c r="AC594" i="38"/>
  <c r="AB594" i="38"/>
  <c r="AA594" i="38"/>
  <c r="Z594" i="38"/>
  <c r="Y594" i="38"/>
  <c r="X594" i="38"/>
  <c r="AD593" i="38"/>
  <c r="AC593" i="38"/>
  <c r="AB593" i="38"/>
  <c r="AA593" i="38"/>
  <c r="Z593" i="38"/>
  <c r="Y593" i="38"/>
  <c r="X593" i="38"/>
  <c r="AD592" i="38"/>
  <c r="AC592" i="38"/>
  <c r="AB592" i="38"/>
  <c r="AA592" i="38"/>
  <c r="Z592" i="38"/>
  <c r="Y592" i="38"/>
  <c r="X592" i="38"/>
  <c r="AD591" i="38"/>
  <c r="AC591" i="38"/>
  <c r="AB591" i="38"/>
  <c r="AA591" i="38"/>
  <c r="Z591" i="38"/>
  <c r="Y591" i="38"/>
  <c r="X591" i="38"/>
  <c r="AD590" i="38"/>
  <c r="AC590" i="38"/>
  <c r="AB590" i="38"/>
  <c r="AA590" i="38"/>
  <c r="Z590" i="38"/>
  <c r="Y590" i="38"/>
  <c r="X590" i="38"/>
  <c r="AD589" i="38"/>
  <c r="AC589" i="38"/>
  <c r="AB589" i="38"/>
  <c r="AA589" i="38"/>
  <c r="Z589" i="38"/>
  <c r="Y589" i="38"/>
  <c r="X589" i="38"/>
  <c r="AD588" i="38"/>
  <c r="AC588" i="38"/>
  <c r="AB588" i="38"/>
  <c r="AA588" i="38"/>
  <c r="Z588" i="38"/>
  <c r="Y588" i="38"/>
  <c r="X588" i="38"/>
  <c r="AD587" i="38"/>
  <c r="AC587" i="38"/>
  <c r="AB587" i="38"/>
  <c r="AA587" i="38"/>
  <c r="Z587" i="38"/>
  <c r="Y587" i="38"/>
  <c r="X587" i="38"/>
  <c r="AD586" i="38"/>
  <c r="AC586" i="38"/>
  <c r="AB586" i="38"/>
  <c r="AA586" i="38"/>
  <c r="Z586" i="38"/>
  <c r="Y586" i="38"/>
  <c r="X586" i="38"/>
  <c r="AD585" i="38"/>
  <c r="AC585" i="38"/>
  <c r="AB585" i="38"/>
  <c r="AA585" i="38"/>
  <c r="Z585" i="38"/>
  <c r="Y585" i="38"/>
  <c r="X585" i="38"/>
  <c r="AD584" i="38"/>
  <c r="AC584" i="38"/>
  <c r="AB584" i="38"/>
  <c r="AA584" i="38"/>
  <c r="Z584" i="38"/>
  <c r="Y584" i="38"/>
  <c r="X584" i="38"/>
  <c r="AD583" i="38"/>
  <c r="AC583" i="38"/>
  <c r="AB583" i="38"/>
  <c r="AA583" i="38"/>
  <c r="Z583" i="38"/>
  <c r="Y583" i="38"/>
  <c r="X583" i="38"/>
  <c r="AD582" i="38"/>
  <c r="AC582" i="38"/>
  <c r="AB582" i="38"/>
  <c r="AA582" i="38"/>
  <c r="Z582" i="38"/>
  <c r="Y582" i="38"/>
  <c r="X582" i="38"/>
  <c r="AD581" i="38"/>
  <c r="AC581" i="38"/>
  <c r="AB581" i="38"/>
  <c r="AA581" i="38"/>
  <c r="Z581" i="38"/>
  <c r="Y581" i="38"/>
  <c r="X581" i="38"/>
  <c r="AD580" i="38"/>
  <c r="AC580" i="38"/>
  <c r="AB580" i="38"/>
  <c r="AA580" i="38"/>
  <c r="Z580" i="38"/>
  <c r="Y580" i="38"/>
  <c r="X580" i="38"/>
  <c r="AD579" i="38"/>
  <c r="AC579" i="38"/>
  <c r="AB579" i="38"/>
  <c r="AA579" i="38"/>
  <c r="Z579" i="38"/>
  <c r="Y579" i="38"/>
  <c r="X579" i="38"/>
  <c r="AD578" i="38"/>
  <c r="AC578" i="38"/>
  <c r="AB578" i="38"/>
  <c r="AA578" i="38"/>
  <c r="Z578" i="38"/>
  <c r="Y578" i="38"/>
  <c r="X578" i="38"/>
  <c r="AD577" i="38"/>
  <c r="AC577" i="38"/>
  <c r="AB577" i="38"/>
  <c r="AA577" i="38"/>
  <c r="Z577" i="38"/>
  <c r="Y577" i="38"/>
  <c r="X577" i="38"/>
  <c r="AD576" i="38"/>
  <c r="AC576" i="38"/>
  <c r="AB576" i="38"/>
  <c r="AA576" i="38"/>
  <c r="Z576" i="38"/>
  <c r="Y576" i="38"/>
  <c r="X576" i="38"/>
  <c r="AD575" i="38"/>
  <c r="AC575" i="38"/>
  <c r="AB575" i="38"/>
  <c r="AA575" i="38"/>
  <c r="Z575" i="38"/>
  <c r="Y575" i="38"/>
  <c r="X575" i="38"/>
  <c r="AD574" i="38"/>
  <c r="AC574" i="38"/>
  <c r="AB574" i="38"/>
  <c r="AA574" i="38"/>
  <c r="Z574" i="38"/>
  <c r="Y574" i="38"/>
  <c r="X574" i="38"/>
  <c r="AD573" i="38"/>
  <c r="AC573" i="38"/>
  <c r="AB573" i="38"/>
  <c r="AA573" i="38"/>
  <c r="Z573" i="38"/>
  <c r="Y573" i="38"/>
  <c r="X573" i="38"/>
  <c r="AD572" i="38"/>
  <c r="AC572" i="38"/>
  <c r="AB572" i="38"/>
  <c r="AA572" i="38"/>
  <c r="Z572" i="38"/>
  <c r="Y572" i="38"/>
  <c r="X572" i="38"/>
  <c r="AD571" i="38"/>
  <c r="AC571" i="38"/>
  <c r="AB571" i="38"/>
  <c r="AA571" i="38"/>
  <c r="Z571" i="38"/>
  <c r="Y571" i="38"/>
  <c r="X571" i="38"/>
  <c r="AD570" i="38"/>
  <c r="AC570" i="38"/>
  <c r="AB570" i="38"/>
  <c r="AA570" i="38"/>
  <c r="Z570" i="38"/>
  <c r="Y570" i="38"/>
  <c r="X570" i="38"/>
  <c r="AD569" i="38"/>
  <c r="AC569" i="38"/>
  <c r="AB569" i="38"/>
  <c r="AA569" i="38"/>
  <c r="Z569" i="38"/>
  <c r="Y569" i="38"/>
  <c r="X569" i="38"/>
  <c r="AD568" i="38"/>
  <c r="AC568" i="38"/>
  <c r="AB568" i="38"/>
  <c r="AA568" i="38"/>
  <c r="Z568" i="38"/>
  <c r="Y568" i="38"/>
  <c r="X568" i="38"/>
  <c r="AD567" i="38"/>
  <c r="AC567" i="38"/>
  <c r="AB567" i="38"/>
  <c r="AA567" i="38"/>
  <c r="Z567" i="38"/>
  <c r="Y567" i="38"/>
  <c r="X567" i="38"/>
  <c r="AD566" i="38"/>
  <c r="AC566" i="38"/>
  <c r="AB566" i="38"/>
  <c r="AA566" i="38"/>
  <c r="Z566" i="38"/>
  <c r="Y566" i="38"/>
  <c r="X566" i="38"/>
  <c r="AD565" i="38"/>
  <c r="AC565" i="38"/>
  <c r="AB565" i="38"/>
  <c r="AA565" i="38"/>
  <c r="Z565" i="38"/>
  <c r="Y565" i="38"/>
  <c r="X565" i="38"/>
  <c r="AD564" i="38"/>
  <c r="AC564" i="38"/>
  <c r="AB564" i="38"/>
  <c r="AA564" i="38"/>
  <c r="Z564" i="38"/>
  <c r="Y564" i="38"/>
  <c r="X564" i="38"/>
  <c r="AD563" i="38"/>
  <c r="AC563" i="38"/>
  <c r="AB563" i="38"/>
  <c r="AA563" i="38"/>
  <c r="Z563" i="38"/>
  <c r="Y563" i="38"/>
  <c r="X563" i="38"/>
  <c r="AD562" i="38"/>
  <c r="AC562" i="38"/>
  <c r="AB562" i="38"/>
  <c r="AA562" i="38"/>
  <c r="Z562" i="38"/>
  <c r="Y562" i="38"/>
  <c r="X562" i="38"/>
  <c r="AD561" i="38"/>
  <c r="AC561" i="38"/>
  <c r="AB561" i="38"/>
  <c r="AA561" i="38"/>
  <c r="Z561" i="38"/>
  <c r="Y561" i="38"/>
  <c r="X561" i="38"/>
  <c r="AD560" i="38"/>
  <c r="AC560" i="38"/>
  <c r="AB560" i="38"/>
  <c r="AA560" i="38"/>
  <c r="Z560" i="38"/>
  <c r="Y560" i="38"/>
  <c r="X560" i="38"/>
  <c r="AD559" i="38"/>
  <c r="AC559" i="38"/>
  <c r="AB559" i="38"/>
  <c r="AA559" i="38"/>
  <c r="Z559" i="38"/>
  <c r="Y559" i="38"/>
  <c r="X559" i="38"/>
  <c r="AD558" i="38"/>
  <c r="AC558" i="38"/>
  <c r="AB558" i="38"/>
  <c r="AA558" i="38"/>
  <c r="Z558" i="38"/>
  <c r="Y558" i="38"/>
  <c r="X558" i="38"/>
  <c r="AD557" i="38"/>
  <c r="AC557" i="38"/>
  <c r="AB557" i="38"/>
  <c r="AA557" i="38"/>
  <c r="Z557" i="38"/>
  <c r="Y557" i="38"/>
  <c r="X557" i="38"/>
  <c r="AD556" i="38"/>
  <c r="AC556" i="38"/>
  <c r="AB556" i="38"/>
  <c r="AA556" i="38"/>
  <c r="Z556" i="38"/>
  <c r="Y556" i="38"/>
  <c r="X556" i="38"/>
  <c r="AD555" i="38"/>
  <c r="AC555" i="38"/>
  <c r="AB555" i="38"/>
  <c r="AA555" i="38"/>
  <c r="Z555" i="38"/>
  <c r="Y555" i="38"/>
  <c r="X555" i="38"/>
  <c r="AD554" i="38"/>
  <c r="AC554" i="38"/>
  <c r="AB554" i="38"/>
  <c r="AA554" i="38"/>
  <c r="Z554" i="38"/>
  <c r="Y554" i="38"/>
  <c r="X554" i="38"/>
  <c r="AD553" i="38"/>
  <c r="AC553" i="38"/>
  <c r="AB553" i="38"/>
  <c r="AA553" i="38"/>
  <c r="Z553" i="38"/>
  <c r="Y553" i="38"/>
  <c r="X553" i="38"/>
  <c r="AD552" i="38"/>
  <c r="AC552" i="38"/>
  <c r="AB552" i="38"/>
  <c r="AA552" i="38"/>
  <c r="Z552" i="38"/>
  <c r="Y552" i="38"/>
  <c r="X552" i="38"/>
  <c r="AD551" i="38"/>
  <c r="AC551" i="38"/>
  <c r="AB551" i="38"/>
  <c r="AA551" i="38"/>
  <c r="Z551" i="38"/>
  <c r="Y551" i="38"/>
  <c r="X551" i="38"/>
  <c r="AD550" i="38"/>
  <c r="AC550" i="38"/>
  <c r="AB550" i="38"/>
  <c r="AA550" i="38"/>
  <c r="Z550" i="38"/>
  <c r="Y550" i="38"/>
  <c r="X550" i="38"/>
  <c r="AD549" i="38"/>
  <c r="AC549" i="38"/>
  <c r="AB549" i="38"/>
  <c r="AA549" i="38"/>
  <c r="Z549" i="38"/>
  <c r="Y549" i="38"/>
  <c r="X549" i="38"/>
  <c r="AD548" i="38"/>
  <c r="AC548" i="38"/>
  <c r="AB548" i="38"/>
  <c r="AA548" i="38"/>
  <c r="Z548" i="38"/>
  <c r="Y548" i="38"/>
  <c r="X548" i="38"/>
  <c r="AD547" i="38"/>
  <c r="AC547" i="38"/>
  <c r="AB547" i="38"/>
  <c r="AA547" i="38"/>
  <c r="Z547" i="38"/>
  <c r="Y547" i="38"/>
  <c r="X547" i="38"/>
  <c r="AD546" i="38"/>
  <c r="AC546" i="38"/>
  <c r="AB546" i="38"/>
  <c r="AA546" i="38"/>
  <c r="Z546" i="38"/>
  <c r="Y546" i="38"/>
  <c r="X546" i="38"/>
  <c r="AD545" i="38"/>
  <c r="AC545" i="38"/>
  <c r="AB545" i="38"/>
  <c r="AA545" i="38"/>
  <c r="Z545" i="38"/>
  <c r="Y545" i="38"/>
  <c r="X545" i="38"/>
  <c r="AD544" i="38"/>
  <c r="AC544" i="38"/>
  <c r="AB544" i="38"/>
  <c r="AA544" i="38"/>
  <c r="Z544" i="38"/>
  <c r="Y544" i="38"/>
  <c r="X544" i="38"/>
  <c r="AD543" i="38"/>
  <c r="AC543" i="38"/>
  <c r="AB543" i="38"/>
  <c r="AA543" i="38"/>
  <c r="Z543" i="38"/>
  <c r="Y543" i="38"/>
  <c r="X543" i="38"/>
  <c r="AD542" i="38"/>
  <c r="AC542" i="38"/>
  <c r="AB542" i="38"/>
  <c r="AA542" i="38"/>
  <c r="Z542" i="38"/>
  <c r="Y542" i="38"/>
  <c r="X542" i="38"/>
  <c r="AD541" i="38"/>
  <c r="AC541" i="38"/>
  <c r="AB541" i="38"/>
  <c r="AA541" i="38"/>
  <c r="Z541" i="38"/>
  <c r="Y541" i="38"/>
  <c r="X541" i="38"/>
  <c r="AD540" i="38"/>
  <c r="AC540" i="38"/>
  <c r="AB540" i="38"/>
  <c r="AA540" i="38"/>
  <c r="Z540" i="38"/>
  <c r="Y540" i="38"/>
  <c r="X540" i="38"/>
  <c r="AD539" i="38"/>
  <c r="AC539" i="38"/>
  <c r="AB539" i="38"/>
  <c r="AA539" i="38"/>
  <c r="Z539" i="38"/>
  <c r="Y539" i="38"/>
  <c r="X539" i="38"/>
  <c r="AD538" i="38"/>
  <c r="AC538" i="38"/>
  <c r="AB538" i="38"/>
  <c r="AA538" i="38"/>
  <c r="Z538" i="38"/>
  <c r="Y538" i="38"/>
  <c r="X538" i="38"/>
  <c r="AD537" i="38"/>
  <c r="AC537" i="38"/>
  <c r="AB537" i="38"/>
  <c r="AA537" i="38"/>
  <c r="Z537" i="38"/>
  <c r="Y537" i="38"/>
  <c r="X537" i="38"/>
  <c r="AD536" i="38"/>
  <c r="AC536" i="38"/>
  <c r="AB536" i="38"/>
  <c r="AA536" i="38"/>
  <c r="Z536" i="38"/>
  <c r="Y536" i="38"/>
  <c r="X536" i="38"/>
  <c r="AD535" i="38"/>
  <c r="AC535" i="38"/>
  <c r="AB535" i="38"/>
  <c r="AA535" i="38"/>
  <c r="Z535" i="38"/>
  <c r="Y535" i="38"/>
  <c r="X535" i="38"/>
  <c r="AD534" i="38"/>
  <c r="AC534" i="38"/>
  <c r="AB534" i="38"/>
  <c r="AA534" i="38"/>
  <c r="Z534" i="38"/>
  <c r="Y534" i="38"/>
  <c r="X534" i="38"/>
  <c r="AD533" i="38"/>
  <c r="AC533" i="38"/>
  <c r="AB533" i="38"/>
  <c r="AA533" i="38"/>
  <c r="Z533" i="38"/>
  <c r="Y533" i="38"/>
  <c r="X533" i="38"/>
  <c r="AD532" i="38"/>
  <c r="AC532" i="38"/>
  <c r="AB532" i="38"/>
  <c r="AA532" i="38"/>
  <c r="Z532" i="38"/>
  <c r="Y532" i="38"/>
  <c r="X532" i="38"/>
  <c r="AD531" i="38"/>
  <c r="AC531" i="38"/>
  <c r="AB531" i="38"/>
  <c r="AA531" i="38"/>
  <c r="Z531" i="38"/>
  <c r="Y531" i="38"/>
  <c r="X531" i="38"/>
  <c r="AD530" i="38"/>
  <c r="AC530" i="38"/>
  <c r="AB530" i="38"/>
  <c r="AA530" i="38"/>
  <c r="Z530" i="38"/>
  <c r="Y530" i="38"/>
  <c r="X530" i="38"/>
  <c r="AD529" i="38"/>
  <c r="AC529" i="38"/>
  <c r="AB529" i="38"/>
  <c r="AA529" i="38"/>
  <c r="Z529" i="38"/>
  <c r="Y529" i="38"/>
  <c r="X529" i="38"/>
  <c r="AD528" i="38"/>
  <c r="AC528" i="38"/>
  <c r="AB528" i="38"/>
  <c r="AA528" i="38"/>
  <c r="Z528" i="38"/>
  <c r="Y528" i="38"/>
  <c r="X528" i="38"/>
  <c r="AD527" i="38"/>
  <c r="AC527" i="38"/>
  <c r="AB527" i="38"/>
  <c r="AA527" i="38"/>
  <c r="Z527" i="38"/>
  <c r="Y527" i="38"/>
  <c r="X527" i="38"/>
  <c r="AD526" i="38"/>
  <c r="AC526" i="38"/>
  <c r="AB526" i="38"/>
  <c r="AA526" i="38"/>
  <c r="Z526" i="38"/>
  <c r="Y526" i="38"/>
  <c r="X526" i="38"/>
  <c r="AD525" i="38"/>
  <c r="AC525" i="38"/>
  <c r="AB525" i="38"/>
  <c r="AA525" i="38"/>
  <c r="Z525" i="38"/>
  <c r="Y525" i="38"/>
  <c r="X525" i="38"/>
  <c r="AD524" i="38"/>
  <c r="AC524" i="38"/>
  <c r="AB524" i="38"/>
  <c r="AA524" i="38"/>
  <c r="Z524" i="38"/>
  <c r="Y524" i="38"/>
  <c r="X524" i="38"/>
  <c r="AD523" i="38"/>
  <c r="AC523" i="38"/>
  <c r="AB523" i="38"/>
  <c r="AA523" i="38"/>
  <c r="Z523" i="38"/>
  <c r="Y523" i="38"/>
  <c r="X523" i="38"/>
  <c r="AD522" i="38"/>
  <c r="AC522" i="38"/>
  <c r="AB522" i="38"/>
  <c r="AA522" i="38"/>
  <c r="Z522" i="38"/>
  <c r="Y522" i="38"/>
  <c r="X522" i="38"/>
  <c r="AD521" i="38"/>
  <c r="AC521" i="38"/>
  <c r="AB521" i="38"/>
  <c r="AA521" i="38"/>
  <c r="Z521" i="38"/>
  <c r="Y521" i="38"/>
  <c r="X521" i="38"/>
  <c r="AD520" i="38"/>
  <c r="AC520" i="38"/>
  <c r="AB520" i="38"/>
  <c r="AA520" i="38"/>
  <c r="Z520" i="38"/>
  <c r="Y520" i="38"/>
  <c r="X520" i="38"/>
  <c r="AD519" i="38"/>
  <c r="AC519" i="38"/>
  <c r="AB519" i="38"/>
  <c r="AA519" i="38"/>
  <c r="Z519" i="38"/>
  <c r="Y519" i="38"/>
  <c r="X519" i="38"/>
  <c r="AD518" i="38"/>
  <c r="AC518" i="38"/>
  <c r="AB518" i="38"/>
  <c r="AA518" i="38"/>
  <c r="Z518" i="38"/>
  <c r="Y518" i="38"/>
  <c r="X518" i="38"/>
  <c r="AD517" i="38"/>
  <c r="AC517" i="38"/>
  <c r="AB517" i="38"/>
  <c r="AA517" i="38"/>
  <c r="Z517" i="38"/>
  <c r="Y517" i="38"/>
  <c r="X517" i="38"/>
  <c r="AD516" i="38"/>
  <c r="AC516" i="38"/>
  <c r="AB516" i="38"/>
  <c r="AA516" i="38"/>
  <c r="Z516" i="38"/>
  <c r="Y516" i="38"/>
  <c r="X516" i="38"/>
  <c r="AD515" i="38"/>
  <c r="AC515" i="38"/>
  <c r="AB515" i="38"/>
  <c r="AA515" i="38"/>
  <c r="Z515" i="38"/>
  <c r="Y515" i="38"/>
  <c r="X515" i="38"/>
  <c r="AD514" i="38"/>
  <c r="AC514" i="38"/>
  <c r="AB514" i="38"/>
  <c r="AA514" i="38"/>
  <c r="Z514" i="38"/>
  <c r="Y514" i="38"/>
  <c r="X514" i="38"/>
  <c r="AD513" i="38"/>
  <c r="AC513" i="38"/>
  <c r="AB513" i="38"/>
  <c r="AA513" i="38"/>
  <c r="Z513" i="38"/>
  <c r="Y513" i="38"/>
  <c r="X513" i="38"/>
  <c r="AD512" i="38"/>
  <c r="AC512" i="38"/>
  <c r="AB512" i="38"/>
  <c r="AA512" i="38"/>
  <c r="Z512" i="38"/>
  <c r="Y512" i="38"/>
  <c r="X512" i="38"/>
  <c r="AD511" i="38"/>
  <c r="AC511" i="38"/>
  <c r="AB511" i="38"/>
  <c r="AA511" i="38"/>
  <c r="Z511" i="38"/>
  <c r="Y511" i="38"/>
  <c r="X511" i="38"/>
  <c r="AD510" i="38"/>
  <c r="AC510" i="38"/>
  <c r="AB510" i="38"/>
  <c r="AA510" i="38"/>
  <c r="Z510" i="38"/>
  <c r="Y510" i="38"/>
  <c r="X510" i="38"/>
  <c r="AD509" i="38"/>
  <c r="AC509" i="38"/>
  <c r="AB509" i="38"/>
  <c r="AA509" i="38"/>
  <c r="Z509" i="38"/>
  <c r="Y509" i="38"/>
  <c r="X509" i="38"/>
  <c r="AD508" i="38"/>
  <c r="AC508" i="38"/>
  <c r="AB508" i="38"/>
  <c r="AA508" i="38"/>
  <c r="Z508" i="38"/>
  <c r="Y508" i="38"/>
  <c r="X508" i="38"/>
  <c r="AD507" i="38"/>
  <c r="AC507" i="38"/>
  <c r="AB507" i="38"/>
  <c r="AA507" i="38"/>
  <c r="Z507" i="38"/>
  <c r="Y507" i="38"/>
  <c r="X507" i="38"/>
  <c r="AD506" i="38"/>
  <c r="AC506" i="38"/>
  <c r="AB506" i="38"/>
  <c r="AA506" i="38"/>
  <c r="Z506" i="38"/>
  <c r="Y506" i="38"/>
  <c r="X506" i="38"/>
  <c r="AD505" i="38"/>
  <c r="AC505" i="38"/>
  <c r="AB505" i="38"/>
  <c r="AA505" i="38"/>
  <c r="Z505" i="38"/>
  <c r="Y505" i="38"/>
  <c r="X505" i="38"/>
  <c r="AD504" i="38"/>
  <c r="AC504" i="38"/>
  <c r="AB504" i="38"/>
  <c r="AA504" i="38"/>
  <c r="Z504" i="38"/>
  <c r="Y504" i="38"/>
  <c r="X504" i="38"/>
  <c r="AD503" i="38"/>
  <c r="AC503" i="38"/>
  <c r="AB503" i="38"/>
  <c r="AA503" i="38"/>
  <c r="Z503" i="38"/>
  <c r="Y503" i="38"/>
  <c r="X503" i="38"/>
  <c r="AD502" i="38"/>
  <c r="AC502" i="38"/>
  <c r="AB502" i="38"/>
  <c r="AA502" i="38"/>
  <c r="Z502" i="38"/>
  <c r="Y502" i="38"/>
  <c r="X502" i="38"/>
  <c r="AD501" i="38"/>
  <c r="AC501" i="38"/>
  <c r="AB501" i="38"/>
  <c r="AA501" i="38"/>
  <c r="Z501" i="38"/>
  <c r="Y501" i="38"/>
  <c r="X501" i="38"/>
  <c r="AD500" i="38"/>
  <c r="AC500" i="38"/>
  <c r="AB500" i="38"/>
  <c r="AA500" i="38"/>
  <c r="Z500" i="38"/>
  <c r="Y500" i="38"/>
  <c r="X500" i="38"/>
  <c r="AD499" i="38"/>
  <c r="AC499" i="38"/>
  <c r="AB499" i="38"/>
  <c r="AA499" i="38"/>
  <c r="Z499" i="38"/>
  <c r="Y499" i="38"/>
  <c r="X499" i="38"/>
  <c r="AD498" i="38"/>
  <c r="AC498" i="38"/>
  <c r="AB498" i="38"/>
  <c r="AA498" i="38"/>
  <c r="Z498" i="38"/>
  <c r="Y498" i="38"/>
  <c r="X498" i="38"/>
  <c r="AD497" i="38"/>
  <c r="AC497" i="38"/>
  <c r="AB497" i="38"/>
  <c r="AA497" i="38"/>
  <c r="Z497" i="38"/>
  <c r="Y497" i="38"/>
  <c r="X497" i="38"/>
  <c r="AD496" i="38"/>
  <c r="AC496" i="38"/>
  <c r="AB496" i="38"/>
  <c r="AA496" i="38"/>
  <c r="Z496" i="38"/>
  <c r="Y496" i="38"/>
  <c r="X496" i="38"/>
  <c r="AD495" i="38"/>
  <c r="AC495" i="38"/>
  <c r="AB495" i="38"/>
  <c r="AA495" i="38"/>
  <c r="Z495" i="38"/>
  <c r="Y495" i="38"/>
  <c r="X495" i="38"/>
  <c r="AD494" i="38"/>
  <c r="AC494" i="38"/>
  <c r="AB494" i="38"/>
  <c r="AA494" i="38"/>
  <c r="Z494" i="38"/>
  <c r="Y494" i="38"/>
  <c r="X494" i="38"/>
  <c r="AD493" i="38"/>
  <c r="AC493" i="38"/>
  <c r="AB493" i="38"/>
  <c r="AA493" i="38"/>
  <c r="Z493" i="38"/>
  <c r="Y493" i="38"/>
  <c r="X493" i="38"/>
  <c r="AD492" i="38"/>
  <c r="AC492" i="38"/>
  <c r="AB492" i="38"/>
  <c r="AA492" i="38"/>
  <c r="Z492" i="38"/>
  <c r="Y492" i="38"/>
  <c r="X492" i="38"/>
  <c r="AD491" i="38"/>
  <c r="AC491" i="38"/>
  <c r="AB491" i="38"/>
  <c r="AA491" i="38"/>
  <c r="Z491" i="38"/>
  <c r="Y491" i="38"/>
  <c r="X491" i="38"/>
  <c r="AD490" i="38"/>
  <c r="AC490" i="38"/>
  <c r="AB490" i="38"/>
  <c r="AA490" i="38"/>
  <c r="Z490" i="38"/>
  <c r="Y490" i="38"/>
  <c r="X490" i="38"/>
  <c r="AD489" i="38"/>
  <c r="AC489" i="38"/>
  <c r="AB489" i="38"/>
  <c r="AA489" i="38"/>
  <c r="Z489" i="38"/>
  <c r="Y489" i="38"/>
  <c r="X489" i="38"/>
  <c r="AD488" i="38"/>
  <c r="AC488" i="38"/>
  <c r="AB488" i="38"/>
  <c r="AA488" i="38"/>
  <c r="Z488" i="38"/>
  <c r="Y488" i="38"/>
  <c r="X488" i="38"/>
  <c r="AD487" i="38"/>
  <c r="AC487" i="38"/>
  <c r="AB487" i="38"/>
  <c r="AA487" i="38"/>
  <c r="Z487" i="38"/>
  <c r="Y487" i="38"/>
  <c r="X487" i="38"/>
  <c r="AD486" i="38"/>
  <c r="AC486" i="38"/>
  <c r="AB486" i="38"/>
  <c r="AA486" i="38"/>
  <c r="Z486" i="38"/>
  <c r="Y486" i="38"/>
  <c r="X486" i="38"/>
  <c r="AD485" i="38"/>
  <c r="AC485" i="38"/>
  <c r="AB485" i="38"/>
  <c r="AA485" i="38"/>
  <c r="Z485" i="38"/>
  <c r="Y485" i="38"/>
  <c r="X485" i="38"/>
  <c r="AD484" i="38"/>
  <c r="AC484" i="38"/>
  <c r="AB484" i="38"/>
  <c r="AA484" i="38"/>
  <c r="Z484" i="38"/>
  <c r="Y484" i="38"/>
  <c r="X484" i="38"/>
  <c r="AD483" i="38"/>
  <c r="AC483" i="38"/>
  <c r="AB483" i="38"/>
  <c r="AA483" i="38"/>
  <c r="Z483" i="38"/>
  <c r="Y483" i="38"/>
  <c r="X483" i="38"/>
  <c r="AD482" i="38"/>
  <c r="AC482" i="38"/>
  <c r="AB482" i="38"/>
  <c r="AA482" i="38"/>
  <c r="Z482" i="38"/>
  <c r="Y482" i="38"/>
  <c r="X482" i="38"/>
  <c r="AD481" i="38"/>
  <c r="AC481" i="38"/>
  <c r="AB481" i="38"/>
  <c r="AA481" i="38"/>
  <c r="Z481" i="38"/>
  <c r="Y481" i="38"/>
  <c r="X481" i="38"/>
  <c r="AD480" i="38"/>
  <c r="AC480" i="38"/>
  <c r="AB480" i="38"/>
  <c r="AA480" i="38"/>
  <c r="Z480" i="38"/>
  <c r="Y480" i="38"/>
  <c r="X480" i="38"/>
  <c r="AD479" i="38"/>
  <c r="AC479" i="38"/>
  <c r="AB479" i="38"/>
  <c r="AA479" i="38"/>
  <c r="Z479" i="38"/>
  <c r="Y479" i="38"/>
  <c r="X479" i="38"/>
  <c r="AD478" i="38"/>
  <c r="AC478" i="38"/>
  <c r="AB478" i="38"/>
  <c r="AA478" i="38"/>
  <c r="Z478" i="38"/>
  <c r="Y478" i="38"/>
  <c r="X478" i="38"/>
  <c r="AD477" i="38"/>
  <c r="AC477" i="38"/>
  <c r="AB477" i="38"/>
  <c r="AA477" i="38"/>
  <c r="Z477" i="38"/>
  <c r="Y477" i="38"/>
  <c r="X477" i="38"/>
  <c r="AD476" i="38"/>
  <c r="AC476" i="38"/>
  <c r="AB476" i="38"/>
  <c r="AA476" i="38"/>
  <c r="Z476" i="38"/>
  <c r="Y476" i="38"/>
  <c r="X476" i="38"/>
  <c r="AD475" i="38"/>
  <c r="AC475" i="38"/>
  <c r="AB475" i="38"/>
  <c r="AA475" i="38"/>
  <c r="Z475" i="38"/>
  <c r="Y475" i="38"/>
  <c r="X475" i="38"/>
  <c r="AD474" i="38"/>
  <c r="AC474" i="38"/>
  <c r="AB474" i="38"/>
  <c r="AA474" i="38"/>
  <c r="Z474" i="38"/>
  <c r="Y474" i="38"/>
  <c r="X474" i="38"/>
  <c r="AD473" i="38"/>
  <c r="AC473" i="38"/>
  <c r="AB473" i="38"/>
  <c r="AA473" i="38"/>
  <c r="Z473" i="38"/>
  <c r="Y473" i="38"/>
  <c r="X473" i="38"/>
  <c r="AD472" i="38"/>
  <c r="AC472" i="38"/>
  <c r="AB472" i="38"/>
  <c r="AA472" i="38"/>
  <c r="Z472" i="38"/>
  <c r="Y472" i="38"/>
  <c r="X472" i="38"/>
  <c r="AD471" i="38"/>
  <c r="AC471" i="38"/>
  <c r="AB471" i="38"/>
  <c r="AA471" i="38"/>
  <c r="Z471" i="38"/>
  <c r="Y471" i="38"/>
  <c r="X471" i="38"/>
  <c r="AD470" i="38"/>
  <c r="AC470" i="38"/>
  <c r="AB470" i="38"/>
  <c r="AA470" i="38"/>
  <c r="Z470" i="38"/>
  <c r="Y470" i="38"/>
  <c r="X470" i="38"/>
  <c r="AD469" i="38"/>
  <c r="AC469" i="38"/>
  <c r="AB469" i="38"/>
  <c r="AA469" i="38"/>
  <c r="Z469" i="38"/>
  <c r="Y469" i="38"/>
  <c r="X469" i="38"/>
  <c r="AD468" i="38"/>
  <c r="AC468" i="38"/>
  <c r="AB468" i="38"/>
  <c r="AA468" i="38"/>
  <c r="Z468" i="38"/>
  <c r="Y468" i="38"/>
  <c r="X468" i="38"/>
  <c r="AD467" i="38"/>
  <c r="AC467" i="38"/>
  <c r="AB467" i="38"/>
  <c r="AA467" i="38"/>
  <c r="Z467" i="38"/>
  <c r="Y467" i="38"/>
  <c r="X467" i="38"/>
  <c r="AD466" i="38"/>
  <c r="AC466" i="38"/>
  <c r="AB466" i="38"/>
  <c r="AA466" i="38"/>
  <c r="Z466" i="38"/>
  <c r="Y466" i="38"/>
  <c r="X466" i="38"/>
  <c r="AD465" i="38"/>
  <c r="AC465" i="38"/>
  <c r="AB465" i="38"/>
  <c r="AA465" i="38"/>
  <c r="Z465" i="38"/>
  <c r="Y465" i="38"/>
  <c r="X465" i="38"/>
  <c r="AD464" i="38"/>
  <c r="AC464" i="38"/>
  <c r="AB464" i="38"/>
  <c r="AA464" i="38"/>
  <c r="Z464" i="38"/>
  <c r="Y464" i="38"/>
  <c r="X464" i="38"/>
  <c r="AD463" i="38"/>
  <c r="AC463" i="38"/>
  <c r="AB463" i="38"/>
  <c r="AA463" i="38"/>
  <c r="Z463" i="38"/>
  <c r="Y463" i="38"/>
  <c r="X463" i="38"/>
  <c r="AD462" i="38"/>
  <c r="AC462" i="38"/>
  <c r="AB462" i="38"/>
  <c r="AA462" i="38"/>
  <c r="Z462" i="38"/>
  <c r="Y462" i="38"/>
  <c r="X462" i="38"/>
  <c r="AD461" i="38"/>
  <c r="AC461" i="38"/>
  <c r="AB461" i="38"/>
  <c r="AA461" i="38"/>
  <c r="Z461" i="38"/>
  <c r="Y461" i="38"/>
  <c r="X461" i="38"/>
  <c r="AD460" i="38"/>
  <c r="AC460" i="38"/>
  <c r="AB460" i="38"/>
  <c r="AA460" i="38"/>
  <c r="Z460" i="38"/>
  <c r="Y460" i="38"/>
  <c r="X460" i="38"/>
  <c r="AD459" i="38"/>
  <c r="AC459" i="38"/>
  <c r="AB459" i="38"/>
  <c r="AA459" i="38"/>
  <c r="Z459" i="38"/>
  <c r="Y459" i="38"/>
  <c r="X459" i="38"/>
  <c r="AD458" i="38"/>
  <c r="AC458" i="38"/>
  <c r="AB458" i="38"/>
  <c r="AA458" i="38"/>
  <c r="Z458" i="38"/>
  <c r="Y458" i="38"/>
  <c r="X458" i="38"/>
  <c r="AD457" i="38"/>
  <c r="AC457" i="38"/>
  <c r="AB457" i="38"/>
  <c r="AA457" i="38"/>
  <c r="Z457" i="38"/>
  <c r="Y457" i="38"/>
  <c r="X457" i="38"/>
  <c r="AD456" i="38"/>
  <c r="AC456" i="38"/>
  <c r="AB456" i="38"/>
  <c r="AA456" i="38"/>
  <c r="Z456" i="38"/>
  <c r="Y456" i="38"/>
  <c r="X456" i="38"/>
  <c r="AD455" i="38"/>
  <c r="AC455" i="38"/>
  <c r="AB455" i="38"/>
  <c r="AA455" i="38"/>
  <c r="Z455" i="38"/>
  <c r="Y455" i="38"/>
  <c r="X455" i="38"/>
  <c r="AD454" i="38"/>
  <c r="AC454" i="38"/>
  <c r="AB454" i="38"/>
  <c r="AA454" i="38"/>
  <c r="Z454" i="38"/>
  <c r="Y454" i="38"/>
  <c r="X454" i="38"/>
  <c r="AD453" i="38"/>
  <c r="AC453" i="38"/>
  <c r="AB453" i="38"/>
  <c r="AA453" i="38"/>
  <c r="Z453" i="38"/>
  <c r="Y453" i="38"/>
  <c r="X453" i="38"/>
  <c r="AD452" i="38"/>
  <c r="AC452" i="38"/>
  <c r="AB452" i="38"/>
  <c r="AA452" i="38"/>
  <c r="Z452" i="38"/>
  <c r="Y452" i="38"/>
  <c r="X452" i="38"/>
  <c r="AD451" i="38"/>
  <c r="AC451" i="38"/>
  <c r="AB451" i="38"/>
  <c r="AA451" i="38"/>
  <c r="Z451" i="38"/>
  <c r="Y451" i="38"/>
  <c r="X451" i="38"/>
  <c r="AD450" i="38"/>
  <c r="AC450" i="38"/>
  <c r="AB450" i="38"/>
  <c r="AA450" i="38"/>
  <c r="Z450" i="38"/>
  <c r="Y450" i="38"/>
  <c r="X450" i="38"/>
  <c r="AD449" i="38"/>
  <c r="AC449" i="38"/>
  <c r="AB449" i="38"/>
  <c r="AA449" i="38"/>
  <c r="Z449" i="38"/>
  <c r="Y449" i="38"/>
  <c r="X449" i="38"/>
  <c r="AD448" i="38"/>
  <c r="AC448" i="38"/>
  <c r="AB448" i="38"/>
  <c r="AA448" i="38"/>
  <c r="Z448" i="38"/>
  <c r="Y448" i="38"/>
  <c r="X448" i="38"/>
  <c r="AD447" i="38"/>
  <c r="AC447" i="38"/>
  <c r="AB447" i="38"/>
  <c r="AA447" i="38"/>
  <c r="Z447" i="38"/>
  <c r="Y447" i="38"/>
  <c r="X447" i="38"/>
  <c r="AD446" i="38"/>
  <c r="AC446" i="38"/>
  <c r="AB446" i="38"/>
  <c r="AA446" i="38"/>
  <c r="Z446" i="38"/>
  <c r="Y446" i="38"/>
  <c r="X446" i="38"/>
  <c r="AD445" i="38"/>
  <c r="AC445" i="38"/>
  <c r="AB445" i="38"/>
  <c r="AA445" i="38"/>
  <c r="Z445" i="38"/>
  <c r="Y445" i="38"/>
  <c r="X445" i="38"/>
  <c r="AD444" i="38"/>
  <c r="AC444" i="38"/>
  <c r="AB444" i="38"/>
  <c r="AA444" i="38"/>
  <c r="Z444" i="38"/>
  <c r="Y444" i="38"/>
  <c r="X444" i="38"/>
  <c r="AD443" i="38"/>
  <c r="AC443" i="38"/>
  <c r="AB443" i="38"/>
  <c r="AA443" i="38"/>
  <c r="Z443" i="38"/>
  <c r="Y443" i="38"/>
  <c r="X443" i="38"/>
  <c r="AD442" i="38"/>
  <c r="AC442" i="38"/>
  <c r="AB442" i="38"/>
  <c r="AA442" i="38"/>
  <c r="Z442" i="38"/>
  <c r="Y442" i="38"/>
  <c r="X442" i="38"/>
  <c r="AD441" i="38"/>
  <c r="AC441" i="38"/>
  <c r="AB441" i="38"/>
  <c r="AA441" i="38"/>
  <c r="Z441" i="38"/>
  <c r="Y441" i="38"/>
  <c r="X441" i="38"/>
  <c r="AD440" i="38"/>
  <c r="AC440" i="38"/>
  <c r="AB440" i="38"/>
  <c r="AA440" i="38"/>
  <c r="Z440" i="38"/>
  <c r="Y440" i="38"/>
  <c r="X440" i="38"/>
  <c r="AD439" i="38"/>
  <c r="AC439" i="38"/>
  <c r="AB439" i="38"/>
  <c r="AA439" i="38"/>
  <c r="Z439" i="38"/>
  <c r="Y439" i="38"/>
  <c r="X439" i="38"/>
  <c r="AD438" i="38"/>
  <c r="AC438" i="38"/>
  <c r="AB438" i="38"/>
  <c r="AA438" i="38"/>
  <c r="Z438" i="38"/>
  <c r="Y438" i="38"/>
  <c r="X438" i="38"/>
  <c r="AD437" i="38"/>
  <c r="AC437" i="38"/>
  <c r="AB437" i="38"/>
  <c r="AA437" i="38"/>
  <c r="Z437" i="38"/>
  <c r="Y437" i="38"/>
  <c r="X437" i="38"/>
  <c r="AD436" i="38"/>
  <c r="AC436" i="38"/>
  <c r="AB436" i="38"/>
  <c r="AA436" i="38"/>
  <c r="Z436" i="38"/>
  <c r="Y436" i="38"/>
  <c r="X436" i="38"/>
  <c r="AD435" i="38"/>
  <c r="AC435" i="38"/>
  <c r="AB435" i="38"/>
  <c r="AA435" i="38"/>
  <c r="Z435" i="38"/>
  <c r="Y435" i="38"/>
  <c r="X435" i="38"/>
  <c r="AD434" i="38"/>
  <c r="AC434" i="38"/>
  <c r="AB434" i="38"/>
  <c r="AA434" i="38"/>
  <c r="Z434" i="38"/>
  <c r="Y434" i="38"/>
  <c r="X434" i="38"/>
  <c r="AD433" i="38"/>
  <c r="AC433" i="38"/>
  <c r="AB433" i="38"/>
  <c r="AA433" i="38"/>
  <c r="Z433" i="38"/>
  <c r="Y433" i="38"/>
  <c r="X433" i="38"/>
  <c r="AD432" i="38"/>
  <c r="AC432" i="38"/>
  <c r="AB432" i="38"/>
  <c r="AA432" i="38"/>
  <c r="Z432" i="38"/>
  <c r="Y432" i="38"/>
  <c r="X432" i="38"/>
  <c r="AD431" i="38"/>
  <c r="AC431" i="38"/>
  <c r="AB431" i="38"/>
  <c r="AA431" i="38"/>
  <c r="Z431" i="38"/>
  <c r="Y431" i="38"/>
  <c r="X431" i="38"/>
  <c r="AD430" i="38"/>
  <c r="AC430" i="38"/>
  <c r="AB430" i="38"/>
  <c r="AA430" i="38"/>
  <c r="Z430" i="38"/>
  <c r="Y430" i="38"/>
  <c r="X430" i="38"/>
  <c r="AD429" i="38"/>
  <c r="AC429" i="38"/>
  <c r="AB429" i="38"/>
  <c r="AA429" i="38"/>
  <c r="Z429" i="38"/>
  <c r="Y429" i="38"/>
  <c r="X429" i="38"/>
  <c r="AD428" i="38"/>
  <c r="AC428" i="38"/>
  <c r="AB428" i="38"/>
  <c r="AA428" i="38"/>
  <c r="Z428" i="38"/>
  <c r="Y428" i="38"/>
  <c r="X428" i="38"/>
  <c r="AD427" i="38"/>
  <c r="AC427" i="38"/>
  <c r="AB427" i="38"/>
  <c r="AA427" i="38"/>
  <c r="Z427" i="38"/>
  <c r="Y427" i="38"/>
  <c r="X427" i="38"/>
  <c r="AD426" i="38"/>
  <c r="AC426" i="38"/>
  <c r="AB426" i="38"/>
  <c r="AA426" i="38"/>
  <c r="Z426" i="38"/>
  <c r="Y426" i="38"/>
  <c r="X426" i="38"/>
  <c r="AD425" i="38"/>
  <c r="AC425" i="38"/>
  <c r="AB425" i="38"/>
  <c r="AA425" i="38"/>
  <c r="Z425" i="38"/>
  <c r="Y425" i="38"/>
  <c r="X425" i="38"/>
  <c r="AD424" i="38"/>
  <c r="AC424" i="38"/>
  <c r="AB424" i="38"/>
  <c r="AA424" i="38"/>
  <c r="Z424" i="38"/>
  <c r="Y424" i="38"/>
  <c r="X424" i="38"/>
  <c r="AD423" i="38"/>
  <c r="AC423" i="38"/>
  <c r="AB423" i="38"/>
  <c r="AA423" i="38"/>
  <c r="Z423" i="38"/>
  <c r="Y423" i="38"/>
  <c r="X423" i="38"/>
  <c r="AD422" i="38"/>
  <c r="AC422" i="38"/>
  <c r="AB422" i="38"/>
  <c r="AA422" i="38"/>
  <c r="Z422" i="38"/>
  <c r="Y422" i="38"/>
  <c r="X422" i="38"/>
  <c r="AD421" i="38"/>
  <c r="AC421" i="38"/>
  <c r="AB421" i="38"/>
  <c r="AA421" i="38"/>
  <c r="Z421" i="38"/>
  <c r="Y421" i="38"/>
  <c r="X421" i="38"/>
  <c r="AD420" i="38"/>
  <c r="AC420" i="38"/>
  <c r="AB420" i="38"/>
  <c r="AA420" i="38"/>
  <c r="Z420" i="38"/>
  <c r="Y420" i="38"/>
  <c r="X420" i="38"/>
  <c r="AD419" i="38"/>
  <c r="AC419" i="38"/>
  <c r="AB419" i="38"/>
  <c r="AA419" i="38"/>
  <c r="Z419" i="38"/>
  <c r="Y419" i="38"/>
  <c r="X419" i="38"/>
  <c r="AD418" i="38"/>
  <c r="AC418" i="38"/>
  <c r="AB418" i="38"/>
  <c r="AA418" i="38"/>
  <c r="Z418" i="38"/>
  <c r="Y418" i="38"/>
  <c r="X418" i="38"/>
  <c r="AD417" i="38"/>
  <c r="AC417" i="38"/>
  <c r="AB417" i="38"/>
  <c r="AA417" i="38"/>
  <c r="Z417" i="38"/>
  <c r="Y417" i="38"/>
  <c r="X417" i="38"/>
  <c r="AD416" i="38"/>
  <c r="AC416" i="38"/>
  <c r="AB416" i="38"/>
  <c r="AA416" i="38"/>
  <c r="Z416" i="38"/>
  <c r="Y416" i="38"/>
  <c r="X416" i="38"/>
  <c r="AD415" i="38"/>
  <c r="AC415" i="38"/>
  <c r="AB415" i="38"/>
  <c r="AA415" i="38"/>
  <c r="Z415" i="38"/>
  <c r="Y415" i="38"/>
  <c r="X415" i="38"/>
  <c r="AD414" i="38"/>
  <c r="AC414" i="38"/>
  <c r="AB414" i="38"/>
  <c r="AA414" i="38"/>
  <c r="Z414" i="38"/>
  <c r="Y414" i="38"/>
  <c r="X414" i="38"/>
  <c r="AD413" i="38"/>
  <c r="AC413" i="38"/>
  <c r="AB413" i="38"/>
  <c r="AA413" i="38"/>
  <c r="Z413" i="38"/>
  <c r="Y413" i="38"/>
  <c r="X413" i="38"/>
  <c r="AD412" i="38"/>
  <c r="AC412" i="38"/>
  <c r="AB412" i="38"/>
  <c r="AA412" i="38"/>
  <c r="Z412" i="38"/>
  <c r="Y412" i="38"/>
  <c r="X412" i="38"/>
  <c r="AD411" i="38"/>
  <c r="AC411" i="38"/>
  <c r="AB411" i="38"/>
  <c r="AA411" i="38"/>
  <c r="Z411" i="38"/>
  <c r="Y411" i="38"/>
  <c r="X411" i="38"/>
  <c r="AD410" i="38"/>
  <c r="AC410" i="38"/>
  <c r="AB410" i="38"/>
  <c r="AA410" i="38"/>
  <c r="Z410" i="38"/>
  <c r="Y410" i="38"/>
  <c r="X410" i="38"/>
  <c r="AD409" i="38"/>
  <c r="AC409" i="38"/>
  <c r="AB409" i="38"/>
  <c r="AA409" i="38"/>
  <c r="Z409" i="38"/>
  <c r="Y409" i="38"/>
  <c r="X409" i="38"/>
  <c r="AD408" i="38"/>
  <c r="AC408" i="38"/>
  <c r="AB408" i="38"/>
  <c r="AA408" i="38"/>
  <c r="Z408" i="38"/>
  <c r="Y408" i="38"/>
  <c r="X408" i="38"/>
  <c r="AD407" i="38"/>
  <c r="AC407" i="38"/>
  <c r="AB407" i="38"/>
  <c r="AA407" i="38"/>
  <c r="Z407" i="38"/>
  <c r="Y407" i="38"/>
  <c r="X407" i="38"/>
  <c r="AD406" i="38"/>
  <c r="AC406" i="38"/>
  <c r="AB406" i="38"/>
  <c r="AA406" i="38"/>
  <c r="Z406" i="38"/>
  <c r="Y406" i="38"/>
  <c r="X406" i="38"/>
  <c r="AD405" i="38"/>
  <c r="AC405" i="38"/>
  <c r="AB405" i="38"/>
  <c r="AA405" i="38"/>
  <c r="Z405" i="38"/>
  <c r="Y405" i="38"/>
  <c r="X405" i="38"/>
  <c r="AD404" i="38"/>
  <c r="AC404" i="38"/>
  <c r="AB404" i="38"/>
  <c r="AA404" i="38"/>
  <c r="Z404" i="38"/>
  <c r="Y404" i="38"/>
  <c r="X404" i="38"/>
  <c r="AD403" i="38"/>
  <c r="AC403" i="38"/>
  <c r="AB403" i="38"/>
  <c r="AA403" i="38"/>
  <c r="Z403" i="38"/>
  <c r="Y403" i="38"/>
  <c r="X403" i="38"/>
  <c r="AD402" i="38"/>
  <c r="AC402" i="38"/>
  <c r="AB402" i="38"/>
  <c r="AA402" i="38"/>
  <c r="Z402" i="38"/>
  <c r="Y402" i="38"/>
  <c r="X402" i="38"/>
  <c r="AD401" i="38"/>
  <c r="AC401" i="38"/>
  <c r="AB401" i="38"/>
  <c r="AA401" i="38"/>
  <c r="Z401" i="38"/>
  <c r="Y401" i="38"/>
  <c r="X401" i="38"/>
  <c r="AD400" i="38"/>
  <c r="AC400" i="38"/>
  <c r="AB400" i="38"/>
  <c r="AA400" i="38"/>
  <c r="Z400" i="38"/>
  <c r="Y400" i="38"/>
  <c r="X400" i="38"/>
  <c r="AD399" i="38"/>
  <c r="AC399" i="38"/>
  <c r="AB399" i="38"/>
  <c r="AA399" i="38"/>
  <c r="Z399" i="38"/>
  <c r="Y399" i="38"/>
  <c r="X399" i="38"/>
  <c r="AD398" i="38"/>
  <c r="AC398" i="38"/>
  <c r="AB398" i="38"/>
  <c r="AA398" i="38"/>
  <c r="Z398" i="38"/>
  <c r="Y398" i="38"/>
  <c r="X398" i="38"/>
  <c r="AD397" i="38"/>
  <c r="AC397" i="38"/>
  <c r="AB397" i="38"/>
  <c r="AA397" i="38"/>
  <c r="Z397" i="38"/>
  <c r="Y397" i="38"/>
  <c r="X397" i="38"/>
  <c r="AD396" i="38"/>
  <c r="AC396" i="38"/>
  <c r="AB396" i="38"/>
  <c r="AA396" i="38"/>
  <c r="Z396" i="38"/>
  <c r="Y396" i="38"/>
  <c r="X396" i="38"/>
  <c r="AD395" i="38"/>
  <c r="AC395" i="38"/>
  <c r="AB395" i="38"/>
  <c r="AA395" i="38"/>
  <c r="Z395" i="38"/>
  <c r="Y395" i="38"/>
  <c r="X395" i="38"/>
  <c r="AD394" i="38"/>
  <c r="AC394" i="38"/>
  <c r="AB394" i="38"/>
  <c r="AA394" i="38"/>
  <c r="Z394" i="38"/>
  <c r="Y394" i="38"/>
  <c r="X394" i="38"/>
  <c r="AD393" i="38"/>
  <c r="AC393" i="38"/>
  <c r="AB393" i="38"/>
  <c r="AA393" i="38"/>
  <c r="Z393" i="38"/>
  <c r="Y393" i="38"/>
  <c r="X393" i="38"/>
  <c r="AD392" i="38"/>
  <c r="AC392" i="38"/>
  <c r="AB392" i="38"/>
  <c r="AA392" i="38"/>
  <c r="Z392" i="38"/>
  <c r="Y392" i="38"/>
  <c r="X392" i="38"/>
  <c r="AD391" i="38"/>
  <c r="AC391" i="38"/>
  <c r="AB391" i="38"/>
  <c r="AA391" i="38"/>
  <c r="Z391" i="38"/>
  <c r="Y391" i="38"/>
  <c r="X391" i="38"/>
  <c r="AD390" i="38"/>
  <c r="AC390" i="38"/>
  <c r="AB390" i="38"/>
  <c r="AA390" i="38"/>
  <c r="Z390" i="38"/>
  <c r="Y390" i="38"/>
  <c r="X390" i="38"/>
  <c r="AD389" i="38"/>
  <c r="AC389" i="38"/>
  <c r="AB389" i="38"/>
  <c r="AA389" i="38"/>
  <c r="Z389" i="38"/>
  <c r="Y389" i="38"/>
  <c r="X389" i="38"/>
  <c r="AD388" i="38"/>
  <c r="AC388" i="38"/>
  <c r="AB388" i="38"/>
  <c r="AA388" i="38"/>
  <c r="Z388" i="38"/>
  <c r="Y388" i="38"/>
  <c r="X388" i="38"/>
  <c r="AD387" i="38"/>
  <c r="AC387" i="38"/>
  <c r="AB387" i="38"/>
  <c r="AA387" i="38"/>
  <c r="Z387" i="38"/>
  <c r="Y387" i="38"/>
  <c r="X387" i="38"/>
  <c r="AD386" i="38"/>
  <c r="AC386" i="38"/>
  <c r="AB386" i="38"/>
  <c r="AA386" i="38"/>
  <c r="Z386" i="38"/>
  <c r="Y386" i="38"/>
  <c r="X386" i="38"/>
  <c r="AD385" i="38"/>
  <c r="AC385" i="38"/>
  <c r="AB385" i="38"/>
  <c r="AA385" i="38"/>
  <c r="Z385" i="38"/>
  <c r="Y385" i="38"/>
  <c r="X385" i="38"/>
  <c r="AD384" i="38"/>
  <c r="AC384" i="38"/>
  <c r="AB384" i="38"/>
  <c r="AA384" i="38"/>
  <c r="Z384" i="38"/>
  <c r="Y384" i="38"/>
  <c r="X384" i="38"/>
  <c r="AD383" i="38"/>
  <c r="AC383" i="38"/>
  <c r="AB383" i="38"/>
  <c r="AA383" i="38"/>
  <c r="Z383" i="38"/>
  <c r="Y383" i="38"/>
  <c r="X383" i="38"/>
  <c r="AD382" i="38"/>
  <c r="AC382" i="38"/>
  <c r="AB382" i="38"/>
  <c r="AA382" i="38"/>
  <c r="Z382" i="38"/>
  <c r="Y382" i="38"/>
  <c r="X382" i="38"/>
  <c r="AD381" i="38"/>
  <c r="AC381" i="38"/>
  <c r="AB381" i="38"/>
  <c r="AA381" i="38"/>
  <c r="Z381" i="38"/>
  <c r="Y381" i="38"/>
  <c r="X381" i="38"/>
  <c r="AD380" i="38"/>
  <c r="AC380" i="38"/>
  <c r="AB380" i="38"/>
  <c r="AA380" i="38"/>
  <c r="Z380" i="38"/>
  <c r="Y380" i="38"/>
  <c r="X380" i="38"/>
  <c r="AD379" i="38"/>
  <c r="AC379" i="38"/>
  <c r="AB379" i="38"/>
  <c r="AA379" i="38"/>
  <c r="Z379" i="38"/>
  <c r="Y379" i="38"/>
  <c r="X379" i="38"/>
  <c r="AD378" i="38"/>
  <c r="AC378" i="38"/>
  <c r="AB378" i="38"/>
  <c r="AA378" i="38"/>
  <c r="Z378" i="38"/>
  <c r="Y378" i="38"/>
  <c r="X378" i="38"/>
  <c r="AD377" i="38"/>
  <c r="AC377" i="38"/>
  <c r="AB377" i="38"/>
  <c r="AA377" i="38"/>
  <c r="Z377" i="38"/>
  <c r="Y377" i="38"/>
  <c r="X377" i="38"/>
  <c r="AD376" i="38"/>
  <c r="AC376" i="38"/>
  <c r="AB376" i="38"/>
  <c r="AA376" i="38"/>
  <c r="Z376" i="38"/>
  <c r="Y376" i="38"/>
  <c r="X376" i="38"/>
  <c r="AD375" i="38"/>
  <c r="AC375" i="38"/>
  <c r="AB375" i="38"/>
  <c r="AA375" i="38"/>
  <c r="Z375" i="38"/>
  <c r="Y375" i="38"/>
  <c r="X375" i="38"/>
  <c r="AD374" i="38"/>
  <c r="AC374" i="38"/>
  <c r="AB374" i="38"/>
  <c r="AA374" i="38"/>
  <c r="Z374" i="38"/>
  <c r="Y374" i="38"/>
  <c r="X374" i="38"/>
  <c r="AD373" i="38"/>
  <c r="AC373" i="38"/>
  <c r="AB373" i="38"/>
  <c r="AA373" i="38"/>
  <c r="Z373" i="38"/>
  <c r="Y373" i="38"/>
  <c r="X373" i="38"/>
  <c r="AD372" i="38"/>
  <c r="AC372" i="38"/>
  <c r="AB372" i="38"/>
  <c r="AA372" i="38"/>
  <c r="Z372" i="38"/>
  <c r="Y372" i="38"/>
  <c r="X372" i="38"/>
  <c r="AD371" i="38"/>
  <c r="AC371" i="38"/>
  <c r="AB371" i="38"/>
  <c r="AA371" i="38"/>
  <c r="Z371" i="38"/>
  <c r="Y371" i="38"/>
  <c r="X371" i="38"/>
  <c r="AD370" i="38"/>
  <c r="AC370" i="38"/>
  <c r="AB370" i="38"/>
  <c r="AA370" i="38"/>
  <c r="Z370" i="38"/>
  <c r="Y370" i="38"/>
  <c r="X370" i="38"/>
  <c r="AD369" i="38"/>
  <c r="AC369" i="38"/>
  <c r="AB369" i="38"/>
  <c r="AA369" i="38"/>
  <c r="Z369" i="38"/>
  <c r="Y369" i="38"/>
  <c r="X369" i="38"/>
  <c r="AD368" i="38"/>
  <c r="AC368" i="38"/>
  <c r="AB368" i="38"/>
  <c r="AA368" i="38"/>
  <c r="Z368" i="38"/>
  <c r="Y368" i="38"/>
  <c r="X368" i="38"/>
  <c r="AD367" i="38"/>
  <c r="AC367" i="38"/>
  <c r="AB367" i="38"/>
  <c r="AA367" i="38"/>
  <c r="Z367" i="38"/>
  <c r="Y367" i="38"/>
  <c r="X367" i="38"/>
  <c r="AD366" i="38"/>
  <c r="AC366" i="38"/>
  <c r="AB366" i="38"/>
  <c r="AA366" i="38"/>
  <c r="Z366" i="38"/>
  <c r="Y366" i="38"/>
  <c r="X366" i="38"/>
  <c r="AD365" i="38"/>
  <c r="AC365" i="38"/>
  <c r="AB365" i="38"/>
  <c r="AA365" i="38"/>
  <c r="Z365" i="38"/>
  <c r="Y365" i="38"/>
  <c r="X365" i="38"/>
  <c r="AD364" i="38"/>
  <c r="AC364" i="38"/>
  <c r="AB364" i="38"/>
  <c r="AA364" i="38"/>
  <c r="Z364" i="38"/>
  <c r="Y364" i="38"/>
  <c r="X364" i="38"/>
  <c r="AD363" i="38"/>
  <c r="AC363" i="38"/>
  <c r="AB363" i="38"/>
  <c r="AA363" i="38"/>
  <c r="Z363" i="38"/>
  <c r="Y363" i="38"/>
  <c r="X363" i="38"/>
  <c r="AD362" i="38"/>
  <c r="AC362" i="38"/>
  <c r="AB362" i="38"/>
  <c r="AA362" i="38"/>
  <c r="Z362" i="38"/>
  <c r="Y362" i="38"/>
  <c r="X362" i="38"/>
  <c r="AD361" i="38"/>
  <c r="AC361" i="38"/>
  <c r="AB361" i="38"/>
  <c r="AA361" i="38"/>
  <c r="Z361" i="38"/>
  <c r="Y361" i="38"/>
  <c r="X361" i="38"/>
  <c r="AD360" i="38"/>
  <c r="AC360" i="38"/>
  <c r="AB360" i="38"/>
  <c r="AA360" i="38"/>
  <c r="Z360" i="38"/>
  <c r="Y360" i="38"/>
  <c r="X360" i="38"/>
  <c r="AD359" i="38"/>
  <c r="AC359" i="38"/>
  <c r="AB359" i="38"/>
  <c r="AA359" i="38"/>
  <c r="Z359" i="38"/>
  <c r="Y359" i="38"/>
  <c r="X359" i="38"/>
  <c r="AD358" i="38"/>
  <c r="AC358" i="38"/>
  <c r="AB358" i="38"/>
  <c r="AA358" i="38"/>
  <c r="Z358" i="38"/>
  <c r="Y358" i="38"/>
  <c r="X358" i="38"/>
  <c r="AD357" i="38"/>
  <c r="AC357" i="38"/>
  <c r="AB357" i="38"/>
  <c r="AA357" i="38"/>
  <c r="Z357" i="38"/>
  <c r="Y357" i="38"/>
  <c r="X357" i="38"/>
  <c r="AD356" i="38"/>
  <c r="AC356" i="38"/>
  <c r="AB356" i="38"/>
  <c r="AA356" i="38"/>
  <c r="Z356" i="38"/>
  <c r="Y356" i="38"/>
  <c r="X356" i="38"/>
  <c r="AD355" i="38"/>
  <c r="AC355" i="38"/>
  <c r="AB355" i="38"/>
  <c r="AA355" i="38"/>
  <c r="Z355" i="38"/>
  <c r="Y355" i="38"/>
  <c r="X355" i="38"/>
  <c r="AD354" i="38"/>
  <c r="AC354" i="38"/>
  <c r="AB354" i="38"/>
  <c r="AA354" i="38"/>
  <c r="Z354" i="38"/>
  <c r="Y354" i="38"/>
  <c r="X354" i="38"/>
  <c r="AD353" i="38"/>
  <c r="AC353" i="38"/>
  <c r="AB353" i="38"/>
  <c r="AA353" i="38"/>
  <c r="Z353" i="38"/>
  <c r="Y353" i="38"/>
  <c r="X353" i="38"/>
  <c r="AD352" i="38"/>
  <c r="AC352" i="38"/>
  <c r="AB352" i="38"/>
  <c r="AA352" i="38"/>
  <c r="Z352" i="38"/>
  <c r="Y352" i="38"/>
  <c r="X352" i="38"/>
  <c r="AD351" i="38"/>
  <c r="AC351" i="38"/>
  <c r="AB351" i="38"/>
  <c r="AA351" i="38"/>
  <c r="Z351" i="38"/>
  <c r="Y351" i="38"/>
  <c r="X351" i="38"/>
  <c r="AD350" i="38"/>
  <c r="AC350" i="38"/>
  <c r="AB350" i="38"/>
  <c r="AA350" i="38"/>
  <c r="Z350" i="38"/>
  <c r="Y350" i="38"/>
  <c r="X350" i="38"/>
  <c r="AD349" i="38"/>
  <c r="AC349" i="38"/>
  <c r="AB349" i="38"/>
  <c r="AA349" i="38"/>
  <c r="Z349" i="38"/>
  <c r="Y349" i="38"/>
  <c r="X349" i="38"/>
  <c r="AD348" i="38"/>
  <c r="AC348" i="38"/>
  <c r="AB348" i="38"/>
  <c r="AA348" i="38"/>
  <c r="Z348" i="38"/>
  <c r="Y348" i="38"/>
  <c r="X348" i="38"/>
  <c r="AD347" i="38"/>
  <c r="AC347" i="38"/>
  <c r="AB347" i="38"/>
  <c r="AA347" i="38"/>
  <c r="Z347" i="38"/>
  <c r="Y347" i="38"/>
  <c r="X347" i="38"/>
  <c r="AD346" i="38"/>
  <c r="AC346" i="38"/>
  <c r="AB346" i="38"/>
  <c r="AA346" i="38"/>
  <c r="Z346" i="38"/>
  <c r="Y346" i="38"/>
  <c r="X346" i="38"/>
  <c r="AD345" i="38"/>
  <c r="AC345" i="38"/>
  <c r="AB345" i="38"/>
  <c r="AA345" i="38"/>
  <c r="Z345" i="38"/>
  <c r="Y345" i="38"/>
  <c r="X345" i="38"/>
  <c r="AD344" i="38"/>
  <c r="AC344" i="38"/>
  <c r="AB344" i="38"/>
  <c r="AA344" i="38"/>
  <c r="Z344" i="38"/>
  <c r="Y344" i="38"/>
  <c r="X344" i="38"/>
  <c r="AD343" i="38"/>
  <c r="AC343" i="38"/>
  <c r="AB343" i="38"/>
  <c r="AA343" i="38"/>
  <c r="Z343" i="38"/>
  <c r="Y343" i="38"/>
  <c r="X343" i="38"/>
  <c r="AD342" i="38"/>
  <c r="AC342" i="38"/>
  <c r="AB342" i="38"/>
  <c r="AA342" i="38"/>
  <c r="Z342" i="38"/>
  <c r="Y342" i="38"/>
  <c r="X342" i="38"/>
  <c r="AD341" i="38"/>
  <c r="AC341" i="38"/>
  <c r="AB341" i="38"/>
  <c r="AA341" i="38"/>
  <c r="Z341" i="38"/>
  <c r="Y341" i="38"/>
  <c r="X341" i="38"/>
  <c r="AD340" i="38"/>
  <c r="AC340" i="38"/>
  <c r="AB340" i="38"/>
  <c r="AA340" i="38"/>
  <c r="Z340" i="38"/>
  <c r="Y340" i="38"/>
  <c r="X340" i="38"/>
  <c r="AD339" i="38"/>
  <c r="AC339" i="38"/>
  <c r="AB339" i="38"/>
  <c r="AA339" i="38"/>
  <c r="Z339" i="38"/>
  <c r="Y339" i="38"/>
  <c r="X339" i="38"/>
  <c r="AD338" i="38"/>
  <c r="AC338" i="38"/>
  <c r="AB338" i="38"/>
  <c r="AA338" i="38"/>
  <c r="Z338" i="38"/>
  <c r="Y338" i="38"/>
  <c r="X338" i="38"/>
  <c r="AD337" i="38"/>
  <c r="AC337" i="38"/>
  <c r="AB337" i="38"/>
  <c r="AA337" i="38"/>
  <c r="Z337" i="38"/>
  <c r="Y337" i="38"/>
  <c r="X337" i="38"/>
  <c r="AD336" i="38"/>
  <c r="AC336" i="38"/>
  <c r="AB336" i="38"/>
  <c r="AA336" i="38"/>
  <c r="Z336" i="38"/>
  <c r="Y336" i="38"/>
  <c r="X336" i="38"/>
  <c r="AD335" i="38"/>
  <c r="AC335" i="38"/>
  <c r="AB335" i="38"/>
  <c r="AA335" i="38"/>
  <c r="Z335" i="38"/>
  <c r="Y335" i="38"/>
  <c r="X335" i="38"/>
  <c r="AD334" i="38"/>
  <c r="AC334" i="38"/>
  <c r="AB334" i="38"/>
  <c r="AA334" i="38"/>
  <c r="Z334" i="38"/>
  <c r="Y334" i="38"/>
  <c r="X334" i="38"/>
  <c r="AD333" i="38"/>
  <c r="AC333" i="38"/>
  <c r="AB333" i="38"/>
  <c r="AA333" i="38"/>
  <c r="Z333" i="38"/>
  <c r="Y333" i="38"/>
  <c r="X333" i="38"/>
  <c r="AD332" i="38"/>
  <c r="AC332" i="38"/>
  <c r="AB332" i="38"/>
  <c r="AA332" i="38"/>
  <c r="Z332" i="38"/>
  <c r="Y332" i="38"/>
  <c r="X332" i="38"/>
  <c r="AD331" i="38"/>
  <c r="AC331" i="38"/>
  <c r="AB331" i="38"/>
  <c r="AA331" i="38"/>
  <c r="Z331" i="38"/>
  <c r="Y331" i="38"/>
  <c r="X331" i="38"/>
  <c r="AD330" i="38"/>
  <c r="AC330" i="38"/>
  <c r="AB330" i="38"/>
  <c r="AA330" i="38"/>
  <c r="Z330" i="38"/>
  <c r="Y330" i="38"/>
  <c r="X330" i="38"/>
  <c r="AD329" i="38"/>
  <c r="AC329" i="38"/>
  <c r="AB329" i="38"/>
  <c r="AA329" i="38"/>
  <c r="Z329" i="38"/>
  <c r="Y329" i="38"/>
  <c r="X329" i="38"/>
  <c r="AD328" i="38"/>
  <c r="AC328" i="38"/>
  <c r="AB328" i="38"/>
  <c r="AA328" i="38"/>
  <c r="Z328" i="38"/>
  <c r="Y328" i="38"/>
  <c r="X328" i="38"/>
  <c r="AD327" i="38"/>
  <c r="AC327" i="38"/>
  <c r="AB327" i="38"/>
  <c r="AA327" i="38"/>
  <c r="Z327" i="38"/>
  <c r="Y327" i="38"/>
  <c r="X327" i="38"/>
  <c r="AD326" i="38"/>
  <c r="AC326" i="38"/>
  <c r="AB326" i="38"/>
  <c r="AA326" i="38"/>
  <c r="Z326" i="38"/>
  <c r="Y326" i="38"/>
  <c r="X326" i="38"/>
  <c r="AD325" i="38"/>
  <c r="AC325" i="38"/>
  <c r="AB325" i="38"/>
  <c r="AA325" i="38"/>
  <c r="Z325" i="38"/>
  <c r="Y325" i="38"/>
  <c r="X325" i="38"/>
  <c r="AD324" i="38"/>
  <c r="AC324" i="38"/>
  <c r="AB324" i="38"/>
  <c r="AA324" i="38"/>
  <c r="Z324" i="38"/>
  <c r="Y324" i="38"/>
  <c r="X324" i="38"/>
  <c r="AD323" i="38"/>
  <c r="AC323" i="38"/>
  <c r="AB323" i="38"/>
  <c r="AA323" i="38"/>
  <c r="Z323" i="38"/>
  <c r="Y323" i="38"/>
  <c r="X323" i="38"/>
  <c r="AD322" i="38"/>
  <c r="AC322" i="38"/>
  <c r="AB322" i="38"/>
  <c r="AA322" i="38"/>
  <c r="Z322" i="38"/>
  <c r="Y322" i="38"/>
  <c r="X322" i="38"/>
  <c r="AD321" i="38"/>
  <c r="AC321" i="38"/>
  <c r="AB321" i="38"/>
  <c r="AA321" i="38"/>
  <c r="Z321" i="38"/>
  <c r="Y321" i="38"/>
  <c r="X321" i="38"/>
  <c r="AD320" i="38"/>
  <c r="AC320" i="38"/>
  <c r="AB320" i="38"/>
  <c r="AA320" i="38"/>
  <c r="Z320" i="38"/>
  <c r="Y320" i="38"/>
  <c r="X320" i="38"/>
  <c r="AD319" i="38"/>
  <c r="AC319" i="38"/>
  <c r="AB319" i="38"/>
  <c r="AA319" i="38"/>
  <c r="Z319" i="38"/>
  <c r="Y319" i="38"/>
  <c r="X319" i="38"/>
  <c r="AD318" i="38"/>
  <c r="AC318" i="38"/>
  <c r="AB318" i="38"/>
  <c r="AA318" i="38"/>
  <c r="Z318" i="38"/>
  <c r="Y318" i="38"/>
  <c r="X318" i="38"/>
  <c r="AD317" i="38"/>
  <c r="AC317" i="38"/>
  <c r="AB317" i="38"/>
  <c r="AA317" i="38"/>
  <c r="Z317" i="38"/>
  <c r="Y317" i="38"/>
  <c r="X317" i="38"/>
  <c r="AD316" i="38"/>
  <c r="AC316" i="38"/>
  <c r="AB316" i="38"/>
  <c r="AA316" i="38"/>
  <c r="Z316" i="38"/>
  <c r="Y316" i="38"/>
  <c r="X316" i="38"/>
  <c r="AD315" i="38"/>
  <c r="AC315" i="38"/>
  <c r="AB315" i="38"/>
  <c r="AA315" i="38"/>
  <c r="Z315" i="38"/>
  <c r="Y315" i="38"/>
  <c r="X315" i="38"/>
  <c r="AD314" i="38"/>
  <c r="AC314" i="38"/>
  <c r="AB314" i="38"/>
  <c r="AA314" i="38"/>
  <c r="Z314" i="38"/>
  <c r="Y314" i="38"/>
  <c r="X314" i="38"/>
  <c r="AD313" i="38"/>
  <c r="AC313" i="38"/>
  <c r="AB313" i="38"/>
  <c r="AA313" i="38"/>
  <c r="Z313" i="38"/>
  <c r="Y313" i="38"/>
  <c r="X313" i="38"/>
  <c r="AD312" i="38"/>
  <c r="AC312" i="38"/>
  <c r="AB312" i="38"/>
  <c r="AA312" i="38"/>
  <c r="Z312" i="38"/>
  <c r="Y312" i="38"/>
  <c r="X312" i="38"/>
  <c r="AD311" i="38"/>
  <c r="AC311" i="38"/>
  <c r="AB311" i="38"/>
  <c r="AA311" i="38"/>
  <c r="Z311" i="38"/>
  <c r="Y311" i="38"/>
  <c r="X311" i="38"/>
  <c r="AD310" i="38"/>
  <c r="AC310" i="38"/>
  <c r="AB310" i="38"/>
  <c r="AA310" i="38"/>
  <c r="Z310" i="38"/>
  <c r="Y310" i="38"/>
  <c r="X310" i="38"/>
  <c r="AD309" i="38"/>
  <c r="AC309" i="38"/>
  <c r="AB309" i="38"/>
  <c r="AA309" i="38"/>
  <c r="Z309" i="38"/>
  <c r="Y309" i="38"/>
  <c r="X309" i="38"/>
  <c r="AD308" i="38"/>
  <c r="AC308" i="38"/>
  <c r="AB308" i="38"/>
  <c r="AA308" i="38"/>
  <c r="Z308" i="38"/>
  <c r="Y308" i="38"/>
  <c r="X308" i="38"/>
  <c r="AD307" i="38"/>
  <c r="AC307" i="38"/>
  <c r="AB307" i="38"/>
  <c r="AA307" i="38"/>
  <c r="Z307" i="38"/>
  <c r="Y307" i="38"/>
  <c r="X307" i="38"/>
  <c r="AD306" i="38"/>
  <c r="AC306" i="38"/>
  <c r="AB306" i="38"/>
  <c r="AA306" i="38"/>
  <c r="Z306" i="38"/>
  <c r="Y306" i="38"/>
  <c r="X306" i="38"/>
  <c r="AD305" i="38"/>
  <c r="AC305" i="38"/>
  <c r="AB305" i="38"/>
  <c r="AA305" i="38"/>
  <c r="Z305" i="38"/>
  <c r="Y305" i="38"/>
  <c r="X305" i="38"/>
  <c r="AD304" i="38"/>
  <c r="AC304" i="38"/>
  <c r="AB304" i="38"/>
  <c r="AA304" i="38"/>
  <c r="Z304" i="38"/>
  <c r="Y304" i="38"/>
  <c r="X304" i="38"/>
  <c r="AD303" i="38"/>
  <c r="AC303" i="38"/>
  <c r="AB303" i="38"/>
  <c r="AA303" i="38"/>
  <c r="Z303" i="38"/>
  <c r="Y303" i="38"/>
  <c r="X303" i="38"/>
  <c r="AD302" i="38"/>
  <c r="AC302" i="38"/>
  <c r="AB302" i="38"/>
  <c r="AA302" i="38"/>
  <c r="Z302" i="38"/>
  <c r="Y302" i="38"/>
  <c r="X302" i="38"/>
  <c r="AD301" i="38"/>
  <c r="AC301" i="38"/>
  <c r="AB301" i="38"/>
  <c r="AA301" i="38"/>
  <c r="Z301" i="38"/>
  <c r="Y301" i="38"/>
  <c r="X301" i="38"/>
  <c r="AD300" i="38"/>
  <c r="AC300" i="38"/>
  <c r="AB300" i="38"/>
  <c r="AA300" i="38"/>
  <c r="Z300" i="38"/>
  <c r="Y300" i="38"/>
  <c r="X300" i="38"/>
  <c r="AD299" i="38"/>
  <c r="AC299" i="38"/>
  <c r="AB299" i="38"/>
  <c r="AA299" i="38"/>
  <c r="Z299" i="38"/>
  <c r="Y299" i="38"/>
  <c r="X299" i="38"/>
  <c r="AD298" i="38"/>
  <c r="AC298" i="38"/>
  <c r="AB298" i="38"/>
  <c r="AA298" i="38"/>
  <c r="Z298" i="38"/>
  <c r="Y298" i="38"/>
  <c r="X298" i="38"/>
  <c r="AD297" i="38"/>
  <c r="AC297" i="38"/>
  <c r="AB297" i="38"/>
  <c r="AA297" i="38"/>
  <c r="Z297" i="38"/>
  <c r="Y297" i="38"/>
  <c r="X297" i="38"/>
  <c r="AD296" i="38"/>
  <c r="AC296" i="38"/>
  <c r="AB296" i="38"/>
  <c r="AA296" i="38"/>
  <c r="Z296" i="38"/>
  <c r="Y296" i="38"/>
  <c r="X296" i="38"/>
  <c r="AD295" i="38"/>
  <c r="AC295" i="38"/>
  <c r="AB295" i="38"/>
  <c r="AA295" i="38"/>
  <c r="Z295" i="38"/>
  <c r="Y295" i="38"/>
  <c r="X295" i="38"/>
  <c r="AD294" i="38"/>
  <c r="AC294" i="38"/>
  <c r="AB294" i="38"/>
  <c r="AA294" i="38"/>
  <c r="Z294" i="38"/>
  <c r="Y294" i="38"/>
  <c r="X294" i="38"/>
  <c r="AD293" i="38"/>
  <c r="AC293" i="38"/>
  <c r="AB293" i="38"/>
  <c r="AA293" i="38"/>
  <c r="Z293" i="38"/>
  <c r="Y293" i="38"/>
  <c r="X293" i="38"/>
  <c r="AD292" i="38"/>
  <c r="AC292" i="38"/>
  <c r="AB292" i="38"/>
  <c r="AA292" i="38"/>
  <c r="Z292" i="38"/>
  <c r="Y292" i="38"/>
  <c r="X292" i="38"/>
  <c r="AD291" i="38"/>
  <c r="AC291" i="38"/>
  <c r="AB291" i="38"/>
  <c r="AA291" i="38"/>
  <c r="Z291" i="38"/>
  <c r="Y291" i="38"/>
  <c r="X291" i="38"/>
  <c r="AD290" i="38"/>
  <c r="AC290" i="38"/>
  <c r="AB290" i="38"/>
  <c r="AA290" i="38"/>
  <c r="Z290" i="38"/>
  <c r="Y290" i="38"/>
  <c r="X290" i="38"/>
  <c r="AD289" i="38"/>
  <c r="AC289" i="38"/>
  <c r="AB289" i="38"/>
  <c r="AA289" i="38"/>
  <c r="Z289" i="38"/>
  <c r="Y289" i="38"/>
  <c r="X289" i="38"/>
  <c r="AD288" i="38"/>
  <c r="AC288" i="38"/>
  <c r="AB288" i="38"/>
  <c r="AA288" i="38"/>
  <c r="Z288" i="38"/>
  <c r="Y288" i="38"/>
  <c r="X288" i="38"/>
  <c r="AD287" i="38"/>
  <c r="AC287" i="38"/>
  <c r="AB287" i="38"/>
  <c r="AA287" i="38"/>
  <c r="Z287" i="38"/>
  <c r="Y287" i="38"/>
  <c r="X287" i="38"/>
  <c r="AD286" i="38"/>
  <c r="AC286" i="38"/>
  <c r="AB286" i="38"/>
  <c r="AA286" i="38"/>
  <c r="Z286" i="38"/>
  <c r="Y286" i="38"/>
  <c r="X286" i="38"/>
  <c r="AD285" i="38"/>
  <c r="AC285" i="38"/>
  <c r="AB285" i="38"/>
  <c r="AA285" i="38"/>
  <c r="Z285" i="38"/>
  <c r="Y285" i="38"/>
  <c r="X285" i="38"/>
  <c r="AD284" i="38"/>
  <c r="AC284" i="38"/>
  <c r="AB284" i="38"/>
  <c r="AA284" i="38"/>
  <c r="Z284" i="38"/>
  <c r="Y284" i="38"/>
  <c r="X284" i="38"/>
  <c r="AD283" i="38"/>
  <c r="AC283" i="38"/>
  <c r="AB283" i="38"/>
  <c r="AA283" i="38"/>
  <c r="Z283" i="38"/>
  <c r="Y283" i="38"/>
  <c r="X283" i="38"/>
  <c r="AD282" i="38"/>
  <c r="AC282" i="38"/>
  <c r="AB282" i="38"/>
  <c r="AA282" i="38"/>
  <c r="Z282" i="38"/>
  <c r="Y282" i="38"/>
  <c r="X282" i="38"/>
  <c r="AD281" i="38"/>
  <c r="AC281" i="38"/>
  <c r="AB281" i="38"/>
  <c r="AA281" i="38"/>
  <c r="Z281" i="38"/>
  <c r="Y281" i="38"/>
  <c r="X281" i="38"/>
  <c r="AD280" i="38"/>
  <c r="AC280" i="38"/>
  <c r="AB280" i="38"/>
  <c r="AA280" i="38"/>
  <c r="Z280" i="38"/>
  <c r="Y280" i="38"/>
  <c r="X280" i="38"/>
  <c r="AD279" i="38"/>
  <c r="AC279" i="38"/>
  <c r="AB279" i="38"/>
  <c r="AA279" i="38"/>
  <c r="Z279" i="38"/>
  <c r="Y279" i="38"/>
  <c r="X279" i="38"/>
  <c r="AD278" i="38"/>
  <c r="AC278" i="38"/>
  <c r="AB278" i="38"/>
  <c r="AA278" i="38"/>
  <c r="Z278" i="38"/>
  <c r="Y278" i="38"/>
  <c r="X278" i="38"/>
  <c r="AD277" i="38"/>
  <c r="AC277" i="38"/>
  <c r="AB277" i="38"/>
  <c r="AA277" i="38"/>
  <c r="Z277" i="38"/>
  <c r="Y277" i="38"/>
  <c r="X277" i="38"/>
  <c r="AD276" i="38"/>
  <c r="AC276" i="38"/>
  <c r="AB276" i="38"/>
  <c r="AA276" i="38"/>
  <c r="Z276" i="38"/>
  <c r="Y276" i="38"/>
  <c r="X276" i="38"/>
  <c r="AD275" i="38"/>
  <c r="AC275" i="38"/>
  <c r="AB275" i="38"/>
  <c r="AA275" i="38"/>
  <c r="Z275" i="38"/>
  <c r="Y275" i="38"/>
  <c r="X275" i="38"/>
  <c r="AD274" i="38"/>
  <c r="AC274" i="38"/>
  <c r="AB274" i="38"/>
  <c r="AA274" i="38"/>
  <c r="Z274" i="38"/>
  <c r="Y274" i="38"/>
  <c r="X274" i="38"/>
  <c r="AD273" i="38"/>
  <c r="AC273" i="38"/>
  <c r="AB273" i="38"/>
  <c r="AA273" i="38"/>
  <c r="Z273" i="38"/>
  <c r="Y273" i="38"/>
  <c r="X273" i="38"/>
  <c r="AD272" i="38"/>
  <c r="AC272" i="38"/>
  <c r="AB272" i="38"/>
  <c r="AA272" i="38"/>
  <c r="Z272" i="38"/>
  <c r="Y272" i="38"/>
  <c r="X272" i="38"/>
  <c r="AD271" i="38"/>
  <c r="AC271" i="38"/>
  <c r="AB271" i="38"/>
  <c r="AA271" i="38"/>
  <c r="Z271" i="38"/>
  <c r="Y271" i="38"/>
  <c r="X271" i="38"/>
  <c r="AD270" i="38"/>
  <c r="AC270" i="38"/>
  <c r="AB270" i="38"/>
  <c r="AA270" i="38"/>
  <c r="Z270" i="38"/>
  <c r="Y270" i="38"/>
  <c r="X270" i="38"/>
  <c r="AD269" i="38"/>
  <c r="AC269" i="38"/>
  <c r="AB269" i="38"/>
  <c r="AA269" i="38"/>
  <c r="Z269" i="38"/>
  <c r="Y269" i="38"/>
  <c r="X269" i="38"/>
  <c r="AD268" i="38"/>
  <c r="AC268" i="38"/>
  <c r="AB268" i="38"/>
  <c r="AA268" i="38"/>
  <c r="Z268" i="38"/>
  <c r="Y268" i="38"/>
  <c r="X268" i="38"/>
  <c r="AD267" i="38"/>
  <c r="AC267" i="38"/>
  <c r="AB267" i="38"/>
  <c r="AA267" i="38"/>
  <c r="Z267" i="38"/>
  <c r="Y267" i="38"/>
  <c r="X267" i="38"/>
  <c r="AD266" i="38"/>
  <c r="AC266" i="38"/>
  <c r="AB266" i="38"/>
  <c r="AA266" i="38"/>
  <c r="Z266" i="38"/>
  <c r="Y266" i="38"/>
  <c r="X266" i="38"/>
  <c r="AD265" i="38"/>
  <c r="AC265" i="38"/>
  <c r="AB265" i="38"/>
  <c r="AA265" i="38"/>
  <c r="Z265" i="38"/>
  <c r="Y265" i="38"/>
  <c r="X265" i="38"/>
  <c r="AD264" i="38"/>
  <c r="AC264" i="38"/>
  <c r="AB264" i="38"/>
  <c r="AA264" i="38"/>
  <c r="Z264" i="38"/>
  <c r="Y264" i="38"/>
  <c r="X264" i="38"/>
  <c r="AD263" i="38"/>
  <c r="AC263" i="38"/>
  <c r="AB263" i="38"/>
  <c r="AA263" i="38"/>
  <c r="Z263" i="38"/>
  <c r="Y263" i="38"/>
  <c r="X263" i="38"/>
  <c r="AD262" i="38"/>
  <c r="AC262" i="38"/>
  <c r="AB262" i="38"/>
  <c r="AA262" i="38"/>
  <c r="Z262" i="38"/>
  <c r="Y262" i="38"/>
  <c r="X262" i="38"/>
  <c r="AD261" i="38"/>
  <c r="AC261" i="38"/>
  <c r="AB261" i="38"/>
  <c r="AA261" i="38"/>
  <c r="Z261" i="38"/>
  <c r="Y261" i="38"/>
  <c r="X261" i="38"/>
  <c r="AD260" i="38"/>
  <c r="AC260" i="38"/>
  <c r="AB260" i="38"/>
  <c r="AA260" i="38"/>
  <c r="Z260" i="38"/>
  <c r="Y260" i="38"/>
  <c r="X260" i="38"/>
  <c r="AD259" i="38"/>
  <c r="AC259" i="38"/>
  <c r="AB259" i="38"/>
  <c r="AA259" i="38"/>
  <c r="Z259" i="38"/>
  <c r="Y259" i="38"/>
  <c r="X259" i="38"/>
  <c r="AD258" i="38"/>
  <c r="AC258" i="38"/>
  <c r="AB258" i="38"/>
  <c r="AA258" i="38"/>
  <c r="Z258" i="38"/>
  <c r="Y258" i="38"/>
  <c r="X258" i="38"/>
  <c r="AD257" i="38"/>
  <c r="AC257" i="38"/>
  <c r="AB257" i="38"/>
  <c r="AA257" i="38"/>
  <c r="Z257" i="38"/>
  <c r="Y257" i="38"/>
  <c r="X257" i="38"/>
  <c r="AD256" i="38"/>
  <c r="AC256" i="38"/>
  <c r="AB256" i="38"/>
  <c r="AA256" i="38"/>
  <c r="Z256" i="38"/>
  <c r="Y256" i="38"/>
  <c r="X256" i="38"/>
  <c r="AD255" i="38"/>
  <c r="AC255" i="38"/>
  <c r="AB255" i="38"/>
  <c r="AA255" i="38"/>
  <c r="Z255" i="38"/>
  <c r="Y255" i="38"/>
  <c r="X255" i="38"/>
  <c r="AD254" i="38"/>
  <c r="AC254" i="38"/>
  <c r="AB254" i="38"/>
  <c r="AA254" i="38"/>
  <c r="Z254" i="38"/>
  <c r="Y254" i="38"/>
  <c r="X254" i="38"/>
  <c r="AD253" i="38"/>
  <c r="AC253" i="38"/>
  <c r="AB253" i="38"/>
  <c r="AA253" i="38"/>
  <c r="Z253" i="38"/>
  <c r="Y253" i="38"/>
  <c r="X253" i="38"/>
  <c r="AD252" i="38"/>
  <c r="AC252" i="38"/>
  <c r="AB252" i="38"/>
  <c r="AA252" i="38"/>
  <c r="Z252" i="38"/>
  <c r="Y252" i="38"/>
  <c r="X252" i="38"/>
  <c r="AD251" i="38"/>
  <c r="AC251" i="38"/>
  <c r="AB251" i="38"/>
  <c r="AA251" i="38"/>
  <c r="Z251" i="38"/>
  <c r="Y251" i="38"/>
  <c r="X251" i="38"/>
  <c r="AD250" i="38"/>
  <c r="AC250" i="38"/>
  <c r="AB250" i="38"/>
  <c r="AA250" i="38"/>
  <c r="Z250" i="38"/>
  <c r="Y250" i="38"/>
  <c r="X250" i="38"/>
  <c r="AD249" i="38"/>
  <c r="AC249" i="38"/>
  <c r="AB249" i="38"/>
  <c r="AA249" i="38"/>
  <c r="Z249" i="38"/>
  <c r="Y249" i="38"/>
  <c r="X249" i="38"/>
  <c r="AD248" i="38"/>
  <c r="AC248" i="38"/>
  <c r="AB248" i="38"/>
  <c r="AA248" i="38"/>
  <c r="Z248" i="38"/>
  <c r="Y248" i="38"/>
  <c r="X248" i="38"/>
  <c r="AD247" i="38"/>
  <c r="AC247" i="38"/>
  <c r="AB247" i="38"/>
  <c r="AA247" i="38"/>
  <c r="Z247" i="38"/>
  <c r="Y247" i="38"/>
  <c r="X247" i="38"/>
  <c r="AD246" i="38"/>
  <c r="AC246" i="38"/>
  <c r="AB246" i="38"/>
  <c r="AA246" i="38"/>
  <c r="Z246" i="38"/>
  <c r="Y246" i="38"/>
  <c r="X246" i="38"/>
  <c r="AD245" i="38"/>
  <c r="AC245" i="38"/>
  <c r="AB245" i="38"/>
  <c r="AA245" i="38"/>
  <c r="Z245" i="38"/>
  <c r="Y245" i="38"/>
  <c r="X245" i="38"/>
  <c r="AD244" i="38"/>
  <c r="AC244" i="38"/>
  <c r="AB244" i="38"/>
  <c r="AA244" i="38"/>
  <c r="Z244" i="38"/>
  <c r="Y244" i="38"/>
  <c r="X244" i="38"/>
  <c r="AD243" i="38"/>
  <c r="AC243" i="38"/>
  <c r="AB243" i="38"/>
  <c r="AA243" i="38"/>
  <c r="Z243" i="38"/>
  <c r="Y243" i="38"/>
  <c r="X243" i="38"/>
  <c r="AD242" i="38"/>
  <c r="AC242" i="38"/>
  <c r="AB242" i="38"/>
  <c r="AA242" i="38"/>
  <c r="Z242" i="38"/>
  <c r="Y242" i="38"/>
  <c r="X242" i="38"/>
  <c r="AD241" i="38"/>
  <c r="AC241" i="38"/>
  <c r="AB241" i="38"/>
  <c r="AA241" i="38"/>
  <c r="Z241" i="38"/>
  <c r="Y241" i="38"/>
  <c r="X241" i="38"/>
  <c r="AD240" i="38"/>
  <c r="AC240" i="38"/>
  <c r="AB240" i="38"/>
  <c r="AA240" i="38"/>
  <c r="Z240" i="38"/>
  <c r="Y240" i="38"/>
  <c r="X240" i="38"/>
  <c r="AD239" i="38"/>
  <c r="AC239" i="38"/>
  <c r="AB239" i="38"/>
  <c r="AA239" i="38"/>
  <c r="Z239" i="38"/>
  <c r="Y239" i="38"/>
  <c r="X239" i="38"/>
  <c r="AD238" i="38"/>
  <c r="AC238" i="38"/>
  <c r="AB238" i="38"/>
  <c r="AA238" i="38"/>
  <c r="Z238" i="38"/>
  <c r="Y238" i="38"/>
  <c r="X238" i="38"/>
  <c r="AD237" i="38"/>
  <c r="AC237" i="38"/>
  <c r="AB237" i="38"/>
  <c r="AA237" i="38"/>
  <c r="Z237" i="38"/>
  <c r="Y237" i="38"/>
  <c r="X237" i="38"/>
  <c r="AD236" i="38"/>
  <c r="AC236" i="38"/>
  <c r="AB236" i="38"/>
  <c r="AA236" i="38"/>
  <c r="Z236" i="38"/>
  <c r="Y236" i="38"/>
  <c r="X236" i="38"/>
  <c r="AD235" i="38"/>
  <c r="AC235" i="38"/>
  <c r="AB235" i="38"/>
  <c r="AA235" i="38"/>
  <c r="Z235" i="38"/>
  <c r="Y235" i="38"/>
  <c r="X235" i="38"/>
  <c r="AD234" i="38"/>
  <c r="AC234" i="38"/>
  <c r="AB234" i="38"/>
  <c r="AA234" i="38"/>
  <c r="Z234" i="38"/>
  <c r="Y234" i="38"/>
  <c r="X234" i="38"/>
  <c r="AD233" i="38"/>
  <c r="AC233" i="38"/>
  <c r="AB233" i="38"/>
  <c r="AA233" i="38"/>
  <c r="Z233" i="38"/>
  <c r="Y233" i="38"/>
  <c r="X233" i="38"/>
  <c r="AD232" i="38"/>
  <c r="AC232" i="38"/>
  <c r="AB232" i="38"/>
  <c r="AA232" i="38"/>
  <c r="Z232" i="38"/>
  <c r="Y232" i="38"/>
  <c r="X232" i="38"/>
  <c r="AD231" i="38"/>
  <c r="AC231" i="38"/>
  <c r="AB231" i="38"/>
  <c r="AA231" i="38"/>
  <c r="Z231" i="38"/>
  <c r="Y231" i="38"/>
  <c r="X231" i="38"/>
  <c r="AD230" i="38"/>
  <c r="AC230" i="38"/>
  <c r="AB230" i="38"/>
  <c r="AA230" i="38"/>
  <c r="Z230" i="38"/>
  <c r="Y230" i="38"/>
  <c r="X230" i="38"/>
  <c r="AD229" i="38"/>
  <c r="AC229" i="38"/>
  <c r="AB229" i="38"/>
  <c r="AA229" i="38"/>
  <c r="Z229" i="38"/>
  <c r="Y229" i="38"/>
  <c r="X229" i="38"/>
  <c r="AD228" i="38"/>
  <c r="AC228" i="38"/>
  <c r="AB228" i="38"/>
  <c r="AA228" i="38"/>
  <c r="Z228" i="38"/>
  <c r="Y228" i="38"/>
  <c r="X228" i="38"/>
  <c r="AD227" i="38"/>
  <c r="AC227" i="38"/>
  <c r="AB227" i="38"/>
  <c r="AA227" i="38"/>
  <c r="Z227" i="38"/>
  <c r="Y227" i="38"/>
  <c r="X227" i="38"/>
  <c r="AD226" i="38"/>
  <c r="AC226" i="38"/>
  <c r="AB226" i="38"/>
  <c r="AA226" i="38"/>
  <c r="Z226" i="38"/>
  <c r="Y226" i="38"/>
  <c r="X226" i="38"/>
  <c r="AD225" i="38"/>
  <c r="AC225" i="38"/>
  <c r="AB225" i="38"/>
  <c r="AA225" i="38"/>
  <c r="Z225" i="38"/>
  <c r="Y225" i="38"/>
  <c r="X225" i="38"/>
  <c r="AD224" i="38"/>
  <c r="AC224" i="38"/>
  <c r="AB224" i="38"/>
  <c r="AA224" i="38"/>
  <c r="Z224" i="38"/>
  <c r="Y224" i="38"/>
  <c r="X224" i="38"/>
  <c r="AD223" i="38"/>
  <c r="AC223" i="38"/>
  <c r="AB223" i="38"/>
  <c r="AA223" i="38"/>
  <c r="Z223" i="38"/>
  <c r="Y223" i="38"/>
  <c r="X223" i="38"/>
  <c r="AD222" i="38"/>
  <c r="AC222" i="38"/>
  <c r="AB222" i="38"/>
  <c r="AA222" i="38"/>
  <c r="Z222" i="38"/>
  <c r="Y222" i="38"/>
  <c r="X222" i="38"/>
  <c r="AD221" i="38"/>
  <c r="AC221" i="38"/>
  <c r="AB221" i="38"/>
  <c r="AA221" i="38"/>
  <c r="Z221" i="38"/>
  <c r="Y221" i="38"/>
  <c r="X221" i="38"/>
  <c r="AD220" i="38"/>
  <c r="AC220" i="38"/>
  <c r="AB220" i="38"/>
  <c r="AA220" i="38"/>
  <c r="Z220" i="38"/>
  <c r="Y220" i="38"/>
  <c r="X220" i="38"/>
  <c r="AD219" i="38"/>
  <c r="AC219" i="38"/>
  <c r="AB219" i="38"/>
  <c r="AA219" i="38"/>
  <c r="Z219" i="38"/>
  <c r="Y219" i="38"/>
  <c r="X219" i="38"/>
  <c r="AD218" i="38"/>
  <c r="AC218" i="38"/>
  <c r="AB218" i="38"/>
  <c r="AA218" i="38"/>
  <c r="Z218" i="38"/>
  <c r="Y218" i="38"/>
  <c r="X218" i="38"/>
  <c r="AD217" i="38"/>
  <c r="AC217" i="38"/>
  <c r="AB217" i="38"/>
  <c r="AA217" i="38"/>
  <c r="Z217" i="38"/>
  <c r="Y217" i="38"/>
  <c r="X217" i="38"/>
  <c r="AD216" i="38"/>
  <c r="AC216" i="38"/>
  <c r="AB216" i="38"/>
  <c r="AA216" i="38"/>
  <c r="Z216" i="38"/>
  <c r="Y216" i="38"/>
  <c r="X216" i="38"/>
  <c r="AD215" i="38"/>
  <c r="AC215" i="38"/>
  <c r="AB215" i="38"/>
  <c r="AA215" i="38"/>
  <c r="Z215" i="38"/>
  <c r="Y215" i="38"/>
  <c r="X215" i="38"/>
  <c r="AD214" i="38"/>
  <c r="AC214" i="38"/>
  <c r="AB214" i="38"/>
  <c r="AA214" i="38"/>
  <c r="Z214" i="38"/>
  <c r="Y214" i="38"/>
  <c r="X214" i="38"/>
  <c r="AD213" i="38"/>
  <c r="AC213" i="38"/>
  <c r="AB213" i="38"/>
  <c r="AA213" i="38"/>
  <c r="Z213" i="38"/>
  <c r="Y213" i="38"/>
  <c r="X213" i="38"/>
  <c r="AD212" i="38"/>
  <c r="AC212" i="38"/>
  <c r="AB212" i="38"/>
  <c r="AA212" i="38"/>
  <c r="Z212" i="38"/>
  <c r="Y212" i="38"/>
  <c r="X212" i="38"/>
  <c r="AD211" i="38"/>
  <c r="AC211" i="38"/>
  <c r="AB211" i="38"/>
  <c r="AA211" i="38"/>
  <c r="Z211" i="38"/>
  <c r="Y211" i="38"/>
  <c r="X211" i="38"/>
  <c r="AD210" i="38"/>
  <c r="AC210" i="38"/>
  <c r="AB210" i="38"/>
  <c r="AA210" i="38"/>
  <c r="Z210" i="38"/>
  <c r="Y210" i="38"/>
  <c r="X210" i="38"/>
  <c r="AD209" i="38"/>
  <c r="AC209" i="38"/>
  <c r="AB209" i="38"/>
  <c r="AA209" i="38"/>
  <c r="Z209" i="38"/>
  <c r="Y209" i="38"/>
  <c r="X209" i="38"/>
  <c r="AD208" i="38"/>
  <c r="AC208" i="38"/>
  <c r="AB208" i="38"/>
  <c r="AA208" i="38"/>
  <c r="Z208" i="38"/>
  <c r="Y208" i="38"/>
  <c r="X208" i="38"/>
  <c r="AD207" i="38"/>
  <c r="AC207" i="38"/>
  <c r="AB207" i="38"/>
  <c r="AA207" i="38"/>
  <c r="Z207" i="38"/>
  <c r="Y207" i="38"/>
  <c r="X207" i="38"/>
  <c r="AD206" i="38"/>
  <c r="AC206" i="38"/>
  <c r="AB206" i="38"/>
  <c r="AA206" i="38"/>
  <c r="Z206" i="38"/>
  <c r="Y206" i="38"/>
  <c r="X206" i="38"/>
  <c r="AD205" i="38"/>
  <c r="AC205" i="38"/>
  <c r="AB205" i="38"/>
  <c r="AA205" i="38"/>
  <c r="Z205" i="38"/>
  <c r="Y205" i="38"/>
  <c r="X205" i="38"/>
  <c r="AD204" i="38"/>
  <c r="AC204" i="38"/>
  <c r="AB204" i="38"/>
  <c r="AA204" i="38"/>
  <c r="Z204" i="38"/>
  <c r="Y204" i="38"/>
  <c r="X204" i="38"/>
  <c r="AD203" i="38"/>
  <c r="AC203" i="38"/>
  <c r="AB203" i="38"/>
  <c r="AA203" i="38"/>
  <c r="Z203" i="38"/>
  <c r="Y203" i="38"/>
  <c r="X203" i="38"/>
  <c r="AD202" i="38"/>
  <c r="AC202" i="38"/>
  <c r="AB202" i="38"/>
  <c r="AA202" i="38"/>
  <c r="Z202" i="38"/>
  <c r="Y202" i="38"/>
  <c r="X202" i="38"/>
  <c r="AD201" i="38"/>
  <c r="AC201" i="38"/>
  <c r="AB201" i="38"/>
  <c r="AA201" i="38"/>
  <c r="Z201" i="38"/>
  <c r="Y201" i="38"/>
  <c r="X201" i="38"/>
  <c r="AD200" i="38"/>
  <c r="AC200" i="38"/>
  <c r="AB200" i="38"/>
  <c r="AA200" i="38"/>
  <c r="Z200" i="38"/>
  <c r="Y200" i="38"/>
  <c r="X200" i="38"/>
  <c r="AD199" i="38"/>
  <c r="AC199" i="38"/>
  <c r="AB199" i="38"/>
  <c r="AA199" i="38"/>
  <c r="Z199" i="38"/>
  <c r="Y199" i="38"/>
  <c r="X199" i="38"/>
  <c r="AD198" i="38"/>
  <c r="AC198" i="38"/>
  <c r="AB198" i="38"/>
  <c r="AA198" i="38"/>
  <c r="Z198" i="38"/>
  <c r="Y198" i="38"/>
  <c r="X198" i="38"/>
  <c r="AD197" i="38"/>
  <c r="AC197" i="38"/>
  <c r="AB197" i="38"/>
  <c r="AA197" i="38"/>
  <c r="Z197" i="38"/>
  <c r="Y197" i="38"/>
  <c r="X197" i="38"/>
  <c r="AD196" i="38"/>
  <c r="AC196" i="38"/>
  <c r="AB196" i="38"/>
  <c r="AA196" i="38"/>
  <c r="Z196" i="38"/>
  <c r="Y196" i="38"/>
  <c r="X196" i="38"/>
  <c r="AD195" i="38"/>
  <c r="AC195" i="38"/>
  <c r="AB195" i="38"/>
  <c r="AA195" i="38"/>
  <c r="Z195" i="38"/>
  <c r="Y195" i="38"/>
  <c r="X195" i="38"/>
  <c r="AD194" i="38"/>
  <c r="AC194" i="38"/>
  <c r="AB194" i="38"/>
  <c r="AA194" i="38"/>
  <c r="Z194" i="38"/>
  <c r="Y194" i="38"/>
  <c r="X194" i="38"/>
  <c r="AD193" i="38"/>
  <c r="AC193" i="38"/>
  <c r="AB193" i="38"/>
  <c r="AA193" i="38"/>
  <c r="Z193" i="38"/>
  <c r="Y193" i="38"/>
  <c r="X193" i="38"/>
  <c r="AD192" i="38"/>
  <c r="AC192" i="38"/>
  <c r="AB192" i="38"/>
  <c r="AA192" i="38"/>
  <c r="Z192" i="38"/>
  <c r="Y192" i="38"/>
  <c r="X192" i="38"/>
  <c r="AD191" i="38"/>
  <c r="AC191" i="38"/>
  <c r="AB191" i="38"/>
  <c r="AA191" i="38"/>
  <c r="Z191" i="38"/>
  <c r="Y191" i="38"/>
  <c r="X191" i="38"/>
  <c r="AD190" i="38"/>
  <c r="AC190" i="38"/>
  <c r="AB190" i="38"/>
  <c r="AA190" i="38"/>
  <c r="Z190" i="38"/>
  <c r="Y190" i="38"/>
  <c r="X190" i="38"/>
  <c r="AD189" i="38"/>
  <c r="AC189" i="38"/>
  <c r="AB189" i="38"/>
  <c r="AA189" i="38"/>
  <c r="Z189" i="38"/>
  <c r="Y189" i="38"/>
  <c r="X189" i="38"/>
  <c r="AD188" i="38"/>
  <c r="AC188" i="38"/>
  <c r="AB188" i="38"/>
  <c r="AA188" i="38"/>
  <c r="Z188" i="38"/>
  <c r="Y188" i="38"/>
  <c r="X188" i="38"/>
  <c r="AD187" i="38"/>
  <c r="AC187" i="38"/>
  <c r="AB187" i="38"/>
  <c r="AA187" i="38"/>
  <c r="Z187" i="38"/>
  <c r="Y187" i="38"/>
  <c r="X187" i="38"/>
  <c r="AD186" i="38"/>
  <c r="AC186" i="38"/>
  <c r="AB186" i="38"/>
  <c r="AA186" i="38"/>
  <c r="Z186" i="38"/>
  <c r="Y186" i="38"/>
  <c r="X186" i="38"/>
  <c r="AD185" i="38"/>
  <c r="AC185" i="38"/>
  <c r="AB185" i="38"/>
  <c r="AA185" i="38"/>
  <c r="Z185" i="38"/>
  <c r="Y185" i="38"/>
  <c r="X185" i="38"/>
  <c r="AD184" i="38"/>
  <c r="AC184" i="38"/>
  <c r="AB184" i="38"/>
  <c r="AA184" i="38"/>
  <c r="Z184" i="38"/>
  <c r="Y184" i="38"/>
  <c r="X184" i="38"/>
  <c r="AD183" i="38"/>
  <c r="AC183" i="38"/>
  <c r="AB183" i="38"/>
  <c r="AA183" i="38"/>
  <c r="Z183" i="38"/>
  <c r="Y183" i="38"/>
  <c r="X183" i="38"/>
  <c r="AD182" i="38"/>
  <c r="AC182" i="38"/>
  <c r="AB182" i="38"/>
  <c r="AA182" i="38"/>
  <c r="Z182" i="38"/>
  <c r="Y182" i="38"/>
  <c r="X182" i="38"/>
  <c r="AD181" i="38"/>
  <c r="AC181" i="38"/>
  <c r="AB181" i="38"/>
  <c r="AA181" i="38"/>
  <c r="Z181" i="38"/>
  <c r="Y181" i="38"/>
  <c r="X181" i="38"/>
  <c r="AD180" i="38"/>
  <c r="AC180" i="38"/>
  <c r="AB180" i="38"/>
  <c r="AA180" i="38"/>
  <c r="Z180" i="38"/>
  <c r="Y180" i="38"/>
  <c r="X180" i="38"/>
  <c r="AD179" i="38"/>
  <c r="AC179" i="38"/>
  <c r="AB179" i="38"/>
  <c r="AA179" i="38"/>
  <c r="Z179" i="38"/>
  <c r="Y179" i="38"/>
  <c r="X179" i="38"/>
  <c r="AD178" i="38"/>
  <c r="AC178" i="38"/>
  <c r="AB178" i="38"/>
  <c r="AA178" i="38"/>
  <c r="Z178" i="38"/>
  <c r="Y178" i="38"/>
  <c r="X178" i="38"/>
  <c r="AD177" i="38"/>
  <c r="AC177" i="38"/>
  <c r="AB177" i="38"/>
  <c r="AA177" i="38"/>
  <c r="Z177" i="38"/>
  <c r="Y177" i="38"/>
  <c r="X177" i="38"/>
  <c r="AD176" i="38"/>
  <c r="AC176" i="38"/>
  <c r="AB176" i="38"/>
  <c r="AA176" i="38"/>
  <c r="Z176" i="38"/>
  <c r="Y176" i="38"/>
  <c r="X176" i="38"/>
  <c r="AD175" i="38"/>
  <c r="AC175" i="38"/>
  <c r="AB175" i="38"/>
  <c r="AA175" i="38"/>
  <c r="Z175" i="38"/>
  <c r="Y175" i="38"/>
  <c r="X175" i="38"/>
  <c r="AD174" i="38"/>
  <c r="AC174" i="38"/>
  <c r="AB174" i="38"/>
  <c r="AA174" i="38"/>
  <c r="Z174" i="38"/>
  <c r="Y174" i="38"/>
  <c r="X174" i="38"/>
  <c r="AD173" i="38"/>
  <c r="AC173" i="38"/>
  <c r="AB173" i="38"/>
  <c r="AA173" i="38"/>
  <c r="Z173" i="38"/>
  <c r="Y173" i="38"/>
  <c r="X173" i="38"/>
  <c r="AD172" i="38"/>
  <c r="AC172" i="38"/>
  <c r="AB172" i="38"/>
  <c r="AA172" i="38"/>
  <c r="Z172" i="38"/>
  <c r="Y172" i="38"/>
  <c r="X172" i="38"/>
  <c r="AD171" i="38"/>
  <c r="AC171" i="38"/>
  <c r="AB171" i="38"/>
  <c r="AA171" i="38"/>
  <c r="Z171" i="38"/>
  <c r="Y171" i="38"/>
  <c r="X171" i="38"/>
  <c r="AD170" i="38"/>
  <c r="AC170" i="38"/>
  <c r="AB170" i="38"/>
  <c r="AA170" i="38"/>
  <c r="Z170" i="38"/>
  <c r="Y170" i="38"/>
  <c r="X170" i="38"/>
  <c r="AD169" i="38"/>
  <c r="AC169" i="38"/>
  <c r="AB169" i="38"/>
  <c r="AA169" i="38"/>
  <c r="Z169" i="38"/>
  <c r="Y169" i="38"/>
  <c r="X169" i="38"/>
  <c r="AD168" i="38"/>
  <c r="AC168" i="38"/>
  <c r="AB168" i="38"/>
  <c r="AA168" i="38"/>
  <c r="Z168" i="38"/>
  <c r="Y168" i="38"/>
  <c r="X168" i="38"/>
  <c r="AD167" i="38"/>
  <c r="AC167" i="38"/>
  <c r="AB167" i="38"/>
  <c r="AA167" i="38"/>
  <c r="Z167" i="38"/>
  <c r="Y167" i="38"/>
  <c r="X167" i="38"/>
  <c r="AD166" i="38"/>
  <c r="AC166" i="38"/>
  <c r="AB166" i="38"/>
  <c r="AA166" i="38"/>
  <c r="Z166" i="38"/>
  <c r="Y166" i="38"/>
  <c r="X166" i="38"/>
  <c r="AD165" i="38"/>
  <c r="AC165" i="38"/>
  <c r="AB165" i="38"/>
  <c r="AA165" i="38"/>
  <c r="Z165" i="38"/>
  <c r="Y165" i="38"/>
  <c r="X165" i="38"/>
  <c r="AD164" i="38"/>
  <c r="AC164" i="38"/>
  <c r="AB164" i="38"/>
  <c r="AA164" i="38"/>
  <c r="Z164" i="38"/>
  <c r="Y164" i="38"/>
  <c r="X164" i="38"/>
  <c r="AD163" i="38"/>
  <c r="AC163" i="38"/>
  <c r="AB163" i="38"/>
  <c r="AA163" i="38"/>
  <c r="Z163" i="38"/>
  <c r="Y163" i="38"/>
  <c r="X163" i="38"/>
  <c r="AD162" i="38"/>
  <c r="AC162" i="38"/>
  <c r="AB162" i="38"/>
  <c r="AA162" i="38"/>
  <c r="Z162" i="38"/>
  <c r="Y162" i="38"/>
  <c r="X162" i="38"/>
  <c r="AD161" i="38"/>
  <c r="AC161" i="38"/>
  <c r="AB161" i="38"/>
  <c r="AA161" i="38"/>
  <c r="Z161" i="38"/>
  <c r="Y161" i="38"/>
  <c r="X161" i="38"/>
  <c r="AD160" i="38"/>
  <c r="AC160" i="38"/>
  <c r="AB160" i="38"/>
  <c r="AA160" i="38"/>
  <c r="Z160" i="38"/>
  <c r="Y160" i="38"/>
  <c r="X160" i="38"/>
  <c r="AD159" i="38"/>
  <c r="AC159" i="38"/>
  <c r="AB159" i="38"/>
  <c r="AA159" i="38"/>
  <c r="Z159" i="38"/>
  <c r="Y159" i="38"/>
  <c r="X159" i="38"/>
  <c r="AD158" i="38"/>
  <c r="AC158" i="38"/>
  <c r="AB158" i="38"/>
  <c r="AA158" i="38"/>
  <c r="Z158" i="38"/>
  <c r="Y158" i="38"/>
  <c r="X158" i="38"/>
  <c r="AD157" i="38"/>
  <c r="AC157" i="38"/>
  <c r="AB157" i="38"/>
  <c r="AA157" i="38"/>
  <c r="Z157" i="38"/>
  <c r="Y157" i="38"/>
  <c r="X157" i="38"/>
  <c r="AD156" i="38"/>
  <c r="AC156" i="38"/>
  <c r="AB156" i="38"/>
  <c r="AA156" i="38"/>
  <c r="Z156" i="38"/>
  <c r="Y156" i="38"/>
  <c r="X156" i="38"/>
  <c r="AD155" i="38"/>
  <c r="AC155" i="38"/>
  <c r="AB155" i="38"/>
  <c r="AA155" i="38"/>
  <c r="Z155" i="38"/>
  <c r="Y155" i="38"/>
  <c r="X155" i="38"/>
  <c r="AD154" i="38"/>
  <c r="AC154" i="38"/>
  <c r="AB154" i="38"/>
  <c r="AA154" i="38"/>
  <c r="Z154" i="38"/>
  <c r="Y154" i="38"/>
  <c r="X154" i="38"/>
  <c r="AD153" i="38"/>
  <c r="AC153" i="38"/>
  <c r="AB153" i="38"/>
  <c r="AA153" i="38"/>
  <c r="Z153" i="38"/>
  <c r="Y153" i="38"/>
  <c r="X153" i="38"/>
  <c r="AD152" i="38"/>
  <c r="AC152" i="38"/>
  <c r="AB152" i="38"/>
  <c r="AA152" i="38"/>
  <c r="Z152" i="38"/>
  <c r="Y152" i="38"/>
  <c r="X152" i="38"/>
  <c r="AD151" i="38"/>
  <c r="AC151" i="38"/>
  <c r="AB151" i="38"/>
  <c r="AA151" i="38"/>
  <c r="Z151" i="38"/>
  <c r="Y151" i="38"/>
  <c r="X151" i="38"/>
  <c r="AD150" i="38"/>
  <c r="AC150" i="38"/>
  <c r="AB150" i="38"/>
  <c r="AA150" i="38"/>
  <c r="Z150" i="38"/>
  <c r="Y150" i="38"/>
  <c r="X150" i="38"/>
  <c r="AD149" i="38"/>
  <c r="AC149" i="38"/>
  <c r="AB149" i="38"/>
  <c r="AA149" i="38"/>
  <c r="Z149" i="38"/>
  <c r="Y149" i="38"/>
  <c r="X149" i="38"/>
  <c r="AD148" i="38"/>
  <c r="AC148" i="38"/>
  <c r="AB148" i="38"/>
  <c r="AA148" i="38"/>
  <c r="Z148" i="38"/>
  <c r="Y148" i="38"/>
  <c r="X148" i="38"/>
  <c r="AD147" i="38"/>
  <c r="AC147" i="38"/>
  <c r="AB147" i="38"/>
  <c r="AA147" i="38"/>
  <c r="Z147" i="38"/>
  <c r="Y147" i="38"/>
  <c r="X147" i="38"/>
  <c r="AD146" i="38"/>
  <c r="AC146" i="38"/>
  <c r="AB146" i="38"/>
  <c r="AA146" i="38"/>
  <c r="Z146" i="38"/>
  <c r="Y146" i="38"/>
  <c r="X146" i="38"/>
  <c r="AD145" i="38"/>
  <c r="AC145" i="38"/>
  <c r="AB145" i="38"/>
  <c r="AA145" i="38"/>
  <c r="Z145" i="38"/>
  <c r="Y145" i="38"/>
  <c r="X145" i="38"/>
  <c r="AD144" i="38"/>
  <c r="AC144" i="38"/>
  <c r="AB144" i="38"/>
  <c r="AA144" i="38"/>
  <c r="Z144" i="38"/>
  <c r="Y144" i="38"/>
  <c r="X144" i="38"/>
  <c r="AD143" i="38"/>
  <c r="AC143" i="38"/>
  <c r="AB143" i="38"/>
  <c r="AA143" i="38"/>
  <c r="Z143" i="38"/>
  <c r="Y143" i="38"/>
  <c r="X143" i="38"/>
  <c r="AD142" i="38"/>
  <c r="AC142" i="38"/>
  <c r="AB142" i="38"/>
  <c r="AA142" i="38"/>
  <c r="Z142" i="38"/>
  <c r="Y142" i="38"/>
  <c r="X142" i="38"/>
  <c r="AD141" i="38"/>
  <c r="AC141" i="38"/>
  <c r="AB141" i="38"/>
  <c r="AA141" i="38"/>
  <c r="Z141" i="38"/>
  <c r="Y141" i="38"/>
  <c r="X141" i="38"/>
  <c r="AD140" i="38"/>
  <c r="AC140" i="38"/>
  <c r="AB140" i="38"/>
  <c r="AA140" i="38"/>
  <c r="Z140" i="38"/>
  <c r="Y140" i="38"/>
  <c r="X140" i="38"/>
  <c r="AD139" i="38"/>
  <c r="AC139" i="38"/>
  <c r="AB139" i="38"/>
  <c r="AA139" i="38"/>
  <c r="Z139" i="38"/>
  <c r="Y139" i="38"/>
  <c r="X139" i="38"/>
  <c r="AD138" i="38"/>
  <c r="AC138" i="38"/>
  <c r="AB138" i="38"/>
  <c r="AA138" i="38"/>
  <c r="Z138" i="38"/>
  <c r="Y138" i="38"/>
  <c r="X138" i="38"/>
  <c r="AD137" i="38"/>
  <c r="AC137" i="38"/>
  <c r="AB137" i="38"/>
  <c r="AA137" i="38"/>
  <c r="Z137" i="38"/>
  <c r="Y137" i="38"/>
  <c r="X137" i="38"/>
  <c r="AD136" i="38"/>
  <c r="AC136" i="38"/>
  <c r="AB136" i="38"/>
  <c r="AA136" i="38"/>
  <c r="Z136" i="38"/>
  <c r="Y136" i="38"/>
  <c r="X136" i="38"/>
  <c r="AD135" i="38"/>
  <c r="AC135" i="38"/>
  <c r="AB135" i="38"/>
  <c r="AA135" i="38"/>
  <c r="Z135" i="38"/>
  <c r="Y135" i="38"/>
  <c r="X135" i="38"/>
  <c r="AD134" i="38"/>
  <c r="AC134" i="38"/>
  <c r="AB134" i="38"/>
  <c r="AA134" i="38"/>
  <c r="Z134" i="38"/>
  <c r="Y134" i="38"/>
  <c r="X134" i="38"/>
  <c r="AD133" i="38"/>
  <c r="AC133" i="38"/>
  <c r="AB133" i="38"/>
  <c r="AA133" i="38"/>
  <c r="Z133" i="38"/>
  <c r="Y133" i="38"/>
  <c r="X133" i="38"/>
  <c r="AD132" i="38"/>
  <c r="AC132" i="38"/>
  <c r="AB132" i="38"/>
  <c r="AA132" i="38"/>
  <c r="Z132" i="38"/>
  <c r="Y132" i="38"/>
  <c r="X132" i="38"/>
  <c r="AD131" i="38"/>
  <c r="AC131" i="38"/>
  <c r="AB131" i="38"/>
  <c r="AA131" i="38"/>
  <c r="Z131" i="38"/>
  <c r="Y131" i="38"/>
  <c r="X131" i="38"/>
  <c r="AD130" i="38"/>
  <c r="AC130" i="38"/>
  <c r="AB130" i="38"/>
  <c r="AA130" i="38"/>
  <c r="Z130" i="38"/>
  <c r="Y130" i="38"/>
  <c r="X130" i="38"/>
  <c r="AD129" i="38"/>
  <c r="AC129" i="38"/>
  <c r="AB129" i="38"/>
  <c r="AA129" i="38"/>
  <c r="Z129" i="38"/>
  <c r="Y129" i="38"/>
  <c r="X129" i="38"/>
  <c r="AD128" i="38"/>
  <c r="AC128" i="38"/>
  <c r="AB128" i="38"/>
  <c r="AA128" i="38"/>
  <c r="Z128" i="38"/>
  <c r="Y128" i="38"/>
  <c r="X128" i="38"/>
  <c r="AD127" i="38"/>
  <c r="AC127" i="38"/>
  <c r="AB127" i="38"/>
  <c r="AA127" i="38"/>
  <c r="Z127" i="38"/>
  <c r="Y127" i="38"/>
  <c r="X127" i="38"/>
  <c r="AD126" i="38"/>
  <c r="AC126" i="38"/>
  <c r="AB126" i="38"/>
  <c r="AA126" i="38"/>
  <c r="Z126" i="38"/>
  <c r="Y126" i="38"/>
  <c r="X126" i="38"/>
  <c r="AD125" i="38"/>
  <c r="AC125" i="38"/>
  <c r="AB125" i="38"/>
  <c r="AA125" i="38"/>
  <c r="Z125" i="38"/>
  <c r="Y125" i="38"/>
  <c r="X125" i="38"/>
  <c r="AD124" i="38"/>
  <c r="AC124" i="38"/>
  <c r="AB124" i="38"/>
  <c r="AA124" i="38"/>
  <c r="Z124" i="38"/>
  <c r="Y124" i="38"/>
  <c r="X124" i="38"/>
  <c r="AD123" i="38"/>
  <c r="AC123" i="38"/>
  <c r="AB123" i="38"/>
  <c r="AA123" i="38"/>
  <c r="Z123" i="38"/>
  <c r="Y123" i="38"/>
  <c r="X123" i="38"/>
  <c r="AD122" i="38"/>
  <c r="AC122" i="38"/>
  <c r="AB122" i="38"/>
  <c r="AA122" i="38"/>
  <c r="Z122" i="38"/>
  <c r="Y122" i="38"/>
  <c r="X122" i="38"/>
  <c r="AD121" i="38"/>
  <c r="AC121" i="38"/>
  <c r="AB121" i="38"/>
  <c r="AA121" i="38"/>
  <c r="Z121" i="38"/>
  <c r="Y121" i="38"/>
  <c r="X121" i="38"/>
  <c r="AD120" i="38"/>
  <c r="AC120" i="38"/>
  <c r="AB120" i="38"/>
  <c r="AA120" i="38"/>
  <c r="Z120" i="38"/>
  <c r="Y120" i="38"/>
  <c r="X120" i="38"/>
  <c r="AD119" i="38"/>
  <c r="AC119" i="38"/>
  <c r="AB119" i="38"/>
  <c r="AA119" i="38"/>
  <c r="Z119" i="38"/>
  <c r="Y119" i="38"/>
  <c r="X119" i="38"/>
  <c r="AD118" i="38"/>
  <c r="AC118" i="38"/>
  <c r="AB118" i="38"/>
  <c r="AA118" i="38"/>
  <c r="Z118" i="38"/>
  <c r="Y118" i="38"/>
  <c r="X118" i="38"/>
  <c r="AD117" i="38"/>
  <c r="AC117" i="38"/>
  <c r="AB117" i="38"/>
  <c r="AA117" i="38"/>
  <c r="Z117" i="38"/>
  <c r="Y117" i="38"/>
  <c r="X117" i="38"/>
  <c r="AD116" i="38"/>
  <c r="AC116" i="38"/>
  <c r="AB116" i="38"/>
  <c r="AA116" i="38"/>
  <c r="Z116" i="38"/>
  <c r="Y116" i="38"/>
  <c r="X116" i="38"/>
  <c r="AD115" i="38"/>
  <c r="AC115" i="38"/>
  <c r="AB115" i="38"/>
  <c r="AA115" i="38"/>
  <c r="Z115" i="38"/>
  <c r="Y115" i="38"/>
  <c r="X115" i="38"/>
  <c r="AD114" i="38"/>
  <c r="AC114" i="38"/>
  <c r="AB114" i="38"/>
  <c r="AA114" i="38"/>
  <c r="Z114" i="38"/>
  <c r="Y114" i="38"/>
  <c r="X114" i="38"/>
  <c r="AD113" i="38"/>
  <c r="AC113" i="38"/>
  <c r="AB113" i="38"/>
  <c r="AA113" i="38"/>
  <c r="Z113" i="38"/>
  <c r="Y113" i="38"/>
  <c r="X113" i="38"/>
  <c r="AD112" i="38"/>
  <c r="AC112" i="38"/>
  <c r="AB112" i="38"/>
  <c r="AA112" i="38"/>
  <c r="Z112" i="38"/>
  <c r="Y112" i="38"/>
  <c r="X112" i="38"/>
  <c r="AD111" i="38"/>
  <c r="AC111" i="38"/>
  <c r="AB111" i="38"/>
  <c r="AA111" i="38"/>
  <c r="Z111" i="38"/>
  <c r="Y111" i="38"/>
  <c r="X111" i="38"/>
  <c r="AD110" i="38"/>
  <c r="AC110" i="38"/>
  <c r="AB110" i="38"/>
  <c r="AA110" i="38"/>
  <c r="Z110" i="38"/>
  <c r="Y110" i="38"/>
  <c r="X110" i="38"/>
  <c r="AD109" i="38"/>
  <c r="AC109" i="38"/>
  <c r="AB109" i="38"/>
  <c r="AA109" i="38"/>
  <c r="Z109" i="38"/>
  <c r="Y109" i="38"/>
  <c r="X109" i="38"/>
  <c r="AD108" i="38"/>
  <c r="AC108" i="38"/>
  <c r="AB108" i="38"/>
  <c r="AA108" i="38"/>
  <c r="Z108" i="38"/>
  <c r="Y108" i="38"/>
  <c r="X108" i="38"/>
  <c r="AD107" i="38"/>
  <c r="AC107" i="38"/>
  <c r="AB107" i="38"/>
  <c r="AA107" i="38"/>
  <c r="Z107" i="38"/>
  <c r="Y107" i="38"/>
  <c r="X107" i="38"/>
  <c r="AD106" i="38"/>
  <c r="AC106" i="38"/>
  <c r="AB106" i="38"/>
  <c r="AA106" i="38"/>
  <c r="Z106" i="38"/>
  <c r="Y106" i="38"/>
  <c r="X106" i="38"/>
  <c r="AD105" i="38"/>
  <c r="AC105" i="38"/>
  <c r="AB105" i="38"/>
  <c r="AA105" i="38"/>
  <c r="Z105" i="38"/>
  <c r="Y105" i="38"/>
  <c r="X105" i="38"/>
  <c r="AD104" i="38"/>
  <c r="AC104" i="38"/>
  <c r="AB104" i="38"/>
  <c r="AA104" i="38"/>
  <c r="Z104" i="38"/>
  <c r="Y104" i="38"/>
  <c r="X104" i="38"/>
  <c r="AD103" i="38"/>
  <c r="AC103" i="38"/>
  <c r="AB103" i="38"/>
  <c r="AA103" i="38"/>
  <c r="Z103" i="38"/>
  <c r="Y103" i="38"/>
  <c r="X103" i="38"/>
  <c r="AD102" i="38"/>
  <c r="AC102" i="38"/>
  <c r="AB102" i="38"/>
  <c r="AA102" i="38"/>
  <c r="Z102" i="38"/>
  <c r="Y102" i="38"/>
  <c r="X102" i="38"/>
  <c r="AD101" i="38"/>
  <c r="AC101" i="38"/>
  <c r="AB101" i="38"/>
  <c r="AA101" i="38"/>
  <c r="Z101" i="38"/>
  <c r="Y101" i="38"/>
  <c r="X101" i="38"/>
  <c r="AD100" i="38"/>
  <c r="AC100" i="38"/>
  <c r="AB100" i="38"/>
  <c r="AA100" i="38"/>
  <c r="Z100" i="38"/>
  <c r="Y100" i="38"/>
  <c r="X100" i="38"/>
  <c r="AD99" i="38"/>
  <c r="AC99" i="38"/>
  <c r="AB99" i="38"/>
  <c r="AA99" i="38"/>
  <c r="Z99" i="38"/>
  <c r="Y99" i="38"/>
  <c r="X99" i="38"/>
  <c r="AD98" i="38"/>
  <c r="AC98" i="38"/>
  <c r="AB98" i="38"/>
  <c r="AA98" i="38"/>
  <c r="Z98" i="38"/>
  <c r="Y98" i="38"/>
  <c r="X98" i="38"/>
  <c r="AD97" i="38"/>
  <c r="AC97" i="38"/>
  <c r="AB97" i="38"/>
  <c r="AA97" i="38"/>
  <c r="Z97" i="38"/>
  <c r="Y97" i="38"/>
  <c r="X97" i="38"/>
  <c r="AD96" i="38"/>
  <c r="AC96" i="38"/>
  <c r="AB96" i="38"/>
  <c r="AA96" i="38"/>
  <c r="Z96" i="38"/>
  <c r="Y96" i="38"/>
  <c r="X96" i="38"/>
  <c r="AD95" i="38"/>
  <c r="AC95" i="38"/>
  <c r="AB95" i="38"/>
  <c r="AA95" i="38"/>
  <c r="Z95" i="38"/>
  <c r="Y95" i="38"/>
  <c r="X95" i="38"/>
  <c r="AD94" i="38"/>
  <c r="AC94" i="38"/>
  <c r="AB94" i="38"/>
  <c r="AA94" i="38"/>
  <c r="Z94" i="38"/>
  <c r="Y94" i="38"/>
  <c r="X94" i="38"/>
  <c r="AD93" i="38"/>
  <c r="AC93" i="38"/>
  <c r="AB93" i="38"/>
  <c r="AA93" i="38"/>
  <c r="Z93" i="38"/>
  <c r="Y93" i="38"/>
  <c r="X93" i="38"/>
  <c r="AD92" i="38"/>
  <c r="AC92" i="38"/>
  <c r="AB92" i="38"/>
  <c r="AA92" i="38"/>
  <c r="Z92" i="38"/>
  <c r="Y92" i="38"/>
  <c r="X92" i="38"/>
  <c r="AD91" i="38"/>
  <c r="AC91" i="38"/>
  <c r="AB91" i="38"/>
  <c r="AA91" i="38"/>
  <c r="Z91" i="38"/>
  <c r="Y91" i="38"/>
  <c r="X91" i="38"/>
  <c r="AD90" i="38"/>
  <c r="AC90" i="38"/>
  <c r="AB90" i="38"/>
  <c r="AA90" i="38"/>
  <c r="Z90" i="38"/>
  <c r="Y90" i="38"/>
  <c r="X90" i="38"/>
  <c r="AD89" i="38"/>
  <c r="AC89" i="38"/>
  <c r="AB89" i="38"/>
  <c r="AA89" i="38"/>
  <c r="Z89" i="38"/>
  <c r="Y89" i="38"/>
  <c r="X89" i="38"/>
  <c r="AD88" i="38"/>
  <c r="AC88" i="38"/>
  <c r="AB88" i="38"/>
  <c r="AA88" i="38"/>
  <c r="Z88" i="38"/>
  <c r="Y88" i="38"/>
  <c r="X88" i="38"/>
  <c r="AD87" i="38"/>
  <c r="AC87" i="38"/>
  <c r="AB87" i="38"/>
  <c r="AA87" i="38"/>
  <c r="Z87" i="38"/>
  <c r="Y87" i="38"/>
  <c r="X87" i="38"/>
  <c r="AD86" i="38"/>
  <c r="AC86" i="38"/>
  <c r="AB86" i="38"/>
  <c r="AA86" i="38"/>
  <c r="Z86" i="38"/>
  <c r="Y86" i="38"/>
  <c r="X86" i="38"/>
  <c r="AD85" i="38"/>
  <c r="AC85" i="38"/>
  <c r="AB85" i="38"/>
  <c r="AA85" i="38"/>
  <c r="Z85" i="38"/>
  <c r="Y85" i="38"/>
  <c r="X85" i="38"/>
  <c r="AD84" i="38"/>
  <c r="AC84" i="38"/>
  <c r="AB84" i="38"/>
  <c r="AA84" i="38"/>
  <c r="Z84" i="38"/>
  <c r="Y84" i="38"/>
  <c r="X84" i="38"/>
  <c r="AD83" i="38"/>
  <c r="AC83" i="38"/>
  <c r="AB83" i="38"/>
  <c r="AA83" i="38"/>
  <c r="Z83" i="38"/>
  <c r="Y83" i="38"/>
  <c r="X83" i="38"/>
  <c r="AD82" i="38"/>
  <c r="AC82" i="38"/>
  <c r="AB82" i="38"/>
  <c r="AA82" i="38"/>
  <c r="Z82" i="38"/>
  <c r="Y82" i="38"/>
  <c r="X82" i="38"/>
  <c r="AD81" i="38"/>
  <c r="AC81" i="38"/>
  <c r="AB81" i="38"/>
  <c r="AA81" i="38"/>
  <c r="Z81" i="38"/>
  <c r="Y81" i="38"/>
  <c r="X81" i="38"/>
  <c r="AD80" i="38"/>
  <c r="AC80" i="38"/>
  <c r="AB80" i="38"/>
  <c r="AA80" i="38"/>
  <c r="Z80" i="38"/>
  <c r="Y80" i="38"/>
  <c r="X80" i="38"/>
  <c r="AD79" i="38"/>
  <c r="AC79" i="38"/>
  <c r="AB79" i="38"/>
  <c r="AA79" i="38"/>
  <c r="Z79" i="38"/>
  <c r="Y79" i="38"/>
  <c r="X79" i="38"/>
  <c r="AD78" i="38"/>
  <c r="AC78" i="38"/>
  <c r="AB78" i="38"/>
  <c r="AA78" i="38"/>
  <c r="Z78" i="38"/>
  <c r="Y78" i="38"/>
  <c r="X78" i="38"/>
  <c r="AD77" i="38"/>
  <c r="AC77" i="38"/>
  <c r="AB77" i="38"/>
  <c r="AA77" i="38"/>
  <c r="Z77" i="38"/>
  <c r="Y77" i="38"/>
  <c r="X77" i="38"/>
  <c r="AD76" i="38"/>
  <c r="AC76" i="38"/>
  <c r="AB76" i="38"/>
  <c r="AA76" i="38"/>
  <c r="Z76" i="38"/>
  <c r="Y76" i="38"/>
  <c r="X76" i="38"/>
  <c r="AD75" i="38"/>
  <c r="AC75" i="38"/>
  <c r="AB75" i="38"/>
  <c r="AA75" i="38"/>
  <c r="Z75" i="38"/>
  <c r="Y75" i="38"/>
  <c r="X75" i="38"/>
  <c r="AD74" i="38"/>
  <c r="AC74" i="38"/>
  <c r="AB74" i="38"/>
  <c r="AA74" i="38"/>
  <c r="Z74" i="38"/>
  <c r="Y74" i="38"/>
  <c r="X74" i="38"/>
  <c r="AD73" i="38"/>
  <c r="AC73" i="38"/>
  <c r="AB73" i="38"/>
  <c r="AA73" i="38"/>
  <c r="Z73" i="38"/>
  <c r="Y73" i="38"/>
  <c r="X73" i="38"/>
  <c r="AD72" i="38"/>
  <c r="AC72" i="38"/>
  <c r="AB72" i="38"/>
  <c r="AA72" i="38"/>
  <c r="Z72" i="38"/>
  <c r="Y72" i="38"/>
  <c r="X72" i="38"/>
  <c r="AD71" i="38"/>
  <c r="AC71" i="38"/>
  <c r="AB71" i="38"/>
  <c r="AA71" i="38"/>
  <c r="Z71" i="38"/>
  <c r="Y71" i="38"/>
  <c r="X71" i="38"/>
  <c r="AD70" i="38"/>
  <c r="AC70" i="38"/>
  <c r="AB70" i="38"/>
  <c r="AA70" i="38"/>
  <c r="Z70" i="38"/>
  <c r="Y70" i="38"/>
  <c r="X70" i="38"/>
  <c r="AD69" i="38"/>
  <c r="AC69" i="38"/>
  <c r="AB69" i="38"/>
  <c r="AA69" i="38"/>
  <c r="Z69" i="38"/>
  <c r="Y69" i="38"/>
  <c r="X69" i="38"/>
  <c r="AD68" i="38"/>
  <c r="AC68" i="38"/>
  <c r="AB68" i="38"/>
  <c r="AA68" i="38"/>
  <c r="Z68" i="38"/>
  <c r="Y68" i="38"/>
  <c r="X68" i="38"/>
  <c r="AD67" i="38"/>
  <c r="AC67" i="38"/>
  <c r="AB67" i="38"/>
  <c r="AA67" i="38"/>
  <c r="Z67" i="38"/>
  <c r="Y67" i="38"/>
  <c r="X67" i="38"/>
  <c r="AD66" i="38"/>
  <c r="AC66" i="38"/>
  <c r="AB66" i="38"/>
  <c r="AA66" i="38"/>
  <c r="Z66" i="38"/>
  <c r="Y66" i="38"/>
  <c r="X66" i="38"/>
  <c r="AD65" i="38"/>
  <c r="AC65" i="38"/>
  <c r="AB65" i="38"/>
  <c r="AA65" i="38"/>
  <c r="Z65" i="38"/>
  <c r="Y65" i="38"/>
  <c r="X65" i="38"/>
  <c r="AD64" i="38"/>
  <c r="AC64" i="38"/>
  <c r="AB64" i="38"/>
  <c r="AA64" i="38"/>
  <c r="Z64" i="38"/>
  <c r="Y64" i="38"/>
  <c r="X64" i="38"/>
  <c r="AD63" i="38"/>
  <c r="AC63" i="38"/>
  <c r="AB63" i="38"/>
  <c r="AA63" i="38"/>
  <c r="Z63" i="38"/>
  <c r="Y63" i="38"/>
  <c r="X63" i="38"/>
  <c r="AD62" i="38"/>
  <c r="AC62" i="38"/>
  <c r="AB62" i="38"/>
  <c r="AA62" i="38"/>
  <c r="Z62" i="38"/>
  <c r="Y62" i="38"/>
  <c r="X62" i="38"/>
  <c r="AD61" i="38"/>
  <c r="AC61" i="38"/>
  <c r="AB61" i="38"/>
  <c r="AA61" i="38"/>
  <c r="Z61" i="38"/>
  <c r="Y61" i="38"/>
  <c r="X61" i="38"/>
  <c r="AD60" i="38"/>
  <c r="AC60" i="38"/>
  <c r="AB60" i="38"/>
  <c r="AA60" i="38"/>
  <c r="Z60" i="38"/>
  <c r="Y60" i="38"/>
  <c r="X60" i="38"/>
  <c r="AD59" i="38"/>
  <c r="AC59" i="38"/>
  <c r="AB59" i="38"/>
  <c r="AA59" i="38"/>
  <c r="Z59" i="38"/>
  <c r="Y59" i="38"/>
  <c r="X59" i="38"/>
  <c r="AD58" i="38"/>
  <c r="AC58" i="38"/>
  <c r="AB58" i="38"/>
  <c r="AA58" i="38"/>
  <c r="Z58" i="38"/>
  <c r="Y58" i="38"/>
  <c r="X58" i="38"/>
  <c r="AD57" i="38"/>
  <c r="AC57" i="38"/>
  <c r="AB57" i="38"/>
  <c r="AA57" i="38"/>
  <c r="Z57" i="38"/>
  <c r="Y57" i="38"/>
  <c r="X57" i="38"/>
  <c r="AD56" i="38"/>
  <c r="AC56" i="38"/>
  <c r="AB56" i="38"/>
  <c r="AA56" i="38"/>
  <c r="Z56" i="38"/>
  <c r="Y56" i="38"/>
  <c r="X56" i="38"/>
  <c r="AD55" i="38"/>
  <c r="AC55" i="38"/>
  <c r="AB55" i="38"/>
  <c r="AA55" i="38"/>
  <c r="Z55" i="38"/>
  <c r="Y55" i="38"/>
  <c r="X55" i="38"/>
  <c r="AD54" i="38"/>
  <c r="AC54" i="38"/>
  <c r="AB54" i="38"/>
  <c r="AA54" i="38"/>
  <c r="Z54" i="38"/>
  <c r="Y54" i="38"/>
  <c r="X54" i="38"/>
  <c r="AD53" i="38"/>
  <c r="AC53" i="38"/>
  <c r="AB53" i="38"/>
  <c r="AA53" i="38"/>
  <c r="Z53" i="38"/>
  <c r="Y53" i="38"/>
  <c r="X53" i="38"/>
  <c r="AD52" i="38"/>
  <c r="AC52" i="38"/>
  <c r="AB52" i="38"/>
  <c r="AA52" i="38"/>
  <c r="Z52" i="38"/>
  <c r="Y52" i="38"/>
  <c r="X52" i="38"/>
  <c r="AD51" i="38"/>
  <c r="AC51" i="38"/>
  <c r="AB51" i="38"/>
  <c r="AA51" i="38"/>
  <c r="Z51" i="38"/>
  <c r="Y51" i="38"/>
  <c r="X51" i="38"/>
  <c r="AD50" i="38"/>
  <c r="AC50" i="38"/>
  <c r="AB50" i="38"/>
  <c r="AA50" i="38"/>
  <c r="Z50" i="38"/>
  <c r="Y50" i="38"/>
  <c r="X50" i="38"/>
  <c r="AD49" i="38"/>
  <c r="AC49" i="38"/>
  <c r="AB49" i="38"/>
  <c r="AA49" i="38"/>
  <c r="Z49" i="38"/>
  <c r="Y49" i="38"/>
  <c r="X49" i="38"/>
  <c r="AD48" i="38"/>
  <c r="AC48" i="38"/>
  <c r="AB48" i="38"/>
  <c r="AA48" i="38"/>
  <c r="Z48" i="38"/>
  <c r="Y48" i="38"/>
  <c r="X48" i="38"/>
  <c r="AD47" i="38"/>
  <c r="AC47" i="38"/>
  <c r="AB47" i="38"/>
  <c r="AA47" i="38"/>
  <c r="Z47" i="38"/>
  <c r="Y47" i="38"/>
  <c r="X47" i="38"/>
  <c r="AD46" i="38"/>
  <c r="AC46" i="38"/>
  <c r="AB46" i="38"/>
  <c r="AA46" i="38"/>
  <c r="Z46" i="38"/>
  <c r="Y46" i="38"/>
  <c r="X46" i="38"/>
  <c r="AD45" i="38"/>
  <c r="AC45" i="38"/>
  <c r="AB45" i="38"/>
  <c r="AA45" i="38"/>
  <c r="Z45" i="38"/>
  <c r="Y45" i="38"/>
  <c r="X45" i="38"/>
  <c r="AD44" i="38"/>
  <c r="AC44" i="38"/>
  <c r="AB44" i="38"/>
  <c r="AA44" i="38"/>
  <c r="Z44" i="38"/>
  <c r="Y44" i="38"/>
  <c r="X44" i="38"/>
  <c r="AD43" i="38"/>
  <c r="AC43" i="38"/>
  <c r="AB43" i="38"/>
  <c r="AA43" i="38"/>
  <c r="Z43" i="38"/>
  <c r="Y43" i="38"/>
  <c r="X43" i="38"/>
  <c r="AD42" i="38"/>
  <c r="AC42" i="38"/>
  <c r="AB42" i="38"/>
  <c r="AA42" i="38"/>
  <c r="Z42" i="38"/>
  <c r="Y42" i="38"/>
  <c r="X42" i="38"/>
  <c r="AD41" i="38"/>
  <c r="AC41" i="38"/>
  <c r="AB41" i="38"/>
  <c r="AA41" i="38"/>
  <c r="Z41" i="38"/>
  <c r="Y41" i="38"/>
  <c r="X41" i="38"/>
  <c r="AD40" i="38"/>
  <c r="AC40" i="38"/>
  <c r="AB40" i="38"/>
  <c r="AA40" i="38"/>
  <c r="Z40" i="38"/>
  <c r="Y40" i="38"/>
  <c r="X40" i="38"/>
  <c r="AD39" i="38"/>
  <c r="AC39" i="38"/>
  <c r="AB39" i="38"/>
  <c r="AA39" i="38"/>
  <c r="Z39" i="38"/>
  <c r="Y39" i="38"/>
  <c r="X39" i="38"/>
  <c r="AD38" i="38"/>
  <c r="AC38" i="38"/>
  <c r="AB38" i="38"/>
  <c r="AA38" i="38"/>
  <c r="Z38" i="38"/>
  <c r="Y38" i="38"/>
  <c r="X38" i="38"/>
  <c r="AD37" i="38"/>
  <c r="AC37" i="38"/>
  <c r="AB37" i="38"/>
  <c r="AA37" i="38"/>
  <c r="Z37" i="38"/>
  <c r="Y37" i="38"/>
  <c r="X37" i="38"/>
  <c r="AD36" i="38"/>
  <c r="AC36" i="38"/>
  <c r="AB36" i="38"/>
  <c r="AA36" i="38"/>
  <c r="Z36" i="38"/>
  <c r="Y36" i="38"/>
  <c r="X36" i="38"/>
  <c r="AD35" i="38"/>
  <c r="AC35" i="38"/>
  <c r="AB35" i="38"/>
  <c r="AA35" i="38"/>
  <c r="Z35" i="38"/>
  <c r="Y35" i="38"/>
  <c r="X35" i="38"/>
  <c r="AD34" i="38"/>
  <c r="AC34" i="38"/>
  <c r="AB34" i="38"/>
  <c r="AA34" i="38"/>
  <c r="Z34" i="38"/>
  <c r="Y34" i="38"/>
  <c r="X34" i="38"/>
  <c r="AD33" i="38"/>
  <c r="AC33" i="38"/>
  <c r="AB33" i="38"/>
  <c r="AA33" i="38"/>
  <c r="Z33" i="38"/>
  <c r="Y33" i="38"/>
  <c r="X33" i="38"/>
  <c r="AD32" i="38"/>
  <c r="AC32" i="38"/>
  <c r="AB32" i="38"/>
  <c r="AA32" i="38"/>
  <c r="Z32" i="38"/>
  <c r="Y32" i="38"/>
  <c r="X32" i="38"/>
  <c r="AD31" i="38"/>
  <c r="AC31" i="38"/>
  <c r="AB31" i="38"/>
  <c r="AA31" i="38"/>
  <c r="Z31" i="38"/>
  <c r="Y31" i="38"/>
  <c r="X31" i="38"/>
  <c r="AD30" i="38"/>
  <c r="AC30" i="38"/>
  <c r="AB30" i="38"/>
  <c r="AA30" i="38"/>
  <c r="Z30" i="38"/>
  <c r="Y30" i="38"/>
  <c r="X30" i="38"/>
  <c r="AD29" i="38"/>
  <c r="AC29" i="38"/>
  <c r="AB29" i="38"/>
  <c r="AA29" i="38"/>
  <c r="Z29" i="38"/>
  <c r="Y29" i="38"/>
  <c r="X29" i="38"/>
  <c r="AD28" i="38"/>
  <c r="AC28" i="38"/>
  <c r="AB28" i="38"/>
  <c r="AA28" i="38"/>
  <c r="Z28" i="38"/>
  <c r="Y28" i="38"/>
  <c r="X28" i="38"/>
  <c r="AD27" i="38"/>
  <c r="AC27" i="38"/>
  <c r="AB27" i="38"/>
  <c r="AA27" i="38"/>
  <c r="Z27" i="38"/>
  <c r="Y27" i="38"/>
  <c r="X27" i="38"/>
  <c r="AD26" i="38"/>
  <c r="AC26" i="38"/>
  <c r="AB26" i="38"/>
  <c r="AA26" i="38"/>
  <c r="Z26" i="38"/>
  <c r="Y26" i="38"/>
  <c r="X26" i="38"/>
  <c r="AD25" i="38"/>
  <c r="AC25" i="38"/>
  <c r="AB25" i="38"/>
  <c r="AA25" i="38"/>
  <c r="Z25" i="38"/>
  <c r="Y25" i="38"/>
  <c r="X25" i="38"/>
  <c r="AD24" i="38"/>
  <c r="AC24" i="38"/>
  <c r="AB24" i="38"/>
  <c r="AA24" i="38"/>
  <c r="Z24" i="38"/>
  <c r="Y24" i="38"/>
  <c r="X24" i="38"/>
  <c r="AD23" i="38"/>
  <c r="AC23" i="38"/>
  <c r="AB23" i="38"/>
  <c r="AA23" i="38"/>
  <c r="Z23" i="38"/>
  <c r="Y23" i="38"/>
  <c r="X23" i="38"/>
  <c r="AD22" i="38"/>
  <c r="AC22" i="38"/>
  <c r="AB22" i="38"/>
  <c r="AA22" i="38"/>
  <c r="Z22" i="38"/>
  <c r="Y22" i="38"/>
  <c r="X22" i="38"/>
  <c r="AD21" i="38"/>
  <c r="AC21" i="38"/>
  <c r="AB21" i="38"/>
  <c r="AA21" i="38"/>
  <c r="Z21" i="38"/>
  <c r="Y21" i="38"/>
  <c r="X21" i="38"/>
  <c r="AD20" i="38"/>
  <c r="AC20" i="38"/>
  <c r="AB20" i="38"/>
  <c r="AA20" i="38"/>
  <c r="Z20" i="38"/>
  <c r="Y20" i="38"/>
  <c r="X20" i="38"/>
  <c r="AD19" i="38"/>
  <c r="AC19" i="38"/>
  <c r="AB19" i="38"/>
  <c r="AA19" i="38"/>
  <c r="Z19" i="38"/>
  <c r="Y19" i="38"/>
  <c r="X19" i="38"/>
  <c r="AD18" i="38"/>
  <c r="AC18" i="38"/>
  <c r="AB18" i="38"/>
  <c r="AA18" i="38"/>
  <c r="Z18" i="38"/>
  <c r="Y18" i="38"/>
  <c r="X18" i="38"/>
  <c r="AD17" i="38"/>
  <c r="AC17" i="38"/>
  <c r="AB17" i="38"/>
  <c r="AA17" i="38"/>
  <c r="Z17" i="38"/>
  <c r="Y17" i="38"/>
  <c r="X17" i="38"/>
  <c r="AD16" i="38"/>
  <c r="AC16" i="38"/>
  <c r="AB16" i="38"/>
  <c r="AA16" i="38"/>
  <c r="Z16" i="38"/>
  <c r="Y16" i="38"/>
  <c r="X16" i="38"/>
  <c r="AD15" i="38"/>
  <c r="AC15" i="38"/>
  <c r="AB15" i="38"/>
  <c r="AA15" i="38"/>
  <c r="Z15" i="38"/>
  <c r="Y15" i="38"/>
  <c r="X15" i="38"/>
  <c r="AD14" i="38"/>
  <c r="AC14" i="38"/>
  <c r="AB14" i="38"/>
  <c r="AA14" i="38"/>
  <c r="Z14" i="38"/>
  <c r="Y14" i="38"/>
  <c r="X14" i="38"/>
  <c r="AD13" i="38"/>
  <c r="AC13" i="38"/>
  <c r="AB13" i="38"/>
  <c r="AA13" i="38"/>
  <c r="Z13" i="38"/>
  <c r="Y13" i="38"/>
  <c r="X13" i="38"/>
  <c r="AD12" i="38"/>
  <c r="AC12" i="38"/>
  <c r="AB12" i="38"/>
  <c r="AA12" i="38"/>
  <c r="Z12" i="38"/>
  <c r="Y12" i="38"/>
  <c r="X12" i="38"/>
  <c r="AD11" i="38"/>
  <c r="AC11" i="38"/>
  <c r="AB11" i="38"/>
  <c r="AA11" i="38"/>
  <c r="Z11" i="38"/>
  <c r="Y11" i="38"/>
  <c r="X11" i="38"/>
  <c r="AD10" i="38"/>
  <c r="AC10" i="38"/>
  <c r="AB10" i="38"/>
  <c r="AA10" i="38"/>
  <c r="Z10" i="38"/>
  <c r="Y10" i="38"/>
  <c r="X10" i="38"/>
  <c r="F81" i="34" l="1"/>
  <c r="H1481" i="41"/>
  <c r="AE1481" i="38" s="1"/>
  <c r="H1280" i="41"/>
  <c r="AE1280" i="38" s="1"/>
  <c r="H1079" i="41"/>
  <c r="AE1079" i="38" s="1"/>
  <c r="H880" i="41"/>
  <c r="AE880" i="38" s="1"/>
  <c r="H681" i="41"/>
  <c r="AE681" i="38" s="1"/>
  <c r="H482" i="41"/>
  <c r="AE482" i="38" s="1"/>
  <c r="H283" i="41"/>
  <c r="AE283" i="38" s="1"/>
  <c r="H84" i="41"/>
  <c r="AE84" i="38" s="1"/>
  <c r="H265" i="41" l="1"/>
  <c r="AE265" i="38" s="1"/>
  <c r="H66" i="41"/>
  <c r="AE66" i="38" s="1"/>
  <c r="H1161" i="41"/>
  <c r="AE1161" i="38" s="1"/>
  <c r="C9" i="44" l="1"/>
  <c r="E9" i="44" s="1"/>
  <c r="C10" i="44"/>
  <c r="E10" i="44" s="1"/>
  <c r="C11" i="44"/>
  <c r="E11" i="44" s="1"/>
  <c r="C12" i="44"/>
  <c r="E12" i="44" s="1"/>
  <c r="C13" i="44"/>
  <c r="C14" i="44"/>
  <c r="E14" i="44" s="1"/>
  <c r="C15" i="44"/>
  <c r="E15" i="44" s="1"/>
  <c r="C16" i="44"/>
  <c r="E16" i="44" s="1"/>
  <c r="C17" i="44"/>
  <c r="E17" i="44" s="1"/>
  <c r="C18" i="44"/>
  <c r="E18" i="44" s="1"/>
  <c r="C19" i="44"/>
  <c r="E19" i="44" s="1"/>
  <c r="C20" i="44"/>
  <c r="E20" i="44" s="1"/>
  <c r="E13" i="44"/>
  <c r="E8" i="44"/>
  <c r="E22" i="33"/>
  <c r="E21" i="33"/>
  <c r="E20" i="33"/>
  <c r="E19" i="33"/>
  <c r="E18" i="33"/>
  <c r="E17" i="33"/>
  <c r="E16" i="33"/>
  <c r="E15" i="33"/>
  <c r="E14" i="33"/>
  <c r="E13" i="33"/>
  <c r="E50" i="35"/>
  <c r="E49" i="35"/>
  <c r="E48" i="35"/>
  <c r="E47" i="35"/>
  <c r="E46" i="35"/>
  <c r="E45" i="35"/>
  <c r="E44" i="35"/>
  <c r="E43" i="35"/>
  <c r="E42" i="35"/>
  <c r="E41" i="35"/>
  <c r="E40" i="35"/>
  <c r="E39" i="35"/>
  <c r="E38" i="35"/>
  <c r="E50" i="26"/>
  <c r="E49" i="26"/>
  <c r="E48" i="26"/>
  <c r="E47" i="26"/>
  <c r="E46" i="26"/>
  <c r="E45" i="26"/>
  <c r="E44" i="26"/>
  <c r="E43" i="26"/>
  <c r="E42" i="26"/>
  <c r="E41" i="26"/>
  <c r="E40" i="26"/>
  <c r="E39" i="26"/>
  <c r="E38" i="26"/>
  <c r="E23" i="33" l="1"/>
  <c r="E53" i="26"/>
  <c r="C21" i="42" s="1"/>
  <c r="E51" i="35"/>
  <c r="C20" i="42" s="1"/>
  <c r="E21" i="44"/>
  <c r="C28" i="42" s="1"/>
  <c r="C29" i="42" l="1"/>
  <c r="H1606" i="38" l="1"/>
  <c r="L1606" i="38" s="1"/>
  <c r="R1606" i="38" s="1"/>
  <c r="G1606" i="38"/>
  <c r="T1606" i="38" s="1"/>
  <c r="F1606" i="38"/>
  <c r="K1606" i="38" s="1"/>
  <c r="E1606" i="38"/>
  <c r="D1606" i="38"/>
  <c r="Q1606" i="38" s="1"/>
  <c r="C1606" i="38"/>
  <c r="B1606" i="38"/>
  <c r="H1605" i="38"/>
  <c r="L1605" i="38" s="1"/>
  <c r="R1605" i="38" s="1"/>
  <c r="G1605" i="38"/>
  <c r="T1605" i="38" s="1"/>
  <c r="F1605" i="38"/>
  <c r="K1605" i="38" s="1"/>
  <c r="E1605" i="38"/>
  <c r="D1605" i="38"/>
  <c r="Q1605" i="38" s="1"/>
  <c r="C1605" i="38"/>
  <c r="B1605" i="38"/>
  <c r="H1604" i="38"/>
  <c r="L1604" i="38" s="1"/>
  <c r="R1604" i="38" s="1"/>
  <c r="G1604" i="38"/>
  <c r="T1604" i="38" s="1"/>
  <c r="F1604" i="38"/>
  <c r="K1604" i="38" s="1"/>
  <c r="E1604" i="38"/>
  <c r="D1604" i="38"/>
  <c r="Q1604" i="38" s="1"/>
  <c r="C1604" i="38"/>
  <c r="B1604" i="38"/>
  <c r="H1603" i="38"/>
  <c r="L1603" i="38" s="1"/>
  <c r="R1603" i="38" s="1"/>
  <c r="G1603" i="38"/>
  <c r="T1603" i="38" s="1"/>
  <c r="F1603" i="38"/>
  <c r="K1603" i="38" s="1"/>
  <c r="E1603" i="38"/>
  <c r="D1603" i="38"/>
  <c r="Q1603" i="38" s="1"/>
  <c r="C1603" i="38"/>
  <c r="B1603" i="38"/>
  <c r="H1602" i="38"/>
  <c r="L1602" i="38" s="1"/>
  <c r="R1602" i="38" s="1"/>
  <c r="G1602" i="38"/>
  <c r="T1602" i="38" s="1"/>
  <c r="F1602" i="38"/>
  <c r="K1602" i="38" s="1"/>
  <c r="E1602" i="38"/>
  <c r="D1602" i="38"/>
  <c r="Q1602" i="38" s="1"/>
  <c r="C1602" i="38"/>
  <c r="B1602" i="38"/>
  <c r="H1601" i="38"/>
  <c r="L1601" i="38" s="1"/>
  <c r="R1601" i="38" s="1"/>
  <c r="G1601" i="38"/>
  <c r="T1601" i="38" s="1"/>
  <c r="F1601" i="38"/>
  <c r="K1601" i="38" s="1"/>
  <c r="E1601" i="38"/>
  <c r="D1601" i="38"/>
  <c r="Q1601" i="38" s="1"/>
  <c r="C1601" i="38"/>
  <c r="B1601" i="38"/>
  <c r="H1600" i="38"/>
  <c r="L1600" i="38" s="1"/>
  <c r="R1600" i="38" s="1"/>
  <c r="G1600" i="38"/>
  <c r="T1600" i="38" s="1"/>
  <c r="F1600" i="38"/>
  <c r="K1600" i="38" s="1"/>
  <c r="E1600" i="38"/>
  <c r="D1600" i="38"/>
  <c r="Q1600" i="38" s="1"/>
  <c r="C1600" i="38"/>
  <c r="B1600" i="38"/>
  <c r="H1599" i="38"/>
  <c r="L1599" i="38" s="1"/>
  <c r="R1599" i="38" s="1"/>
  <c r="G1599" i="38"/>
  <c r="T1599" i="38" s="1"/>
  <c r="F1599" i="38"/>
  <c r="K1599" i="38" s="1"/>
  <c r="E1599" i="38"/>
  <c r="D1599" i="38"/>
  <c r="Q1599" i="38" s="1"/>
  <c r="C1599" i="38"/>
  <c r="B1599" i="38"/>
  <c r="H1598" i="38"/>
  <c r="L1598" i="38" s="1"/>
  <c r="R1598" i="38" s="1"/>
  <c r="G1598" i="38"/>
  <c r="T1598" i="38" s="1"/>
  <c r="F1598" i="38"/>
  <c r="K1598" i="38" s="1"/>
  <c r="E1598" i="38"/>
  <c r="D1598" i="38"/>
  <c r="Q1598" i="38" s="1"/>
  <c r="C1598" i="38"/>
  <c r="B1598" i="38"/>
  <c r="H1597" i="38"/>
  <c r="L1597" i="38" s="1"/>
  <c r="R1597" i="38" s="1"/>
  <c r="G1597" i="38"/>
  <c r="T1597" i="38" s="1"/>
  <c r="F1597" i="38"/>
  <c r="K1597" i="38" s="1"/>
  <c r="E1597" i="38"/>
  <c r="D1597" i="38"/>
  <c r="Q1597" i="38" s="1"/>
  <c r="C1597" i="38"/>
  <c r="B1597" i="38"/>
  <c r="H1596" i="38"/>
  <c r="L1596" i="38" s="1"/>
  <c r="R1596" i="38" s="1"/>
  <c r="G1596" i="38"/>
  <c r="T1596" i="38" s="1"/>
  <c r="F1596" i="38"/>
  <c r="K1596" i="38" s="1"/>
  <c r="E1596" i="38"/>
  <c r="D1596" i="38"/>
  <c r="Q1596" i="38" s="1"/>
  <c r="C1596" i="38"/>
  <c r="B1596" i="38"/>
  <c r="H1595" i="38"/>
  <c r="L1595" i="38" s="1"/>
  <c r="R1595" i="38" s="1"/>
  <c r="G1595" i="38"/>
  <c r="T1595" i="38" s="1"/>
  <c r="F1595" i="38"/>
  <c r="K1595" i="38" s="1"/>
  <c r="E1595" i="38"/>
  <c r="D1595" i="38"/>
  <c r="Q1595" i="38" s="1"/>
  <c r="C1595" i="38"/>
  <c r="B1595" i="38"/>
  <c r="H1594" i="38"/>
  <c r="L1594" i="38" s="1"/>
  <c r="R1594" i="38" s="1"/>
  <c r="G1594" i="38"/>
  <c r="T1594" i="38" s="1"/>
  <c r="F1594" i="38"/>
  <c r="K1594" i="38" s="1"/>
  <c r="E1594" i="38"/>
  <c r="D1594" i="38"/>
  <c r="Q1594" i="38" s="1"/>
  <c r="C1594" i="38"/>
  <c r="B1594" i="38"/>
  <c r="H1593" i="38"/>
  <c r="L1593" i="38" s="1"/>
  <c r="R1593" i="38" s="1"/>
  <c r="G1593" i="38"/>
  <c r="T1593" i="38" s="1"/>
  <c r="F1593" i="38"/>
  <c r="K1593" i="38" s="1"/>
  <c r="E1593" i="38"/>
  <c r="D1593" i="38"/>
  <c r="Q1593" i="38" s="1"/>
  <c r="C1593" i="38"/>
  <c r="B1593" i="38"/>
  <c r="H1592" i="38"/>
  <c r="L1592" i="38" s="1"/>
  <c r="R1592" i="38" s="1"/>
  <c r="G1592" i="38"/>
  <c r="T1592" i="38" s="1"/>
  <c r="F1592" i="38"/>
  <c r="K1592" i="38" s="1"/>
  <c r="E1592" i="38"/>
  <c r="D1592" i="38"/>
  <c r="Q1592" i="38" s="1"/>
  <c r="C1592" i="38"/>
  <c r="B1592" i="38"/>
  <c r="H1591" i="38"/>
  <c r="L1591" i="38" s="1"/>
  <c r="R1591" i="38" s="1"/>
  <c r="G1591" i="38"/>
  <c r="T1591" i="38" s="1"/>
  <c r="F1591" i="38"/>
  <c r="K1591" i="38" s="1"/>
  <c r="E1591" i="38"/>
  <c r="D1591" i="38"/>
  <c r="Q1591" i="38" s="1"/>
  <c r="C1591" i="38"/>
  <c r="B1591" i="38"/>
  <c r="H1590" i="38"/>
  <c r="L1590" i="38" s="1"/>
  <c r="R1590" i="38" s="1"/>
  <c r="G1590" i="38"/>
  <c r="T1590" i="38" s="1"/>
  <c r="F1590" i="38"/>
  <c r="K1590" i="38" s="1"/>
  <c r="E1590" i="38"/>
  <c r="D1590" i="38"/>
  <c r="Q1590" i="38" s="1"/>
  <c r="C1590" i="38"/>
  <c r="B1590" i="38"/>
  <c r="H1589" i="38"/>
  <c r="L1589" i="38" s="1"/>
  <c r="R1589" i="38" s="1"/>
  <c r="G1589" i="38"/>
  <c r="T1589" i="38" s="1"/>
  <c r="F1589" i="38"/>
  <c r="K1589" i="38" s="1"/>
  <c r="E1589" i="38"/>
  <c r="D1589" i="38"/>
  <c r="Q1589" i="38" s="1"/>
  <c r="C1589" i="38"/>
  <c r="B1589" i="38"/>
  <c r="H1588" i="38"/>
  <c r="L1588" i="38" s="1"/>
  <c r="R1588" i="38" s="1"/>
  <c r="G1588" i="38"/>
  <c r="T1588" i="38" s="1"/>
  <c r="F1588" i="38"/>
  <c r="K1588" i="38" s="1"/>
  <c r="E1588" i="38"/>
  <c r="D1588" i="38"/>
  <c r="Q1588" i="38" s="1"/>
  <c r="C1588" i="38"/>
  <c r="B1588" i="38"/>
  <c r="H1587" i="38"/>
  <c r="L1587" i="38" s="1"/>
  <c r="R1587" i="38" s="1"/>
  <c r="G1587" i="38"/>
  <c r="T1587" i="38" s="1"/>
  <c r="F1587" i="38"/>
  <c r="K1587" i="38" s="1"/>
  <c r="E1587" i="38"/>
  <c r="D1587" i="38"/>
  <c r="Q1587" i="38" s="1"/>
  <c r="C1587" i="38"/>
  <c r="B1587" i="38"/>
  <c r="H1586" i="38"/>
  <c r="L1586" i="38" s="1"/>
  <c r="R1586" i="38" s="1"/>
  <c r="G1586" i="38"/>
  <c r="T1586" i="38" s="1"/>
  <c r="F1586" i="38"/>
  <c r="K1586" i="38" s="1"/>
  <c r="E1586" i="38"/>
  <c r="D1586" i="38"/>
  <c r="Q1586" i="38" s="1"/>
  <c r="C1586" i="38"/>
  <c r="B1586" i="38"/>
  <c r="H1585" i="38"/>
  <c r="L1585" i="38" s="1"/>
  <c r="R1585" i="38" s="1"/>
  <c r="G1585" i="38"/>
  <c r="T1585" i="38" s="1"/>
  <c r="F1585" i="38"/>
  <c r="K1585" i="38" s="1"/>
  <c r="E1585" i="38"/>
  <c r="D1585" i="38"/>
  <c r="Q1585" i="38" s="1"/>
  <c r="C1585" i="38"/>
  <c r="B1585" i="38"/>
  <c r="H1584" i="38"/>
  <c r="L1584" i="38" s="1"/>
  <c r="R1584" i="38" s="1"/>
  <c r="G1584" i="38"/>
  <c r="T1584" i="38" s="1"/>
  <c r="F1584" i="38"/>
  <c r="K1584" i="38" s="1"/>
  <c r="E1584" i="38"/>
  <c r="D1584" i="38"/>
  <c r="Q1584" i="38" s="1"/>
  <c r="C1584" i="38"/>
  <c r="B1584" i="38"/>
  <c r="H1583" i="38"/>
  <c r="L1583" i="38" s="1"/>
  <c r="R1583" i="38" s="1"/>
  <c r="G1583" i="38"/>
  <c r="T1583" i="38" s="1"/>
  <c r="F1583" i="38"/>
  <c r="K1583" i="38" s="1"/>
  <c r="E1583" i="38"/>
  <c r="D1583" i="38"/>
  <c r="Q1583" i="38" s="1"/>
  <c r="C1583" i="38"/>
  <c r="B1583" i="38"/>
  <c r="H1582" i="38"/>
  <c r="L1582" i="38" s="1"/>
  <c r="R1582" i="38" s="1"/>
  <c r="G1582" i="38"/>
  <c r="T1582" i="38" s="1"/>
  <c r="F1582" i="38"/>
  <c r="K1582" i="38" s="1"/>
  <c r="E1582" i="38"/>
  <c r="D1582" i="38"/>
  <c r="Q1582" i="38" s="1"/>
  <c r="C1582" i="38"/>
  <c r="B1582" i="38"/>
  <c r="H1581" i="38"/>
  <c r="L1581" i="38" s="1"/>
  <c r="R1581" i="38" s="1"/>
  <c r="G1581" i="38"/>
  <c r="T1581" i="38" s="1"/>
  <c r="F1581" i="38"/>
  <c r="K1581" i="38" s="1"/>
  <c r="E1581" i="38"/>
  <c r="D1581" i="38"/>
  <c r="Q1581" i="38" s="1"/>
  <c r="C1581" i="38"/>
  <c r="B1581" i="38"/>
  <c r="H1580" i="38"/>
  <c r="L1580" i="38" s="1"/>
  <c r="R1580" i="38" s="1"/>
  <c r="G1580" i="38"/>
  <c r="T1580" i="38" s="1"/>
  <c r="F1580" i="38"/>
  <c r="K1580" i="38" s="1"/>
  <c r="E1580" i="38"/>
  <c r="D1580" i="38"/>
  <c r="Q1580" i="38" s="1"/>
  <c r="C1580" i="38"/>
  <c r="B1580" i="38"/>
  <c r="H1579" i="38"/>
  <c r="L1579" i="38" s="1"/>
  <c r="R1579" i="38" s="1"/>
  <c r="G1579" i="38"/>
  <c r="T1579" i="38" s="1"/>
  <c r="F1579" i="38"/>
  <c r="K1579" i="38" s="1"/>
  <c r="E1579" i="38"/>
  <c r="D1579" i="38"/>
  <c r="Q1579" i="38" s="1"/>
  <c r="C1579" i="38"/>
  <c r="B1579" i="38"/>
  <c r="H1578" i="38"/>
  <c r="L1578" i="38" s="1"/>
  <c r="R1578" i="38" s="1"/>
  <c r="G1578" i="38"/>
  <c r="T1578" i="38" s="1"/>
  <c r="F1578" i="38"/>
  <c r="K1578" i="38" s="1"/>
  <c r="E1578" i="38"/>
  <c r="D1578" i="38"/>
  <c r="Q1578" i="38" s="1"/>
  <c r="C1578" i="38"/>
  <c r="B1578" i="38"/>
  <c r="H1577" i="38"/>
  <c r="L1577" i="38" s="1"/>
  <c r="R1577" i="38" s="1"/>
  <c r="G1577" i="38"/>
  <c r="T1577" i="38" s="1"/>
  <c r="F1577" i="38"/>
  <c r="K1577" i="38" s="1"/>
  <c r="E1577" i="38"/>
  <c r="D1577" i="38"/>
  <c r="Q1577" i="38" s="1"/>
  <c r="C1577" i="38"/>
  <c r="B1577" i="38"/>
  <c r="H1576" i="38"/>
  <c r="L1576" i="38" s="1"/>
  <c r="R1576" i="38" s="1"/>
  <c r="G1576" i="38"/>
  <c r="T1576" i="38" s="1"/>
  <c r="F1576" i="38"/>
  <c r="K1576" i="38" s="1"/>
  <c r="E1576" i="38"/>
  <c r="D1576" i="38"/>
  <c r="Q1576" i="38" s="1"/>
  <c r="C1576" i="38"/>
  <c r="B1576" i="38"/>
  <c r="H1575" i="38"/>
  <c r="L1575" i="38" s="1"/>
  <c r="R1575" i="38" s="1"/>
  <c r="G1575" i="38"/>
  <c r="T1575" i="38" s="1"/>
  <c r="F1575" i="38"/>
  <c r="K1575" i="38" s="1"/>
  <c r="E1575" i="38"/>
  <c r="D1575" i="38"/>
  <c r="Q1575" i="38" s="1"/>
  <c r="C1575" i="38"/>
  <c r="B1575" i="38"/>
  <c r="H1574" i="38"/>
  <c r="L1574" i="38" s="1"/>
  <c r="R1574" i="38" s="1"/>
  <c r="G1574" i="38"/>
  <c r="T1574" i="38" s="1"/>
  <c r="F1574" i="38"/>
  <c r="K1574" i="38" s="1"/>
  <c r="E1574" i="38"/>
  <c r="D1574" i="38"/>
  <c r="Q1574" i="38" s="1"/>
  <c r="C1574" i="38"/>
  <c r="B1574" i="38"/>
  <c r="H1573" i="38"/>
  <c r="L1573" i="38" s="1"/>
  <c r="R1573" i="38" s="1"/>
  <c r="G1573" i="38"/>
  <c r="T1573" i="38" s="1"/>
  <c r="F1573" i="38"/>
  <c r="K1573" i="38" s="1"/>
  <c r="E1573" i="38"/>
  <c r="D1573" i="38"/>
  <c r="Q1573" i="38" s="1"/>
  <c r="C1573" i="38"/>
  <c r="B1573" i="38"/>
  <c r="H1572" i="38"/>
  <c r="L1572" i="38" s="1"/>
  <c r="R1572" i="38" s="1"/>
  <c r="G1572" i="38"/>
  <c r="T1572" i="38" s="1"/>
  <c r="F1572" i="38"/>
  <c r="K1572" i="38" s="1"/>
  <c r="E1572" i="38"/>
  <c r="D1572" i="38"/>
  <c r="Q1572" i="38" s="1"/>
  <c r="C1572" i="38"/>
  <c r="B1572" i="38"/>
  <c r="H1571" i="38"/>
  <c r="L1571" i="38" s="1"/>
  <c r="R1571" i="38" s="1"/>
  <c r="G1571" i="38"/>
  <c r="T1571" i="38" s="1"/>
  <c r="F1571" i="38"/>
  <c r="K1571" i="38" s="1"/>
  <c r="E1571" i="38"/>
  <c r="D1571" i="38"/>
  <c r="Q1571" i="38" s="1"/>
  <c r="C1571" i="38"/>
  <c r="B1571" i="38"/>
  <c r="H1570" i="38"/>
  <c r="L1570" i="38" s="1"/>
  <c r="R1570" i="38" s="1"/>
  <c r="G1570" i="38"/>
  <c r="T1570" i="38" s="1"/>
  <c r="F1570" i="38"/>
  <c r="K1570" i="38" s="1"/>
  <c r="E1570" i="38"/>
  <c r="D1570" i="38"/>
  <c r="Q1570" i="38" s="1"/>
  <c r="C1570" i="38"/>
  <c r="B1570" i="38"/>
  <c r="H1569" i="38"/>
  <c r="L1569" i="38" s="1"/>
  <c r="R1569" i="38" s="1"/>
  <c r="G1569" i="38"/>
  <c r="T1569" i="38" s="1"/>
  <c r="F1569" i="38"/>
  <c r="K1569" i="38" s="1"/>
  <c r="E1569" i="38"/>
  <c r="D1569" i="38"/>
  <c r="Q1569" i="38" s="1"/>
  <c r="C1569" i="38"/>
  <c r="B1569" i="38"/>
  <c r="H1568" i="38"/>
  <c r="L1568" i="38" s="1"/>
  <c r="R1568" i="38" s="1"/>
  <c r="G1568" i="38"/>
  <c r="T1568" i="38" s="1"/>
  <c r="F1568" i="38"/>
  <c r="K1568" i="38" s="1"/>
  <c r="E1568" i="38"/>
  <c r="D1568" i="38"/>
  <c r="Q1568" i="38" s="1"/>
  <c r="C1568" i="38"/>
  <c r="B1568" i="38"/>
  <c r="H1567" i="38"/>
  <c r="L1567" i="38" s="1"/>
  <c r="R1567" i="38" s="1"/>
  <c r="G1567" i="38"/>
  <c r="T1567" i="38" s="1"/>
  <c r="F1567" i="38"/>
  <c r="K1567" i="38" s="1"/>
  <c r="E1567" i="38"/>
  <c r="D1567" i="38"/>
  <c r="Q1567" i="38" s="1"/>
  <c r="C1567" i="38"/>
  <c r="B1567" i="38"/>
  <c r="H1566" i="38"/>
  <c r="L1566" i="38" s="1"/>
  <c r="R1566" i="38" s="1"/>
  <c r="G1566" i="38"/>
  <c r="T1566" i="38" s="1"/>
  <c r="F1566" i="38"/>
  <c r="K1566" i="38" s="1"/>
  <c r="E1566" i="38"/>
  <c r="D1566" i="38"/>
  <c r="Q1566" i="38" s="1"/>
  <c r="C1566" i="38"/>
  <c r="B1566" i="38"/>
  <c r="H1565" i="38"/>
  <c r="L1565" i="38" s="1"/>
  <c r="R1565" i="38" s="1"/>
  <c r="G1565" i="38"/>
  <c r="T1565" i="38" s="1"/>
  <c r="F1565" i="38"/>
  <c r="K1565" i="38" s="1"/>
  <c r="E1565" i="38"/>
  <c r="D1565" i="38"/>
  <c r="Q1565" i="38" s="1"/>
  <c r="C1565" i="38"/>
  <c r="B1565" i="38"/>
  <c r="H1564" i="38"/>
  <c r="L1564" i="38" s="1"/>
  <c r="R1564" i="38" s="1"/>
  <c r="G1564" i="38"/>
  <c r="T1564" i="38" s="1"/>
  <c r="F1564" i="38"/>
  <c r="K1564" i="38" s="1"/>
  <c r="E1564" i="38"/>
  <c r="D1564" i="38"/>
  <c r="Q1564" i="38" s="1"/>
  <c r="C1564" i="38"/>
  <c r="B1564" i="38"/>
  <c r="H1563" i="38"/>
  <c r="L1563" i="38" s="1"/>
  <c r="R1563" i="38" s="1"/>
  <c r="G1563" i="38"/>
  <c r="T1563" i="38" s="1"/>
  <c r="F1563" i="38"/>
  <c r="K1563" i="38" s="1"/>
  <c r="E1563" i="38"/>
  <c r="D1563" i="38"/>
  <c r="Q1563" i="38" s="1"/>
  <c r="C1563" i="38"/>
  <c r="B1563" i="38"/>
  <c r="H1562" i="38"/>
  <c r="L1562" i="38" s="1"/>
  <c r="R1562" i="38" s="1"/>
  <c r="G1562" i="38"/>
  <c r="T1562" i="38" s="1"/>
  <c r="F1562" i="38"/>
  <c r="K1562" i="38" s="1"/>
  <c r="E1562" i="38"/>
  <c r="D1562" i="38"/>
  <c r="Q1562" i="38" s="1"/>
  <c r="C1562" i="38"/>
  <c r="B1562" i="38"/>
  <c r="H1561" i="38"/>
  <c r="L1561" i="38" s="1"/>
  <c r="R1561" i="38" s="1"/>
  <c r="G1561" i="38"/>
  <c r="T1561" i="38" s="1"/>
  <c r="F1561" i="38"/>
  <c r="K1561" i="38" s="1"/>
  <c r="E1561" i="38"/>
  <c r="D1561" i="38"/>
  <c r="Q1561" i="38" s="1"/>
  <c r="C1561" i="38"/>
  <c r="B1561" i="38"/>
  <c r="H1560" i="38"/>
  <c r="L1560" i="38" s="1"/>
  <c r="R1560" i="38" s="1"/>
  <c r="G1560" i="38"/>
  <c r="T1560" i="38" s="1"/>
  <c r="F1560" i="38"/>
  <c r="K1560" i="38" s="1"/>
  <c r="E1560" i="38"/>
  <c r="D1560" i="38"/>
  <c r="Q1560" i="38" s="1"/>
  <c r="C1560" i="38"/>
  <c r="B1560" i="38"/>
  <c r="H1559" i="38"/>
  <c r="L1559" i="38" s="1"/>
  <c r="R1559" i="38" s="1"/>
  <c r="G1559" i="38"/>
  <c r="T1559" i="38" s="1"/>
  <c r="F1559" i="38"/>
  <c r="K1559" i="38" s="1"/>
  <c r="E1559" i="38"/>
  <c r="D1559" i="38"/>
  <c r="Q1559" i="38" s="1"/>
  <c r="C1559" i="38"/>
  <c r="B1559" i="38"/>
  <c r="H1558" i="38"/>
  <c r="L1558" i="38" s="1"/>
  <c r="R1558" i="38" s="1"/>
  <c r="G1558" i="38"/>
  <c r="T1558" i="38" s="1"/>
  <c r="F1558" i="38"/>
  <c r="K1558" i="38" s="1"/>
  <c r="E1558" i="38"/>
  <c r="D1558" i="38"/>
  <c r="Q1558" i="38" s="1"/>
  <c r="C1558" i="38"/>
  <c r="B1558" i="38"/>
  <c r="H1557" i="38"/>
  <c r="L1557" i="38" s="1"/>
  <c r="R1557" i="38" s="1"/>
  <c r="G1557" i="38"/>
  <c r="T1557" i="38" s="1"/>
  <c r="F1557" i="38"/>
  <c r="K1557" i="38" s="1"/>
  <c r="E1557" i="38"/>
  <c r="D1557" i="38"/>
  <c r="Q1557" i="38" s="1"/>
  <c r="C1557" i="38"/>
  <c r="B1557" i="38"/>
  <c r="H1556" i="38"/>
  <c r="L1556" i="38" s="1"/>
  <c r="R1556" i="38" s="1"/>
  <c r="G1556" i="38"/>
  <c r="T1556" i="38" s="1"/>
  <c r="F1556" i="38"/>
  <c r="K1556" i="38" s="1"/>
  <c r="E1556" i="38"/>
  <c r="D1556" i="38"/>
  <c r="Q1556" i="38" s="1"/>
  <c r="C1556" i="38"/>
  <c r="B1556" i="38"/>
  <c r="H1555" i="38"/>
  <c r="L1555" i="38" s="1"/>
  <c r="R1555" i="38" s="1"/>
  <c r="G1555" i="38"/>
  <c r="T1555" i="38" s="1"/>
  <c r="F1555" i="38"/>
  <c r="K1555" i="38" s="1"/>
  <c r="E1555" i="38"/>
  <c r="D1555" i="38"/>
  <c r="Q1555" i="38" s="1"/>
  <c r="C1555" i="38"/>
  <c r="B1555" i="38"/>
  <c r="H1554" i="38"/>
  <c r="L1554" i="38" s="1"/>
  <c r="R1554" i="38" s="1"/>
  <c r="G1554" i="38"/>
  <c r="T1554" i="38" s="1"/>
  <c r="F1554" i="38"/>
  <c r="K1554" i="38" s="1"/>
  <c r="E1554" i="38"/>
  <c r="D1554" i="38"/>
  <c r="Q1554" i="38" s="1"/>
  <c r="C1554" i="38"/>
  <c r="B1554" i="38"/>
  <c r="H1553" i="38"/>
  <c r="L1553" i="38" s="1"/>
  <c r="R1553" i="38" s="1"/>
  <c r="G1553" i="38"/>
  <c r="T1553" i="38" s="1"/>
  <c r="F1553" i="38"/>
  <c r="K1553" i="38" s="1"/>
  <c r="E1553" i="38"/>
  <c r="D1553" i="38"/>
  <c r="Q1553" i="38" s="1"/>
  <c r="C1553" i="38"/>
  <c r="B1553" i="38"/>
  <c r="H1552" i="38"/>
  <c r="L1552" i="38" s="1"/>
  <c r="R1552" i="38" s="1"/>
  <c r="G1552" i="38"/>
  <c r="T1552" i="38" s="1"/>
  <c r="F1552" i="38"/>
  <c r="K1552" i="38" s="1"/>
  <c r="E1552" i="38"/>
  <c r="D1552" i="38"/>
  <c r="Q1552" i="38" s="1"/>
  <c r="C1552" i="38"/>
  <c r="B1552" i="38"/>
  <c r="H1551" i="38"/>
  <c r="L1551" i="38" s="1"/>
  <c r="R1551" i="38" s="1"/>
  <c r="G1551" i="38"/>
  <c r="T1551" i="38" s="1"/>
  <c r="F1551" i="38"/>
  <c r="K1551" i="38" s="1"/>
  <c r="E1551" i="38"/>
  <c r="D1551" i="38"/>
  <c r="Q1551" i="38" s="1"/>
  <c r="C1551" i="38"/>
  <c r="B1551" i="38"/>
  <c r="H1550" i="38"/>
  <c r="L1550" i="38" s="1"/>
  <c r="R1550" i="38" s="1"/>
  <c r="G1550" i="38"/>
  <c r="T1550" i="38" s="1"/>
  <c r="F1550" i="38"/>
  <c r="K1550" i="38" s="1"/>
  <c r="E1550" i="38"/>
  <c r="D1550" i="38"/>
  <c r="Q1550" i="38" s="1"/>
  <c r="C1550" i="38"/>
  <c r="B1550" i="38"/>
  <c r="H1549" i="38"/>
  <c r="L1549" i="38" s="1"/>
  <c r="R1549" i="38" s="1"/>
  <c r="G1549" i="38"/>
  <c r="T1549" i="38" s="1"/>
  <c r="F1549" i="38"/>
  <c r="K1549" i="38" s="1"/>
  <c r="E1549" i="38"/>
  <c r="D1549" i="38"/>
  <c r="Q1549" i="38" s="1"/>
  <c r="C1549" i="38"/>
  <c r="B1549" i="38"/>
  <c r="H1548" i="38"/>
  <c r="L1548" i="38" s="1"/>
  <c r="R1548" i="38" s="1"/>
  <c r="G1548" i="38"/>
  <c r="T1548" i="38" s="1"/>
  <c r="F1548" i="38"/>
  <c r="K1548" i="38" s="1"/>
  <c r="E1548" i="38"/>
  <c r="D1548" i="38"/>
  <c r="Q1548" i="38" s="1"/>
  <c r="C1548" i="38"/>
  <c r="B1548" i="38"/>
  <c r="H1547" i="38"/>
  <c r="L1547" i="38" s="1"/>
  <c r="R1547" i="38" s="1"/>
  <c r="G1547" i="38"/>
  <c r="T1547" i="38" s="1"/>
  <c r="F1547" i="38"/>
  <c r="K1547" i="38" s="1"/>
  <c r="E1547" i="38"/>
  <c r="D1547" i="38"/>
  <c r="Q1547" i="38" s="1"/>
  <c r="C1547" i="38"/>
  <c r="B1547" i="38"/>
  <c r="H1546" i="38"/>
  <c r="L1546" i="38" s="1"/>
  <c r="R1546" i="38" s="1"/>
  <c r="G1546" i="38"/>
  <c r="T1546" i="38" s="1"/>
  <c r="F1546" i="38"/>
  <c r="K1546" i="38" s="1"/>
  <c r="E1546" i="38"/>
  <c r="D1546" i="38"/>
  <c r="Q1546" i="38" s="1"/>
  <c r="C1546" i="38"/>
  <c r="B1546" i="38"/>
  <c r="H1545" i="38"/>
  <c r="L1545" i="38" s="1"/>
  <c r="R1545" i="38" s="1"/>
  <c r="G1545" i="38"/>
  <c r="T1545" i="38" s="1"/>
  <c r="F1545" i="38"/>
  <c r="K1545" i="38" s="1"/>
  <c r="E1545" i="38"/>
  <c r="D1545" i="38"/>
  <c r="Q1545" i="38" s="1"/>
  <c r="C1545" i="38"/>
  <c r="B1545" i="38"/>
  <c r="H1544" i="38"/>
  <c r="L1544" i="38" s="1"/>
  <c r="R1544" i="38" s="1"/>
  <c r="G1544" i="38"/>
  <c r="T1544" i="38" s="1"/>
  <c r="F1544" i="38"/>
  <c r="K1544" i="38" s="1"/>
  <c r="E1544" i="38"/>
  <c r="D1544" i="38"/>
  <c r="Q1544" i="38" s="1"/>
  <c r="C1544" i="38"/>
  <c r="B1544" i="38"/>
  <c r="H1543" i="38"/>
  <c r="L1543" i="38" s="1"/>
  <c r="R1543" i="38" s="1"/>
  <c r="G1543" i="38"/>
  <c r="T1543" i="38" s="1"/>
  <c r="F1543" i="38"/>
  <c r="K1543" i="38" s="1"/>
  <c r="E1543" i="38"/>
  <c r="D1543" i="38"/>
  <c r="Q1543" i="38" s="1"/>
  <c r="C1543" i="38"/>
  <c r="B1543" i="38"/>
  <c r="H1542" i="38"/>
  <c r="L1542" i="38" s="1"/>
  <c r="R1542" i="38" s="1"/>
  <c r="G1542" i="38"/>
  <c r="T1542" i="38" s="1"/>
  <c r="F1542" i="38"/>
  <c r="K1542" i="38" s="1"/>
  <c r="E1542" i="38"/>
  <c r="D1542" i="38"/>
  <c r="Q1542" i="38" s="1"/>
  <c r="C1542" i="38"/>
  <c r="B1542" i="38"/>
  <c r="H1541" i="38"/>
  <c r="L1541" i="38" s="1"/>
  <c r="R1541" i="38" s="1"/>
  <c r="G1541" i="38"/>
  <c r="T1541" i="38" s="1"/>
  <c r="F1541" i="38"/>
  <c r="K1541" i="38" s="1"/>
  <c r="E1541" i="38"/>
  <c r="D1541" i="38"/>
  <c r="Q1541" i="38" s="1"/>
  <c r="C1541" i="38"/>
  <c r="B1541" i="38"/>
  <c r="H1540" i="38"/>
  <c r="L1540" i="38" s="1"/>
  <c r="R1540" i="38" s="1"/>
  <c r="G1540" i="38"/>
  <c r="T1540" i="38" s="1"/>
  <c r="F1540" i="38"/>
  <c r="K1540" i="38" s="1"/>
  <c r="E1540" i="38"/>
  <c r="D1540" i="38"/>
  <c r="Q1540" i="38" s="1"/>
  <c r="C1540" i="38"/>
  <c r="B1540" i="38"/>
  <c r="H1539" i="38"/>
  <c r="L1539" i="38" s="1"/>
  <c r="R1539" i="38" s="1"/>
  <c r="G1539" i="38"/>
  <c r="T1539" i="38" s="1"/>
  <c r="F1539" i="38"/>
  <c r="K1539" i="38" s="1"/>
  <c r="E1539" i="38"/>
  <c r="D1539" i="38"/>
  <c r="Q1539" i="38" s="1"/>
  <c r="C1539" i="38"/>
  <c r="B1539" i="38"/>
  <c r="H1538" i="38"/>
  <c r="L1538" i="38" s="1"/>
  <c r="R1538" i="38" s="1"/>
  <c r="G1538" i="38"/>
  <c r="T1538" i="38" s="1"/>
  <c r="F1538" i="38"/>
  <c r="K1538" i="38" s="1"/>
  <c r="E1538" i="38"/>
  <c r="D1538" i="38"/>
  <c r="Q1538" i="38" s="1"/>
  <c r="C1538" i="38"/>
  <c r="B1538" i="38"/>
  <c r="H1537" i="38"/>
  <c r="L1537" i="38" s="1"/>
  <c r="R1537" i="38" s="1"/>
  <c r="G1537" i="38"/>
  <c r="T1537" i="38" s="1"/>
  <c r="F1537" i="38"/>
  <c r="K1537" i="38" s="1"/>
  <c r="E1537" i="38"/>
  <c r="D1537" i="38"/>
  <c r="Q1537" i="38" s="1"/>
  <c r="C1537" i="38"/>
  <c r="B1537" i="38"/>
  <c r="H1536" i="38"/>
  <c r="L1536" i="38" s="1"/>
  <c r="R1536" i="38" s="1"/>
  <c r="G1536" i="38"/>
  <c r="T1536" i="38" s="1"/>
  <c r="F1536" i="38"/>
  <c r="K1536" i="38" s="1"/>
  <c r="E1536" i="38"/>
  <c r="D1536" i="38"/>
  <c r="Q1536" i="38" s="1"/>
  <c r="C1536" i="38"/>
  <c r="B1536" i="38"/>
  <c r="H1535" i="38"/>
  <c r="L1535" i="38" s="1"/>
  <c r="R1535" i="38" s="1"/>
  <c r="G1535" i="38"/>
  <c r="T1535" i="38" s="1"/>
  <c r="F1535" i="38"/>
  <c r="K1535" i="38" s="1"/>
  <c r="E1535" i="38"/>
  <c r="D1535" i="38"/>
  <c r="Q1535" i="38" s="1"/>
  <c r="C1535" i="38"/>
  <c r="B1535" i="38"/>
  <c r="H1534" i="38"/>
  <c r="L1534" i="38" s="1"/>
  <c r="R1534" i="38" s="1"/>
  <c r="G1534" i="38"/>
  <c r="T1534" i="38" s="1"/>
  <c r="F1534" i="38"/>
  <c r="K1534" i="38" s="1"/>
  <c r="E1534" i="38"/>
  <c r="D1534" i="38"/>
  <c r="Q1534" i="38" s="1"/>
  <c r="C1534" i="38"/>
  <c r="B1534" i="38"/>
  <c r="H1533" i="38"/>
  <c r="L1533" i="38" s="1"/>
  <c r="R1533" i="38" s="1"/>
  <c r="G1533" i="38"/>
  <c r="T1533" i="38" s="1"/>
  <c r="F1533" i="38"/>
  <c r="K1533" i="38" s="1"/>
  <c r="E1533" i="38"/>
  <c r="D1533" i="38"/>
  <c r="Q1533" i="38" s="1"/>
  <c r="C1533" i="38"/>
  <c r="B1533" i="38"/>
  <c r="H1532" i="38"/>
  <c r="L1532" i="38" s="1"/>
  <c r="R1532" i="38" s="1"/>
  <c r="G1532" i="38"/>
  <c r="T1532" i="38" s="1"/>
  <c r="F1532" i="38"/>
  <c r="K1532" i="38" s="1"/>
  <c r="E1532" i="38"/>
  <c r="D1532" i="38"/>
  <c r="Q1532" i="38" s="1"/>
  <c r="C1532" i="38"/>
  <c r="B1532" i="38"/>
  <c r="H1531" i="38"/>
  <c r="L1531" i="38" s="1"/>
  <c r="R1531" i="38" s="1"/>
  <c r="G1531" i="38"/>
  <c r="T1531" i="38" s="1"/>
  <c r="F1531" i="38"/>
  <c r="K1531" i="38" s="1"/>
  <c r="E1531" i="38"/>
  <c r="D1531" i="38"/>
  <c r="Q1531" i="38" s="1"/>
  <c r="C1531" i="38"/>
  <c r="B1531" i="38"/>
  <c r="H1530" i="38"/>
  <c r="L1530" i="38" s="1"/>
  <c r="R1530" i="38" s="1"/>
  <c r="G1530" i="38"/>
  <c r="T1530" i="38" s="1"/>
  <c r="F1530" i="38"/>
  <c r="K1530" i="38" s="1"/>
  <c r="E1530" i="38"/>
  <c r="D1530" i="38"/>
  <c r="Q1530" i="38" s="1"/>
  <c r="C1530" i="38"/>
  <c r="B1530" i="38"/>
  <c r="H1529" i="38"/>
  <c r="L1529" i="38" s="1"/>
  <c r="R1529" i="38" s="1"/>
  <c r="G1529" i="38"/>
  <c r="T1529" i="38" s="1"/>
  <c r="F1529" i="38"/>
  <c r="K1529" i="38" s="1"/>
  <c r="E1529" i="38"/>
  <c r="D1529" i="38"/>
  <c r="Q1529" i="38" s="1"/>
  <c r="C1529" i="38"/>
  <c r="B1529" i="38"/>
  <c r="H1528" i="38"/>
  <c r="L1528" i="38" s="1"/>
  <c r="R1528" i="38" s="1"/>
  <c r="G1528" i="38"/>
  <c r="T1528" i="38" s="1"/>
  <c r="F1528" i="38"/>
  <c r="K1528" i="38" s="1"/>
  <c r="E1528" i="38"/>
  <c r="D1528" i="38"/>
  <c r="Q1528" i="38" s="1"/>
  <c r="C1528" i="38"/>
  <c r="B1528" i="38"/>
  <c r="H1527" i="38"/>
  <c r="L1527" i="38" s="1"/>
  <c r="R1527" i="38" s="1"/>
  <c r="G1527" i="38"/>
  <c r="T1527" i="38" s="1"/>
  <c r="F1527" i="38"/>
  <c r="K1527" i="38" s="1"/>
  <c r="E1527" i="38"/>
  <c r="D1527" i="38"/>
  <c r="Q1527" i="38" s="1"/>
  <c r="C1527" i="38"/>
  <c r="B1527" i="38"/>
  <c r="H1526" i="38"/>
  <c r="L1526" i="38" s="1"/>
  <c r="R1526" i="38" s="1"/>
  <c r="G1526" i="38"/>
  <c r="T1526" i="38" s="1"/>
  <c r="F1526" i="38"/>
  <c r="K1526" i="38" s="1"/>
  <c r="E1526" i="38"/>
  <c r="D1526" i="38"/>
  <c r="Q1526" i="38" s="1"/>
  <c r="C1526" i="38"/>
  <c r="B1526" i="38"/>
  <c r="H1525" i="38"/>
  <c r="L1525" i="38" s="1"/>
  <c r="R1525" i="38" s="1"/>
  <c r="G1525" i="38"/>
  <c r="T1525" i="38" s="1"/>
  <c r="F1525" i="38"/>
  <c r="K1525" i="38" s="1"/>
  <c r="E1525" i="38"/>
  <c r="D1525" i="38"/>
  <c r="Q1525" i="38" s="1"/>
  <c r="C1525" i="38"/>
  <c r="B1525" i="38"/>
  <c r="H1524" i="38"/>
  <c r="L1524" i="38" s="1"/>
  <c r="R1524" i="38" s="1"/>
  <c r="G1524" i="38"/>
  <c r="T1524" i="38" s="1"/>
  <c r="F1524" i="38"/>
  <c r="K1524" i="38" s="1"/>
  <c r="E1524" i="38"/>
  <c r="D1524" i="38"/>
  <c r="Q1524" i="38" s="1"/>
  <c r="C1524" i="38"/>
  <c r="B1524" i="38"/>
  <c r="H1523" i="38"/>
  <c r="L1523" i="38" s="1"/>
  <c r="R1523" i="38" s="1"/>
  <c r="G1523" i="38"/>
  <c r="T1523" i="38" s="1"/>
  <c r="F1523" i="38"/>
  <c r="K1523" i="38" s="1"/>
  <c r="E1523" i="38"/>
  <c r="D1523" i="38"/>
  <c r="Q1523" i="38" s="1"/>
  <c r="C1523" i="38"/>
  <c r="B1523" i="38"/>
  <c r="H1522" i="38"/>
  <c r="L1522" i="38" s="1"/>
  <c r="R1522" i="38" s="1"/>
  <c r="G1522" i="38"/>
  <c r="T1522" i="38" s="1"/>
  <c r="F1522" i="38"/>
  <c r="K1522" i="38" s="1"/>
  <c r="E1522" i="38"/>
  <c r="D1522" i="38"/>
  <c r="Q1522" i="38" s="1"/>
  <c r="C1522" i="38"/>
  <c r="B1522" i="38"/>
  <c r="H1521" i="38"/>
  <c r="L1521" i="38" s="1"/>
  <c r="R1521" i="38" s="1"/>
  <c r="G1521" i="38"/>
  <c r="T1521" i="38" s="1"/>
  <c r="F1521" i="38"/>
  <c r="K1521" i="38" s="1"/>
  <c r="E1521" i="38"/>
  <c r="D1521" i="38"/>
  <c r="Q1521" i="38" s="1"/>
  <c r="C1521" i="38"/>
  <c r="B1521" i="38"/>
  <c r="H1520" i="38"/>
  <c r="L1520" i="38" s="1"/>
  <c r="R1520" i="38" s="1"/>
  <c r="G1520" i="38"/>
  <c r="T1520" i="38" s="1"/>
  <c r="F1520" i="38"/>
  <c r="K1520" i="38" s="1"/>
  <c r="E1520" i="38"/>
  <c r="D1520" i="38"/>
  <c r="Q1520" i="38" s="1"/>
  <c r="C1520" i="38"/>
  <c r="B1520" i="38"/>
  <c r="H1519" i="38"/>
  <c r="L1519" i="38" s="1"/>
  <c r="R1519" i="38" s="1"/>
  <c r="G1519" i="38"/>
  <c r="T1519" i="38" s="1"/>
  <c r="F1519" i="38"/>
  <c r="K1519" i="38" s="1"/>
  <c r="E1519" i="38"/>
  <c r="D1519" i="38"/>
  <c r="Q1519" i="38" s="1"/>
  <c r="C1519" i="38"/>
  <c r="B1519" i="38"/>
  <c r="H1518" i="38"/>
  <c r="L1518" i="38" s="1"/>
  <c r="R1518" i="38" s="1"/>
  <c r="G1518" i="38"/>
  <c r="T1518" i="38" s="1"/>
  <c r="F1518" i="38"/>
  <c r="K1518" i="38" s="1"/>
  <c r="E1518" i="38"/>
  <c r="D1518" i="38"/>
  <c r="Q1518" i="38" s="1"/>
  <c r="C1518" i="38"/>
  <c r="B1518" i="38"/>
  <c r="H1517" i="38"/>
  <c r="L1517" i="38" s="1"/>
  <c r="R1517" i="38" s="1"/>
  <c r="G1517" i="38"/>
  <c r="T1517" i="38" s="1"/>
  <c r="F1517" i="38"/>
  <c r="K1517" i="38" s="1"/>
  <c r="E1517" i="38"/>
  <c r="D1517" i="38"/>
  <c r="Q1517" i="38" s="1"/>
  <c r="C1517" i="38"/>
  <c r="B1517" i="38"/>
  <c r="H1516" i="38"/>
  <c r="L1516" i="38" s="1"/>
  <c r="R1516" i="38" s="1"/>
  <c r="G1516" i="38"/>
  <c r="T1516" i="38" s="1"/>
  <c r="F1516" i="38"/>
  <c r="K1516" i="38" s="1"/>
  <c r="E1516" i="38"/>
  <c r="D1516" i="38"/>
  <c r="Q1516" i="38" s="1"/>
  <c r="C1516" i="38"/>
  <c r="B1516" i="38"/>
  <c r="H1515" i="38"/>
  <c r="L1515" i="38" s="1"/>
  <c r="R1515" i="38" s="1"/>
  <c r="G1515" i="38"/>
  <c r="T1515" i="38" s="1"/>
  <c r="F1515" i="38"/>
  <c r="K1515" i="38" s="1"/>
  <c r="E1515" i="38"/>
  <c r="D1515" i="38"/>
  <c r="Q1515" i="38" s="1"/>
  <c r="C1515" i="38"/>
  <c r="B1515" i="38"/>
  <c r="H1514" i="38"/>
  <c r="L1514" i="38" s="1"/>
  <c r="R1514" i="38" s="1"/>
  <c r="G1514" i="38"/>
  <c r="T1514" i="38" s="1"/>
  <c r="F1514" i="38"/>
  <c r="K1514" i="38" s="1"/>
  <c r="E1514" i="38"/>
  <c r="D1514" i="38"/>
  <c r="Q1514" i="38" s="1"/>
  <c r="C1514" i="38"/>
  <c r="B1514" i="38"/>
  <c r="H1513" i="38"/>
  <c r="L1513" i="38" s="1"/>
  <c r="R1513" i="38" s="1"/>
  <c r="G1513" i="38"/>
  <c r="T1513" i="38" s="1"/>
  <c r="F1513" i="38"/>
  <c r="K1513" i="38" s="1"/>
  <c r="E1513" i="38"/>
  <c r="D1513" i="38"/>
  <c r="Q1513" i="38" s="1"/>
  <c r="C1513" i="38"/>
  <c r="B1513" i="38"/>
  <c r="H1512" i="38"/>
  <c r="L1512" i="38" s="1"/>
  <c r="R1512" i="38" s="1"/>
  <c r="G1512" i="38"/>
  <c r="T1512" i="38" s="1"/>
  <c r="F1512" i="38"/>
  <c r="K1512" i="38" s="1"/>
  <c r="E1512" i="38"/>
  <c r="D1512" i="38"/>
  <c r="Q1512" i="38" s="1"/>
  <c r="C1512" i="38"/>
  <c r="B1512" i="38"/>
  <c r="H1511" i="38"/>
  <c r="L1511" i="38" s="1"/>
  <c r="R1511" i="38" s="1"/>
  <c r="G1511" i="38"/>
  <c r="T1511" i="38" s="1"/>
  <c r="F1511" i="38"/>
  <c r="K1511" i="38" s="1"/>
  <c r="E1511" i="38"/>
  <c r="D1511" i="38"/>
  <c r="Q1511" i="38" s="1"/>
  <c r="C1511" i="38"/>
  <c r="B1511" i="38"/>
  <c r="H1510" i="38"/>
  <c r="L1510" i="38" s="1"/>
  <c r="R1510" i="38" s="1"/>
  <c r="G1510" i="38"/>
  <c r="T1510" i="38" s="1"/>
  <c r="F1510" i="38"/>
  <c r="K1510" i="38" s="1"/>
  <c r="E1510" i="38"/>
  <c r="D1510" i="38"/>
  <c r="Q1510" i="38" s="1"/>
  <c r="C1510" i="38"/>
  <c r="B1510" i="38"/>
  <c r="H1509" i="38"/>
  <c r="L1509" i="38" s="1"/>
  <c r="R1509" i="38" s="1"/>
  <c r="G1509" i="38"/>
  <c r="T1509" i="38" s="1"/>
  <c r="F1509" i="38"/>
  <c r="K1509" i="38" s="1"/>
  <c r="E1509" i="38"/>
  <c r="D1509" i="38"/>
  <c r="Q1509" i="38" s="1"/>
  <c r="C1509" i="38"/>
  <c r="B1509" i="38"/>
  <c r="H1508" i="38"/>
  <c r="L1508" i="38" s="1"/>
  <c r="R1508" i="38" s="1"/>
  <c r="G1508" i="38"/>
  <c r="T1508" i="38" s="1"/>
  <c r="F1508" i="38"/>
  <c r="K1508" i="38" s="1"/>
  <c r="E1508" i="38"/>
  <c r="D1508" i="38"/>
  <c r="Q1508" i="38" s="1"/>
  <c r="C1508" i="38"/>
  <c r="B1508" i="38"/>
  <c r="H1507" i="38"/>
  <c r="L1507" i="38" s="1"/>
  <c r="R1507" i="38" s="1"/>
  <c r="G1507" i="38"/>
  <c r="T1507" i="38" s="1"/>
  <c r="F1507" i="38"/>
  <c r="K1507" i="38" s="1"/>
  <c r="E1507" i="38"/>
  <c r="D1507" i="38"/>
  <c r="Q1507" i="38" s="1"/>
  <c r="C1507" i="38"/>
  <c r="B1507" i="38"/>
  <c r="H1506" i="38"/>
  <c r="L1506" i="38" s="1"/>
  <c r="R1506" i="38" s="1"/>
  <c r="G1506" i="38"/>
  <c r="T1506" i="38" s="1"/>
  <c r="F1506" i="38"/>
  <c r="K1506" i="38" s="1"/>
  <c r="E1506" i="38"/>
  <c r="D1506" i="38"/>
  <c r="Q1506" i="38" s="1"/>
  <c r="C1506" i="38"/>
  <c r="B1506" i="38"/>
  <c r="H1505" i="38"/>
  <c r="L1505" i="38" s="1"/>
  <c r="R1505" i="38" s="1"/>
  <c r="G1505" i="38"/>
  <c r="T1505" i="38" s="1"/>
  <c r="F1505" i="38"/>
  <c r="K1505" i="38" s="1"/>
  <c r="E1505" i="38"/>
  <c r="D1505" i="38"/>
  <c r="Q1505" i="38" s="1"/>
  <c r="C1505" i="38"/>
  <c r="B1505" i="38"/>
  <c r="H1504" i="38"/>
  <c r="L1504" i="38" s="1"/>
  <c r="R1504" i="38" s="1"/>
  <c r="G1504" i="38"/>
  <c r="T1504" i="38" s="1"/>
  <c r="F1504" i="38"/>
  <c r="K1504" i="38" s="1"/>
  <c r="E1504" i="38"/>
  <c r="D1504" i="38"/>
  <c r="Q1504" i="38" s="1"/>
  <c r="C1504" i="38"/>
  <c r="B1504" i="38"/>
  <c r="H1503" i="38"/>
  <c r="L1503" i="38" s="1"/>
  <c r="R1503" i="38" s="1"/>
  <c r="G1503" i="38"/>
  <c r="T1503" i="38" s="1"/>
  <c r="F1503" i="38"/>
  <c r="K1503" i="38" s="1"/>
  <c r="E1503" i="38"/>
  <c r="D1503" i="38"/>
  <c r="Q1503" i="38" s="1"/>
  <c r="C1503" i="38"/>
  <c r="B1503" i="38"/>
  <c r="H1502" i="38"/>
  <c r="L1502" i="38" s="1"/>
  <c r="R1502" i="38" s="1"/>
  <c r="G1502" i="38"/>
  <c r="T1502" i="38" s="1"/>
  <c r="F1502" i="38"/>
  <c r="K1502" i="38" s="1"/>
  <c r="E1502" i="38"/>
  <c r="D1502" i="38"/>
  <c r="Q1502" i="38" s="1"/>
  <c r="C1502" i="38"/>
  <c r="B1502" i="38"/>
  <c r="H1501" i="38"/>
  <c r="L1501" i="38" s="1"/>
  <c r="R1501" i="38" s="1"/>
  <c r="G1501" i="38"/>
  <c r="T1501" i="38" s="1"/>
  <c r="F1501" i="38"/>
  <c r="K1501" i="38" s="1"/>
  <c r="E1501" i="38"/>
  <c r="D1501" i="38"/>
  <c r="Q1501" i="38" s="1"/>
  <c r="C1501" i="38"/>
  <c r="B1501" i="38"/>
  <c r="H1500" i="38"/>
  <c r="L1500" i="38" s="1"/>
  <c r="R1500" i="38" s="1"/>
  <c r="G1500" i="38"/>
  <c r="T1500" i="38" s="1"/>
  <c r="F1500" i="38"/>
  <c r="K1500" i="38" s="1"/>
  <c r="E1500" i="38"/>
  <c r="D1500" i="38"/>
  <c r="Q1500" i="38" s="1"/>
  <c r="C1500" i="38"/>
  <c r="B1500" i="38"/>
  <c r="H1499" i="38"/>
  <c r="L1499" i="38" s="1"/>
  <c r="R1499" i="38" s="1"/>
  <c r="G1499" i="38"/>
  <c r="T1499" i="38" s="1"/>
  <c r="F1499" i="38"/>
  <c r="K1499" i="38" s="1"/>
  <c r="E1499" i="38"/>
  <c r="D1499" i="38"/>
  <c r="Q1499" i="38" s="1"/>
  <c r="C1499" i="38"/>
  <c r="B1499" i="38"/>
  <c r="H1498" i="38"/>
  <c r="L1498" i="38" s="1"/>
  <c r="R1498" i="38" s="1"/>
  <c r="G1498" i="38"/>
  <c r="T1498" i="38" s="1"/>
  <c r="F1498" i="38"/>
  <c r="K1498" i="38" s="1"/>
  <c r="E1498" i="38"/>
  <c r="D1498" i="38"/>
  <c r="Q1498" i="38" s="1"/>
  <c r="C1498" i="38"/>
  <c r="B1498" i="38"/>
  <c r="H1497" i="38"/>
  <c r="L1497" i="38" s="1"/>
  <c r="R1497" i="38" s="1"/>
  <c r="G1497" i="38"/>
  <c r="T1497" i="38" s="1"/>
  <c r="F1497" i="38"/>
  <c r="K1497" i="38" s="1"/>
  <c r="E1497" i="38"/>
  <c r="D1497" i="38"/>
  <c r="Q1497" i="38" s="1"/>
  <c r="C1497" i="38"/>
  <c r="B1497" i="38"/>
  <c r="H1496" i="38"/>
  <c r="L1496" i="38" s="1"/>
  <c r="R1496" i="38" s="1"/>
  <c r="G1496" i="38"/>
  <c r="T1496" i="38" s="1"/>
  <c r="F1496" i="38"/>
  <c r="K1496" i="38" s="1"/>
  <c r="E1496" i="38"/>
  <c r="D1496" i="38"/>
  <c r="Q1496" i="38" s="1"/>
  <c r="C1496" i="38"/>
  <c r="B1496" i="38"/>
  <c r="H1495" i="38"/>
  <c r="L1495" i="38" s="1"/>
  <c r="R1495" i="38" s="1"/>
  <c r="G1495" i="38"/>
  <c r="T1495" i="38" s="1"/>
  <c r="F1495" i="38"/>
  <c r="K1495" i="38" s="1"/>
  <c r="E1495" i="38"/>
  <c r="D1495" i="38"/>
  <c r="Q1495" i="38" s="1"/>
  <c r="C1495" i="38"/>
  <c r="B1495" i="38"/>
  <c r="H1494" i="38"/>
  <c r="L1494" i="38" s="1"/>
  <c r="R1494" i="38" s="1"/>
  <c r="G1494" i="38"/>
  <c r="T1494" i="38" s="1"/>
  <c r="F1494" i="38"/>
  <c r="K1494" i="38" s="1"/>
  <c r="E1494" i="38"/>
  <c r="D1494" i="38"/>
  <c r="Q1494" i="38" s="1"/>
  <c r="C1494" i="38"/>
  <c r="B1494" i="38"/>
  <c r="H1493" i="38"/>
  <c r="L1493" i="38" s="1"/>
  <c r="R1493" i="38" s="1"/>
  <c r="G1493" i="38"/>
  <c r="T1493" i="38" s="1"/>
  <c r="F1493" i="38"/>
  <c r="K1493" i="38" s="1"/>
  <c r="E1493" i="38"/>
  <c r="D1493" i="38"/>
  <c r="Q1493" i="38" s="1"/>
  <c r="C1493" i="38"/>
  <c r="B1493" i="38"/>
  <c r="H1492" i="38"/>
  <c r="L1492" i="38" s="1"/>
  <c r="R1492" i="38" s="1"/>
  <c r="G1492" i="38"/>
  <c r="T1492" i="38" s="1"/>
  <c r="F1492" i="38"/>
  <c r="K1492" i="38" s="1"/>
  <c r="E1492" i="38"/>
  <c r="D1492" i="38"/>
  <c r="Q1492" i="38" s="1"/>
  <c r="C1492" i="38"/>
  <c r="B1492" i="38"/>
  <c r="H1491" i="38"/>
  <c r="L1491" i="38" s="1"/>
  <c r="R1491" i="38" s="1"/>
  <c r="G1491" i="38"/>
  <c r="T1491" i="38" s="1"/>
  <c r="F1491" i="38"/>
  <c r="K1491" i="38" s="1"/>
  <c r="E1491" i="38"/>
  <c r="D1491" i="38"/>
  <c r="Q1491" i="38" s="1"/>
  <c r="C1491" i="38"/>
  <c r="B1491" i="38"/>
  <c r="H1490" i="38"/>
  <c r="L1490" i="38" s="1"/>
  <c r="R1490" i="38" s="1"/>
  <c r="G1490" i="38"/>
  <c r="T1490" i="38" s="1"/>
  <c r="F1490" i="38"/>
  <c r="K1490" i="38" s="1"/>
  <c r="E1490" i="38"/>
  <c r="D1490" i="38"/>
  <c r="Q1490" i="38" s="1"/>
  <c r="C1490" i="38"/>
  <c r="B1490" i="38"/>
  <c r="H1489" i="38"/>
  <c r="L1489" i="38" s="1"/>
  <c r="R1489" i="38" s="1"/>
  <c r="G1489" i="38"/>
  <c r="T1489" i="38" s="1"/>
  <c r="F1489" i="38"/>
  <c r="K1489" i="38" s="1"/>
  <c r="E1489" i="38"/>
  <c r="D1489" i="38"/>
  <c r="Q1489" i="38" s="1"/>
  <c r="C1489" i="38"/>
  <c r="B1489" i="38"/>
  <c r="H1488" i="38"/>
  <c r="L1488" i="38" s="1"/>
  <c r="R1488" i="38" s="1"/>
  <c r="G1488" i="38"/>
  <c r="T1488" i="38" s="1"/>
  <c r="F1488" i="38"/>
  <c r="K1488" i="38" s="1"/>
  <c r="E1488" i="38"/>
  <c r="D1488" i="38"/>
  <c r="Q1488" i="38" s="1"/>
  <c r="C1488" i="38"/>
  <c r="B1488" i="38"/>
  <c r="H1487" i="38"/>
  <c r="L1487" i="38" s="1"/>
  <c r="R1487" i="38" s="1"/>
  <c r="G1487" i="38"/>
  <c r="T1487" i="38" s="1"/>
  <c r="F1487" i="38"/>
  <c r="K1487" i="38" s="1"/>
  <c r="E1487" i="38"/>
  <c r="D1487" i="38"/>
  <c r="Q1487" i="38" s="1"/>
  <c r="C1487" i="38"/>
  <c r="B1487" i="38"/>
  <c r="H1486" i="38"/>
  <c r="L1486" i="38" s="1"/>
  <c r="R1486" i="38" s="1"/>
  <c r="G1486" i="38"/>
  <c r="T1486" i="38" s="1"/>
  <c r="F1486" i="38"/>
  <c r="K1486" i="38" s="1"/>
  <c r="E1486" i="38"/>
  <c r="D1486" i="38"/>
  <c r="Q1486" i="38" s="1"/>
  <c r="C1486" i="38"/>
  <c r="B1486" i="38"/>
  <c r="H1485" i="38"/>
  <c r="L1485" i="38" s="1"/>
  <c r="R1485" i="38" s="1"/>
  <c r="G1485" i="38"/>
  <c r="T1485" i="38" s="1"/>
  <c r="F1485" i="38"/>
  <c r="K1485" i="38" s="1"/>
  <c r="E1485" i="38"/>
  <c r="D1485" i="38"/>
  <c r="Q1485" i="38" s="1"/>
  <c r="C1485" i="38"/>
  <c r="B1485" i="38"/>
  <c r="H1484" i="38"/>
  <c r="L1484" i="38" s="1"/>
  <c r="R1484" i="38" s="1"/>
  <c r="G1484" i="38"/>
  <c r="T1484" i="38" s="1"/>
  <c r="F1484" i="38"/>
  <c r="K1484" i="38" s="1"/>
  <c r="E1484" i="38"/>
  <c r="D1484" i="38"/>
  <c r="Q1484" i="38" s="1"/>
  <c r="C1484" i="38"/>
  <c r="B1484" i="38"/>
  <c r="H1483" i="38"/>
  <c r="L1483" i="38" s="1"/>
  <c r="R1483" i="38" s="1"/>
  <c r="G1483" i="38"/>
  <c r="T1483" i="38" s="1"/>
  <c r="F1483" i="38"/>
  <c r="K1483" i="38" s="1"/>
  <c r="E1483" i="38"/>
  <c r="D1483" i="38"/>
  <c r="Q1483" i="38" s="1"/>
  <c r="C1483" i="38"/>
  <c r="B1483" i="38"/>
  <c r="H1482" i="38"/>
  <c r="L1482" i="38" s="1"/>
  <c r="R1482" i="38" s="1"/>
  <c r="G1482" i="38"/>
  <c r="T1482" i="38" s="1"/>
  <c r="F1482" i="38"/>
  <c r="K1482" i="38" s="1"/>
  <c r="E1482" i="38"/>
  <c r="D1482" i="38"/>
  <c r="Q1482" i="38" s="1"/>
  <c r="C1482" i="38"/>
  <c r="B1482" i="38"/>
  <c r="H1481" i="38"/>
  <c r="L1481" i="38" s="1"/>
  <c r="R1481" i="38" s="1"/>
  <c r="G1481" i="38"/>
  <c r="T1481" i="38" s="1"/>
  <c r="F1481" i="38"/>
  <c r="K1481" i="38" s="1"/>
  <c r="E1481" i="38"/>
  <c r="D1481" i="38"/>
  <c r="Q1481" i="38" s="1"/>
  <c r="C1481" i="38"/>
  <c r="B1481" i="38"/>
  <c r="H1480" i="38"/>
  <c r="L1480" i="38" s="1"/>
  <c r="R1480" i="38" s="1"/>
  <c r="G1480" i="38"/>
  <c r="T1480" i="38" s="1"/>
  <c r="F1480" i="38"/>
  <c r="K1480" i="38" s="1"/>
  <c r="E1480" i="38"/>
  <c r="D1480" i="38"/>
  <c r="Q1480" i="38" s="1"/>
  <c r="C1480" i="38"/>
  <c r="B1480" i="38"/>
  <c r="H1479" i="38"/>
  <c r="L1479" i="38" s="1"/>
  <c r="R1479" i="38" s="1"/>
  <c r="G1479" i="38"/>
  <c r="T1479" i="38" s="1"/>
  <c r="F1479" i="38"/>
  <c r="K1479" i="38" s="1"/>
  <c r="E1479" i="38"/>
  <c r="D1479" i="38"/>
  <c r="Q1479" i="38" s="1"/>
  <c r="C1479" i="38"/>
  <c r="B1479" i="38"/>
  <c r="H1478" i="38"/>
  <c r="L1478" i="38" s="1"/>
  <c r="R1478" i="38" s="1"/>
  <c r="G1478" i="38"/>
  <c r="T1478" i="38" s="1"/>
  <c r="F1478" i="38"/>
  <c r="K1478" i="38" s="1"/>
  <c r="E1478" i="38"/>
  <c r="D1478" i="38"/>
  <c r="Q1478" i="38" s="1"/>
  <c r="C1478" i="38"/>
  <c r="B1478" i="38"/>
  <c r="H1477" i="38"/>
  <c r="L1477" i="38" s="1"/>
  <c r="R1477" i="38" s="1"/>
  <c r="G1477" i="38"/>
  <c r="T1477" i="38" s="1"/>
  <c r="F1477" i="38"/>
  <c r="K1477" i="38" s="1"/>
  <c r="E1477" i="38"/>
  <c r="D1477" i="38"/>
  <c r="Q1477" i="38" s="1"/>
  <c r="C1477" i="38"/>
  <c r="B1477" i="38"/>
  <c r="H1476" i="38"/>
  <c r="L1476" i="38" s="1"/>
  <c r="R1476" i="38" s="1"/>
  <c r="G1476" i="38"/>
  <c r="T1476" i="38" s="1"/>
  <c r="F1476" i="38"/>
  <c r="K1476" i="38" s="1"/>
  <c r="E1476" i="38"/>
  <c r="D1476" i="38"/>
  <c r="Q1476" i="38" s="1"/>
  <c r="C1476" i="38"/>
  <c r="B1476" i="38"/>
  <c r="H1475" i="38"/>
  <c r="L1475" i="38" s="1"/>
  <c r="R1475" i="38" s="1"/>
  <c r="G1475" i="38"/>
  <c r="T1475" i="38" s="1"/>
  <c r="F1475" i="38"/>
  <c r="K1475" i="38" s="1"/>
  <c r="E1475" i="38"/>
  <c r="D1475" i="38"/>
  <c r="Q1475" i="38" s="1"/>
  <c r="C1475" i="38"/>
  <c r="B1475" i="38"/>
  <c r="H1474" i="38"/>
  <c r="L1474" i="38" s="1"/>
  <c r="R1474" i="38" s="1"/>
  <c r="G1474" i="38"/>
  <c r="T1474" i="38" s="1"/>
  <c r="F1474" i="38"/>
  <c r="K1474" i="38" s="1"/>
  <c r="E1474" i="38"/>
  <c r="D1474" i="38"/>
  <c r="Q1474" i="38" s="1"/>
  <c r="C1474" i="38"/>
  <c r="B1474" i="38"/>
  <c r="H1473" i="38"/>
  <c r="L1473" i="38" s="1"/>
  <c r="R1473" i="38" s="1"/>
  <c r="G1473" i="38"/>
  <c r="T1473" i="38" s="1"/>
  <c r="F1473" i="38"/>
  <c r="K1473" i="38" s="1"/>
  <c r="E1473" i="38"/>
  <c r="D1473" i="38"/>
  <c r="Q1473" i="38" s="1"/>
  <c r="C1473" i="38"/>
  <c r="B1473" i="38"/>
  <c r="H1472" i="38"/>
  <c r="L1472" i="38" s="1"/>
  <c r="R1472" i="38" s="1"/>
  <c r="G1472" i="38"/>
  <c r="T1472" i="38" s="1"/>
  <c r="F1472" i="38"/>
  <c r="K1472" i="38" s="1"/>
  <c r="E1472" i="38"/>
  <c r="D1472" i="38"/>
  <c r="Q1472" i="38" s="1"/>
  <c r="C1472" i="38"/>
  <c r="B1472" i="38"/>
  <c r="H1471" i="38"/>
  <c r="L1471" i="38" s="1"/>
  <c r="R1471" i="38" s="1"/>
  <c r="G1471" i="38"/>
  <c r="T1471" i="38" s="1"/>
  <c r="F1471" i="38"/>
  <c r="K1471" i="38" s="1"/>
  <c r="E1471" i="38"/>
  <c r="D1471" i="38"/>
  <c r="Q1471" i="38" s="1"/>
  <c r="C1471" i="38"/>
  <c r="B1471" i="38"/>
  <c r="H1470" i="38"/>
  <c r="L1470" i="38" s="1"/>
  <c r="R1470" i="38" s="1"/>
  <c r="G1470" i="38"/>
  <c r="T1470" i="38" s="1"/>
  <c r="F1470" i="38"/>
  <c r="K1470" i="38" s="1"/>
  <c r="E1470" i="38"/>
  <c r="D1470" i="38"/>
  <c r="Q1470" i="38" s="1"/>
  <c r="C1470" i="38"/>
  <c r="B1470" i="38"/>
  <c r="H1469" i="38"/>
  <c r="L1469" i="38" s="1"/>
  <c r="R1469" i="38" s="1"/>
  <c r="G1469" i="38"/>
  <c r="T1469" i="38" s="1"/>
  <c r="F1469" i="38"/>
  <c r="K1469" i="38" s="1"/>
  <c r="E1469" i="38"/>
  <c r="D1469" i="38"/>
  <c r="Q1469" i="38" s="1"/>
  <c r="C1469" i="38"/>
  <c r="B1469" i="38"/>
  <c r="H1468" i="38"/>
  <c r="L1468" i="38" s="1"/>
  <c r="R1468" i="38" s="1"/>
  <c r="G1468" i="38"/>
  <c r="T1468" i="38" s="1"/>
  <c r="F1468" i="38"/>
  <c r="K1468" i="38" s="1"/>
  <c r="E1468" i="38"/>
  <c r="D1468" i="38"/>
  <c r="Q1468" i="38" s="1"/>
  <c r="C1468" i="38"/>
  <c r="B1468" i="38"/>
  <c r="H1467" i="38"/>
  <c r="L1467" i="38" s="1"/>
  <c r="R1467" i="38" s="1"/>
  <c r="G1467" i="38"/>
  <c r="T1467" i="38" s="1"/>
  <c r="F1467" i="38"/>
  <c r="K1467" i="38" s="1"/>
  <c r="E1467" i="38"/>
  <c r="D1467" i="38"/>
  <c r="Q1467" i="38" s="1"/>
  <c r="C1467" i="38"/>
  <c r="B1467" i="38"/>
  <c r="H1466" i="38"/>
  <c r="L1466" i="38" s="1"/>
  <c r="R1466" i="38" s="1"/>
  <c r="G1466" i="38"/>
  <c r="T1466" i="38" s="1"/>
  <c r="F1466" i="38"/>
  <c r="K1466" i="38" s="1"/>
  <c r="E1466" i="38"/>
  <c r="D1466" i="38"/>
  <c r="Q1466" i="38" s="1"/>
  <c r="C1466" i="38"/>
  <c r="B1466" i="38"/>
  <c r="H1465" i="38"/>
  <c r="L1465" i="38" s="1"/>
  <c r="R1465" i="38" s="1"/>
  <c r="G1465" i="38"/>
  <c r="T1465" i="38" s="1"/>
  <c r="F1465" i="38"/>
  <c r="K1465" i="38" s="1"/>
  <c r="E1465" i="38"/>
  <c r="D1465" i="38"/>
  <c r="Q1465" i="38" s="1"/>
  <c r="C1465" i="38"/>
  <c r="B1465" i="38"/>
  <c r="H1464" i="38"/>
  <c r="L1464" i="38" s="1"/>
  <c r="R1464" i="38" s="1"/>
  <c r="G1464" i="38"/>
  <c r="T1464" i="38" s="1"/>
  <c r="F1464" i="38"/>
  <c r="K1464" i="38" s="1"/>
  <c r="E1464" i="38"/>
  <c r="D1464" i="38"/>
  <c r="Q1464" i="38" s="1"/>
  <c r="C1464" i="38"/>
  <c r="B1464" i="38"/>
  <c r="H1463" i="38"/>
  <c r="L1463" i="38" s="1"/>
  <c r="R1463" i="38" s="1"/>
  <c r="G1463" i="38"/>
  <c r="T1463" i="38" s="1"/>
  <c r="F1463" i="38"/>
  <c r="K1463" i="38" s="1"/>
  <c r="E1463" i="38"/>
  <c r="D1463" i="38"/>
  <c r="Q1463" i="38" s="1"/>
  <c r="C1463" i="38"/>
  <c r="B1463" i="38"/>
  <c r="H1462" i="38"/>
  <c r="L1462" i="38" s="1"/>
  <c r="R1462" i="38" s="1"/>
  <c r="G1462" i="38"/>
  <c r="T1462" i="38" s="1"/>
  <c r="F1462" i="38"/>
  <c r="K1462" i="38" s="1"/>
  <c r="E1462" i="38"/>
  <c r="D1462" i="38"/>
  <c r="Q1462" i="38" s="1"/>
  <c r="C1462" i="38"/>
  <c r="B1462" i="38"/>
  <c r="H1461" i="38"/>
  <c r="L1461" i="38" s="1"/>
  <c r="R1461" i="38" s="1"/>
  <c r="G1461" i="38"/>
  <c r="T1461" i="38" s="1"/>
  <c r="F1461" i="38"/>
  <c r="K1461" i="38" s="1"/>
  <c r="E1461" i="38"/>
  <c r="D1461" i="38"/>
  <c r="Q1461" i="38" s="1"/>
  <c r="C1461" i="38"/>
  <c r="B1461" i="38"/>
  <c r="H1460" i="38"/>
  <c r="L1460" i="38" s="1"/>
  <c r="R1460" i="38" s="1"/>
  <c r="G1460" i="38"/>
  <c r="T1460" i="38" s="1"/>
  <c r="F1460" i="38"/>
  <c r="K1460" i="38" s="1"/>
  <c r="E1460" i="38"/>
  <c r="D1460" i="38"/>
  <c r="Q1460" i="38" s="1"/>
  <c r="C1460" i="38"/>
  <c r="B1460" i="38"/>
  <c r="H1459" i="38"/>
  <c r="L1459" i="38" s="1"/>
  <c r="R1459" i="38" s="1"/>
  <c r="G1459" i="38"/>
  <c r="T1459" i="38" s="1"/>
  <c r="F1459" i="38"/>
  <c r="K1459" i="38" s="1"/>
  <c r="E1459" i="38"/>
  <c r="D1459" i="38"/>
  <c r="Q1459" i="38" s="1"/>
  <c r="C1459" i="38"/>
  <c r="B1459" i="38"/>
  <c r="H1458" i="38"/>
  <c r="L1458" i="38" s="1"/>
  <c r="R1458" i="38" s="1"/>
  <c r="G1458" i="38"/>
  <c r="T1458" i="38" s="1"/>
  <c r="F1458" i="38"/>
  <c r="K1458" i="38" s="1"/>
  <c r="E1458" i="38"/>
  <c r="D1458" i="38"/>
  <c r="Q1458" i="38" s="1"/>
  <c r="C1458" i="38"/>
  <c r="B1458" i="38"/>
  <c r="H1457" i="38"/>
  <c r="L1457" i="38" s="1"/>
  <c r="R1457" i="38" s="1"/>
  <c r="G1457" i="38"/>
  <c r="T1457" i="38" s="1"/>
  <c r="F1457" i="38"/>
  <c r="K1457" i="38" s="1"/>
  <c r="E1457" i="38"/>
  <c r="D1457" i="38"/>
  <c r="Q1457" i="38" s="1"/>
  <c r="C1457" i="38"/>
  <c r="B1457" i="38"/>
  <c r="H1456" i="38"/>
  <c r="L1456" i="38" s="1"/>
  <c r="R1456" i="38" s="1"/>
  <c r="G1456" i="38"/>
  <c r="T1456" i="38" s="1"/>
  <c r="F1456" i="38"/>
  <c r="K1456" i="38" s="1"/>
  <c r="E1456" i="38"/>
  <c r="D1456" i="38"/>
  <c r="Q1456" i="38" s="1"/>
  <c r="C1456" i="38"/>
  <c r="B1456" i="38"/>
  <c r="H1455" i="38"/>
  <c r="L1455" i="38" s="1"/>
  <c r="R1455" i="38" s="1"/>
  <c r="G1455" i="38"/>
  <c r="T1455" i="38" s="1"/>
  <c r="F1455" i="38"/>
  <c r="K1455" i="38" s="1"/>
  <c r="E1455" i="38"/>
  <c r="D1455" i="38"/>
  <c r="Q1455" i="38" s="1"/>
  <c r="C1455" i="38"/>
  <c r="B1455" i="38"/>
  <c r="H1454" i="38"/>
  <c r="L1454" i="38" s="1"/>
  <c r="R1454" i="38" s="1"/>
  <c r="G1454" i="38"/>
  <c r="T1454" i="38" s="1"/>
  <c r="F1454" i="38"/>
  <c r="K1454" i="38" s="1"/>
  <c r="E1454" i="38"/>
  <c r="D1454" i="38"/>
  <c r="Q1454" i="38" s="1"/>
  <c r="C1454" i="38"/>
  <c r="B1454" i="38"/>
  <c r="H1453" i="38"/>
  <c r="L1453" i="38" s="1"/>
  <c r="R1453" i="38" s="1"/>
  <c r="G1453" i="38"/>
  <c r="T1453" i="38" s="1"/>
  <c r="F1453" i="38"/>
  <c r="K1453" i="38" s="1"/>
  <c r="E1453" i="38"/>
  <c r="D1453" i="38"/>
  <c r="Q1453" i="38" s="1"/>
  <c r="C1453" i="38"/>
  <c r="B1453" i="38"/>
  <c r="H1452" i="38"/>
  <c r="L1452" i="38" s="1"/>
  <c r="R1452" i="38" s="1"/>
  <c r="G1452" i="38"/>
  <c r="T1452" i="38" s="1"/>
  <c r="F1452" i="38"/>
  <c r="K1452" i="38" s="1"/>
  <c r="E1452" i="38"/>
  <c r="D1452" i="38"/>
  <c r="Q1452" i="38" s="1"/>
  <c r="C1452" i="38"/>
  <c r="B1452" i="38"/>
  <c r="H1451" i="38"/>
  <c r="L1451" i="38" s="1"/>
  <c r="R1451" i="38" s="1"/>
  <c r="G1451" i="38"/>
  <c r="T1451" i="38" s="1"/>
  <c r="F1451" i="38"/>
  <c r="K1451" i="38" s="1"/>
  <c r="E1451" i="38"/>
  <c r="D1451" i="38"/>
  <c r="Q1451" i="38" s="1"/>
  <c r="C1451" i="38"/>
  <c r="B1451" i="38"/>
  <c r="H1450" i="38"/>
  <c r="L1450" i="38" s="1"/>
  <c r="R1450" i="38" s="1"/>
  <c r="G1450" i="38"/>
  <c r="T1450" i="38" s="1"/>
  <c r="F1450" i="38"/>
  <c r="K1450" i="38" s="1"/>
  <c r="E1450" i="38"/>
  <c r="D1450" i="38"/>
  <c r="Q1450" i="38" s="1"/>
  <c r="C1450" i="38"/>
  <c r="B1450" i="38"/>
  <c r="H1449" i="38"/>
  <c r="L1449" i="38" s="1"/>
  <c r="R1449" i="38" s="1"/>
  <c r="G1449" i="38"/>
  <c r="T1449" i="38" s="1"/>
  <c r="F1449" i="38"/>
  <c r="K1449" i="38" s="1"/>
  <c r="E1449" i="38"/>
  <c r="D1449" i="38"/>
  <c r="Q1449" i="38" s="1"/>
  <c r="C1449" i="38"/>
  <c r="B1449" i="38"/>
  <c r="H1448" i="38"/>
  <c r="L1448" i="38" s="1"/>
  <c r="R1448" i="38" s="1"/>
  <c r="G1448" i="38"/>
  <c r="T1448" i="38" s="1"/>
  <c r="F1448" i="38"/>
  <c r="K1448" i="38" s="1"/>
  <c r="E1448" i="38"/>
  <c r="D1448" i="38"/>
  <c r="Q1448" i="38" s="1"/>
  <c r="C1448" i="38"/>
  <c r="B1448" i="38"/>
  <c r="H1447" i="38"/>
  <c r="L1447" i="38" s="1"/>
  <c r="R1447" i="38" s="1"/>
  <c r="G1447" i="38"/>
  <c r="T1447" i="38" s="1"/>
  <c r="F1447" i="38"/>
  <c r="K1447" i="38" s="1"/>
  <c r="E1447" i="38"/>
  <c r="D1447" i="38"/>
  <c r="Q1447" i="38" s="1"/>
  <c r="C1447" i="38"/>
  <c r="B1447" i="38"/>
  <c r="H1446" i="38"/>
  <c r="L1446" i="38" s="1"/>
  <c r="R1446" i="38" s="1"/>
  <c r="G1446" i="38"/>
  <c r="T1446" i="38" s="1"/>
  <c r="F1446" i="38"/>
  <c r="K1446" i="38" s="1"/>
  <c r="E1446" i="38"/>
  <c r="D1446" i="38"/>
  <c r="Q1446" i="38" s="1"/>
  <c r="C1446" i="38"/>
  <c r="B1446" i="38"/>
  <c r="H1445" i="38"/>
  <c r="L1445" i="38" s="1"/>
  <c r="R1445" i="38" s="1"/>
  <c r="G1445" i="38"/>
  <c r="T1445" i="38" s="1"/>
  <c r="F1445" i="38"/>
  <c r="K1445" i="38" s="1"/>
  <c r="E1445" i="38"/>
  <c r="D1445" i="38"/>
  <c r="Q1445" i="38" s="1"/>
  <c r="C1445" i="38"/>
  <c r="B1445" i="38"/>
  <c r="H1444" i="38"/>
  <c r="L1444" i="38" s="1"/>
  <c r="R1444" i="38" s="1"/>
  <c r="G1444" i="38"/>
  <c r="T1444" i="38" s="1"/>
  <c r="F1444" i="38"/>
  <c r="K1444" i="38" s="1"/>
  <c r="E1444" i="38"/>
  <c r="D1444" i="38"/>
  <c r="Q1444" i="38" s="1"/>
  <c r="C1444" i="38"/>
  <c r="B1444" i="38"/>
  <c r="H1443" i="38"/>
  <c r="L1443" i="38" s="1"/>
  <c r="R1443" i="38" s="1"/>
  <c r="G1443" i="38"/>
  <c r="T1443" i="38" s="1"/>
  <c r="F1443" i="38"/>
  <c r="K1443" i="38" s="1"/>
  <c r="E1443" i="38"/>
  <c r="D1443" i="38"/>
  <c r="Q1443" i="38" s="1"/>
  <c r="C1443" i="38"/>
  <c r="B1443" i="38"/>
  <c r="H1442" i="38"/>
  <c r="L1442" i="38" s="1"/>
  <c r="R1442" i="38" s="1"/>
  <c r="G1442" i="38"/>
  <c r="T1442" i="38" s="1"/>
  <c r="F1442" i="38"/>
  <c r="K1442" i="38" s="1"/>
  <c r="E1442" i="38"/>
  <c r="D1442" i="38"/>
  <c r="Q1442" i="38" s="1"/>
  <c r="C1442" i="38"/>
  <c r="B1442" i="38"/>
  <c r="H1441" i="38"/>
  <c r="L1441" i="38" s="1"/>
  <c r="R1441" i="38" s="1"/>
  <c r="G1441" i="38"/>
  <c r="T1441" i="38" s="1"/>
  <c r="F1441" i="38"/>
  <c r="K1441" i="38" s="1"/>
  <c r="E1441" i="38"/>
  <c r="D1441" i="38"/>
  <c r="Q1441" i="38" s="1"/>
  <c r="C1441" i="38"/>
  <c r="B1441" i="38"/>
  <c r="H1440" i="38"/>
  <c r="L1440" i="38" s="1"/>
  <c r="R1440" i="38" s="1"/>
  <c r="G1440" i="38"/>
  <c r="T1440" i="38" s="1"/>
  <c r="F1440" i="38"/>
  <c r="K1440" i="38" s="1"/>
  <c r="E1440" i="38"/>
  <c r="D1440" i="38"/>
  <c r="Q1440" i="38" s="1"/>
  <c r="C1440" i="38"/>
  <c r="B1440" i="38"/>
  <c r="H1439" i="38"/>
  <c r="L1439" i="38" s="1"/>
  <c r="R1439" i="38" s="1"/>
  <c r="G1439" i="38"/>
  <c r="T1439" i="38" s="1"/>
  <c r="F1439" i="38"/>
  <c r="K1439" i="38" s="1"/>
  <c r="E1439" i="38"/>
  <c r="D1439" i="38"/>
  <c r="Q1439" i="38" s="1"/>
  <c r="C1439" i="38"/>
  <c r="B1439" i="38"/>
  <c r="H1438" i="38"/>
  <c r="L1438" i="38" s="1"/>
  <c r="R1438" i="38" s="1"/>
  <c r="G1438" i="38"/>
  <c r="T1438" i="38" s="1"/>
  <c r="F1438" i="38"/>
  <c r="K1438" i="38" s="1"/>
  <c r="E1438" i="38"/>
  <c r="D1438" i="38"/>
  <c r="Q1438" i="38" s="1"/>
  <c r="C1438" i="38"/>
  <c r="B1438" i="38"/>
  <c r="H1437" i="38"/>
  <c r="L1437" i="38" s="1"/>
  <c r="R1437" i="38" s="1"/>
  <c r="G1437" i="38"/>
  <c r="T1437" i="38" s="1"/>
  <c r="F1437" i="38"/>
  <c r="K1437" i="38" s="1"/>
  <c r="E1437" i="38"/>
  <c r="D1437" i="38"/>
  <c r="Q1437" i="38" s="1"/>
  <c r="C1437" i="38"/>
  <c r="B1437" i="38"/>
  <c r="H1436" i="38"/>
  <c r="L1436" i="38" s="1"/>
  <c r="R1436" i="38" s="1"/>
  <c r="G1436" i="38"/>
  <c r="T1436" i="38" s="1"/>
  <c r="F1436" i="38"/>
  <c r="K1436" i="38" s="1"/>
  <c r="E1436" i="38"/>
  <c r="D1436" i="38"/>
  <c r="Q1436" i="38" s="1"/>
  <c r="C1436" i="38"/>
  <c r="B1436" i="38"/>
  <c r="H1435" i="38"/>
  <c r="L1435" i="38" s="1"/>
  <c r="R1435" i="38" s="1"/>
  <c r="G1435" i="38"/>
  <c r="T1435" i="38" s="1"/>
  <c r="F1435" i="38"/>
  <c r="K1435" i="38" s="1"/>
  <c r="E1435" i="38"/>
  <c r="D1435" i="38"/>
  <c r="Q1435" i="38" s="1"/>
  <c r="C1435" i="38"/>
  <c r="B1435" i="38"/>
  <c r="H1434" i="38"/>
  <c r="L1434" i="38" s="1"/>
  <c r="R1434" i="38" s="1"/>
  <c r="G1434" i="38"/>
  <c r="T1434" i="38" s="1"/>
  <c r="F1434" i="38"/>
  <c r="K1434" i="38" s="1"/>
  <c r="E1434" i="38"/>
  <c r="D1434" i="38"/>
  <c r="Q1434" i="38" s="1"/>
  <c r="C1434" i="38"/>
  <c r="B1434" i="38"/>
  <c r="H1433" i="38"/>
  <c r="L1433" i="38" s="1"/>
  <c r="R1433" i="38" s="1"/>
  <c r="G1433" i="38"/>
  <c r="T1433" i="38" s="1"/>
  <c r="F1433" i="38"/>
  <c r="K1433" i="38" s="1"/>
  <c r="E1433" i="38"/>
  <c r="D1433" i="38"/>
  <c r="Q1433" i="38" s="1"/>
  <c r="C1433" i="38"/>
  <c r="B1433" i="38"/>
  <c r="H1432" i="38"/>
  <c r="L1432" i="38" s="1"/>
  <c r="R1432" i="38" s="1"/>
  <c r="G1432" i="38"/>
  <c r="T1432" i="38" s="1"/>
  <c r="F1432" i="38"/>
  <c r="K1432" i="38" s="1"/>
  <c r="E1432" i="38"/>
  <c r="D1432" i="38"/>
  <c r="Q1432" i="38" s="1"/>
  <c r="C1432" i="38"/>
  <c r="B1432" i="38"/>
  <c r="H1431" i="38"/>
  <c r="L1431" i="38" s="1"/>
  <c r="R1431" i="38" s="1"/>
  <c r="G1431" i="38"/>
  <c r="T1431" i="38" s="1"/>
  <c r="F1431" i="38"/>
  <c r="K1431" i="38" s="1"/>
  <c r="E1431" i="38"/>
  <c r="D1431" i="38"/>
  <c r="Q1431" i="38" s="1"/>
  <c r="C1431" i="38"/>
  <c r="B1431" i="38"/>
  <c r="H1430" i="38"/>
  <c r="L1430" i="38" s="1"/>
  <c r="R1430" i="38" s="1"/>
  <c r="G1430" i="38"/>
  <c r="T1430" i="38" s="1"/>
  <c r="F1430" i="38"/>
  <c r="K1430" i="38" s="1"/>
  <c r="E1430" i="38"/>
  <c r="D1430" i="38"/>
  <c r="Q1430" i="38" s="1"/>
  <c r="C1430" i="38"/>
  <c r="B1430" i="38"/>
  <c r="H1429" i="38"/>
  <c r="L1429" i="38" s="1"/>
  <c r="R1429" i="38" s="1"/>
  <c r="G1429" i="38"/>
  <c r="T1429" i="38" s="1"/>
  <c r="F1429" i="38"/>
  <c r="K1429" i="38" s="1"/>
  <c r="E1429" i="38"/>
  <c r="D1429" i="38"/>
  <c r="Q1429" i="38" s="1"/>
  <c r="C1429" i="38"/>
  <c r="B1429" i="38"/>
  <c r="H1428" i="38"/>
  <c r="L1428" i="38" s="1"/>
  <c r="R1428" i="38" s="1"/>
  <c r="G1428" i="38"/>
  <c r="T1428" i="38" s="1"/>
  <c r="F1428" i="38"/>
  <c r="K1428" i="38" s="1"/>
  <c r="E1428" i="38"/>
  <c r="D1428" i="38"/>
  <c r="Q1428" i="38" s="1"/>
  <c r="C1428" i="38"/>
  <c r="B1428" i="38"/>
  <c r="H1427" i="38"/>
  <c r="L1427" i="38" s="1"/>
  <c r="R1427" i="38" s="1"/>
  <c r="G1427" i="38"/>
  <c r="T1427" i="38" s="1"/>
  <c r="F1427" i="38"/>
  <c r="K1427" i="38" s="1"/>
  <c r="E1427" i="38"/>
  <c r="D1427" i="38"/>
  <c r="Q1427" i="38" s="1"/>
  <c r="C1427" i="38"/>
  <c r="B1427" i="38"/>
  <c r="H1426" i="38"/>
  <c r="L1426" i="38" s="1"/>
  <c r="R1426" i="38" s="1"/>
  <c r="G1426" i="38"/>
  <c r="T1426" i="38" s="1"/>
  <c r="F1426" i="38"/>
  <c r="K1426" i="38" s="1"/>
  <c r="E1426" i="38"/>
  <c r="D1426" i="38"/>
  <c r="Q1426" i="38" s="1"/>
  <c r="C1426" i="38"/>
  <c r="B1426" i="38"/>
  <c r="H1425" i="38"/>
  <c r="L1425" i="38" s="1"/>
  <c r="R1425" i="38" s="1"/>
  <c r="G1425" i="38"/>
  <c r="T1425" i="38" s="1"/>
  <c r="F1425" i="38"/>
  <c r="K1425" i="38" s="1"/>
  <c r="E1425" i="38"/>
  <c r="D1425" i="38"/>
  <c r="Q1425" i="38" s="1"/>
  <c r="C1425" i="38"/>
  <c r="B1425" i="38"/>
  <c r="H1424" i="38"/>
  <c r="L1424" i="38" s="1"/>
  <c r="R1424" i="38" s="1"/>
  <c r="G1424" i="38"/>
  <c r="T1424" i="38" s="1"/>
  <c r="F1424" i="38"/>
  <c r="K1424" i="38" s="1"/>
  <c r="E1424" i="38"/>
  <c r="D1424" i="38"/>
  <c r="Q1424" i="38" s="1"/>
  <c r="C1424" i="38"/>
  <c r="B1424" i="38"/>
  <c r="H1423" i="38"/>
  <c r="L1423" i="38" s="1"/>
  <c r="R1423" i="38" s="1"/>
  <c r="G1423" i="38"/>
  <c r="T1423" i="38" s="1"/>
  <c r="F1423" i="38"/>
  <c r="K1423" i="38" s="1"/>
  <c r="E1423" i="38"/>
  <c r="D1423" i="38"/>
  <c r="Q1423" i="38" s="1"/>
  <c r="C1423" i="38"/>
  <c r="B1423" i="38"/>
  <c r="H1422" i="38"/>
  <c r="L1422" i="38" s="1"/>
  <c r="R1422" i="38" s="1"/>
  <c r="G1422" i="38"/>
  <c r="T1422" i="38" s="1"/>
  <c r="F1422" i="38"/>
  <c r="K1422" i="38" s="1"/>
  <c r="E1422" i="38"/>
  <c r="D1422" i="38"/>
  <c r="Q1422" i="38" s="1"/>
  <c r="C1422" i="38"/>
  <c r="B1422" i="38"/>
  <c r="H1421" i="38"/>
  <c r="L1421" i="38" s="1"/>
  <c r="R1421" i="38" s="1"/>
  <c r="G1421" i="38"/>
  <c r="T1421" i="38" s="1"/>
  <c r="F1421" i="38"/>
  <c r="K1421" i="38" s="1"/>
  <c r="E1421" i="38"/>
  <c r="D1421" i="38"/>
  <c r="Q1421" i="38" s="1"/>
  <c r="C1421" i="38"/>
  <c r="B1421" i="38"/>
  <c r="H1420" i="38"/>
  <c r="L1420" i="38" s="1"/>
  <c r="R1420" i="38" s="1"/>
  <c r="G1420" i="38"/>
  <c r="T1420" i="38" s="1"/>
  <c r="F1420" i="38"/>
  <c r="K1420" i="38" s="1"/>
  <c r="E1420" i="38"/>
  <c r="D1420" i="38"/>
  <c r="Q1420" i="38" s="1"/>
  <c r="C1420" i="38"/>
  <c r="B1420" i="38"/>
  <c r="H1419" i="38"/>
  <c r="L1419" i="38" s="1"/>
  <c r="R1419" i="38" s="1"/>
  <c r="G1419" i="38"/>
  <c r="T1419" i="38" s="1"/>
  <c r="F1419" i="38"/>
  <c r="K1419" i="38" s="1"/>
  <c r="E1419" i="38"/>
  <c r="D1419" i="38"/>
  <c r="Q1419" i="38" s="1"/>
  <c r="C1419" i="38"/>
  <c r="B1419" i="38"/>
  <c r="H1418" i="38"/>
  <c r="L1418" i="38" s="1"/>
  <c r="R1418" i="38" s="1"/>
  <c r="G1418" i="38"/>
  <c r="T1418" i="38" s="1"/>
  <c r="F1418" i="38"/>
  <c r="K1418" i="38" s="1"/>
  <c r="E1418" i="38"/>
  <c r="D1418" i="38"/>
  <c r="Q1418" i="38" s="1"/>
  <c r="C1418" i="38"/>
  <c r="B1418" i="38"/>
  <c r="H1417" i="38"/>
  <c r="L1417" i="38" s="1"/>
  <c r="R1417" i="38" s="1"/>
  <c r="G1417" i="38"/>
  <c r="T1417" i="38" s="1"/>
  <c r="F1417" i="38"/>
  <c r="K1417" i="38" s="1"/>
  <c r="E1417" i="38"/>
  <c r="D1417" i="38"/>
  <c r="Q1417" i="38" s="1"/>
  <c r="C1417" i="38"/>
  <c r="B1417" i="38"/>
  <c r="H1416" i="38"/>
  <c r="L1416" i="38" s="1"/>
  <c r="R1416" i="38" s="1"/>
  <c r="G1416" i="38"/>
  <c r="T1416" i="38" s="1"/>
  <c r="F1416" i="38"/>
  <c r="K1416" i="38" s="1"/>
  <c r="E1416" i="38"/>
  <c r="D1416" i="38"/>
  <c r="Q1416" i="38" s="1"/>
  <c r="C1416" i="38"/>
  <c r="B1416" i="38"/>
  <c r="H1415" i="38"/>
  <c r="L1415" i="38" s="1"/>
  <c r="R1415" i="38" s="1"/>
  <c r="G1415" i="38"/>
  <c r="T1415" i="38" s="1"/>
  <c r="F1415" i="38"/>
  <c r="K1415" i="38" s="1"/>
  <c r="E1415" i="38"/>
  <c r="D1415" i="38"/>
  <c r="Q1415" i="38" s="1"/>
  <c r="C1415" i="38"/>
  <c r="B1415" i="38"/>
  <c r="H1414" i="38"/>
  <c r="L1414" i="38" s="1"/>
  <c r="R1414" i="38" s="1"/>
  <c r="G1414" i="38"/>
  <c r="T1414" i="38" s="1"/>
  <c r="F1414" i="38"/>
  <c r="K1414" i="38" s="1"/>
  <c r="E1414" i="38"/>
  <c r="D1414" i="38"/>
  <c r="Q1414" i="38" s="1"/>
  <c r="C1414" i="38"/>
  <c r="B1414" i="38"/>
  <c r="H1413" i="38"/>
  <c r="L1413" i="38" s="1"/>
  <c r="R1413" i="38" s="1"/>
  <c r="G1413" i="38"/>
  <c r="T1413" i="38" s="1"/>
  <c r="F1413" i="38"/>
  <c r="K1413" i="38" s="1"/>
  <c r="E1413" i="38"/>
  <c r="D1413" i="38"/>
  <c r="Q1413" i="38" s="1"/>
  <c r="C1413" i="38"/>
  <c r="B1413" i="38"/>
  <c r="H1412" i="38"/>
  <c r="L1412" i="38" s="1"/>
  <c r="R1412" i="38" s="1"/>
  <c r="G1412" i="38"/>
  <c r="T1412" i="38" s="1"/>
  <c r="F1412" i="38"/>
  <c r="K1412" i="38" s="1"/>
  <c r="E1412" i="38"/>
  <c r="D1412" i="38"/>
  <c r="Q1412" i="38" s="1"/>
  <c r="C1412" i="38"/>
  <c r="B1412" i="38"/>
  <c r="H1411" i="38"/>
  <c r="L1411" i="38" s="1"/>
  <c r="R1411" i="38" s="1"/>
  <c r="G1411" i="38"/>
  <c r="T1411" i="38" s="1"/>
  <c r="F1411" i="38"/>
  <c r="K1411" i="38" s="1"/>
  <c r="E1411" i="38"/>
  <c r="D1411" i="38"/>
  <c r="Q1411" i="38" s="1"/>
  <c r="C1411" i="38"/>
  <c r="B1411" i="38"/>
  <c r="H1410" i="38"/>
  <c r="L1410" i="38" s="1"/>
  <c r="R1410" i="38" s="1"/>
  <c r="G1410" i="38"/>
  <c r="T1410" i="38" s="1"/>
  <c r="F1410" i="38"/>
  <c r="K1410" i="38" s="1"/>
  <c r="E1410" i="38"/>
  <c r="D1410" i="38"/>
  <c r="Q1410" i="38" s="1"/>
  <c r="C1410" i="38"/>
  <c r="B1410" i="38"/>
  <c r="H1409" i="38"/>
  <c r="L1409" i="38" s="1"/>
  <c r="R1409" i="38" s="1"/>
  <c r="G1409" i="38"/>
  <c r="T1409" i="38" s="1"/>
  <c r="F1409" i="38"/>
  <c r="K1409" i="38" s="1"/>
  <c r="E1409" i="38"/>
  <c r="D1409" i="38"/>
  <c r="Q1409" i="38" s="1"/>
  <c r="C1409" i="38"/>
  <c r="B1409" i="38"/>
  <c r="H1408" i="38"/>
  <c r="L1408" i="38" s="1"/>
  <c r="R1408" i="38" s="1"/>
  <c r="G1408" i="38"/>
  <c r="T1408" i="38" s="1"/>
  <c r="F1408" i="38"/>
  <c r="K1408" i="38" s="1"/>
  <c r="E1408" i="38"/>
  <c r="D1408" i="38"/>
  <c r="Q1408" i="38" s="1"/>
  <c r="C1408" i="38"/>
  <c r="B1408" i="38"/>
  <c r="H1407" i="38"/>
  <c r="L1407" i="38" s="1"/>
  <c r="R1407" i="38" s="1"/>
  <c r="G1407" i="38"/>
  <c r="T1407" i="38" s="1"/>
  <c r="F1407" i="38"/>
  <c r="K1407" i="38" s="1"/>
  <c r="E1407" i="38"/>
  <c r="D1407" i="38"/>
  <c r="Q1407" i="38" s="1"/>
  <c r="C1407" i="38"/>
  <c r="B1407" i="38"/>
  <c r="H1406" i="38"/>
  <c r="L1406" i="38" s="1"/>
  <c r="R1406" i="38" s="1"/>
  <c r="G1406" i="38"/>
  <c r="T1406" i="38" s="1"/>
  <c r="F1406" i="38"/>
  <c r="K1406" i="38" s="1"/>
  <c r="E1406" i="38"/>
  <c r="D1406" i="38"/>
  <c r="Q1406" i="38" s="1"/>
  <c r="C1406" i="38"/>
  <c r="B1406" i="38"/>
  <c r="H1405" i="38"/>
  <c r="L1405" i="38" s="1"/>
  <c r="R1405" i="38" s="1"/>
  <c r="G1405" i="38"/>
  <c r="T1405" i="38" s="1"/>
  <c r="F1405" i="38"/>
  <c r="K1405" i="38" s="1"/>
  <c r="E1405" i="38"/>
  <c r="D1405" i="38"/>
  <c r="Q1405" i="38" s="1"/>
  <c r="C1405" i="38"/>
  <c r="B1405" i="38"/>
  <c r="H1404" i="38"/>
  <c r="L1404" i="38" s="1"/>
  <c r="R1404" i="38" s="1"/>
  <c r="G1404" i="38"/>
  <c r="T1404" i="38" s="1"/>
  <c r="F1404" i="38"/>
  <c r="K1404" i="38" s="1"/>
  <c r="E1404" i="38"/>
  <c r="D1404" i="38"/>
  <c r="Q1404" i="38" s="1"/>
  <c r="C1404" i="38"/>
  <c r="B1404" i="38"/>
  <c r="H1403" i="38"/>
  <c r="L1403" i="38" s="1"/>
  <c r="R1403" i="38" s="1"/>
  <c r="G1403" i="38"/>
  <c r="T1403" i="38" s="1"/>
  <c r="F1403" i="38"/>
  <c r="K1403" i="38" s="1"/>
  <c r="E1403" i="38"/>
  <c r="D1403" i="38"/>
  <c r="Q1403" i="38" s="1"/>
  <c r="C1403" i="38"/>
  <c r="B1403" i="38"/>
  <c r="H1402" i="38"/>
  <c r="L1402" i="38" s="1"/>
  <c r="R1402" i="38" s="1"/>
  <c r="G1402" i="38"/>
  <c r="T1402" i="38" s="1"/>
  <c r="F1402" i="38"/>
  <c r="K1402" i="38" s="1"/>
  <c r="E1402" i="38"/>
  <c r="D1402" i="38"/>
  <c r="Q1402" i="38" s="1"/>
  <c r="C1402" i="38"/>
  <c r="B1402" i="38"/>
  <c r="H1401" i="38"/>
  <c r="L1401" i="38" s="1"/>
  <c r="R1401" i="38" s="1"/>
  <c r="G1401" i="38"/>
  <c r="T1401" i="38" s="1"/>
  <c r="F1401" i="38"/>
  <c r="K1401" i="38" s="1"/>
  <c r="E1401" i="38"/>
  <c r="D1401" i="38"/>
  <c r="Q1401" i="38" s="1"/>
  <c r="C1401" i="38"/>
  <c r="B1401" i="38"/>
  <c r="H1400" i="38"/>
  <c r="L1400" i="38" s="1"/>
  <c r="R1400" i="38" s="1"/>
  <c r="G1400" i="38"/>
  <c r="T1400" i="38" s="1"/>
  <c r="F1400" i="38"/>
  <c r="K1400" i="38" s="1"/>
  <c r="E1400" i="38"/>
  <c r="D1400" i="38"/>
  <c r="Q1400" i="38" s="1"/>
  <c r="C1400" i="38"/>
  <c r="B1400" i="38"/>
  <c r="H1399" i="38"/>
  <c r="L1399" i="38" s="1"/>
  <c r="R1399" i="38" s="1"/>
  <c r="G1399" i="38"/>
  <c r="T1399" i="38" s="1"/>
  <c r="F1399" i="38"/>
  <c r="K1399" i="38" s="1"/>
  <c r="E1399" i="38"/>
  <c r="D1399" i="38"/>
  <c r="Q1399" i="38" s="1"/>
  <c r="C1399" i="38"/>
  <c r="B1399" i="38"/>
  <c r="H1398" i="38"/>
  <c r="L1398" i="38" s="1"/>
  <c r="R1398" i="38" s="1"/>
  <c r="G1398" i="38"/>
  <c r="T1398" i="38" s="1"/>
  <c r="F1398" i="38"/>
  <c r="K1398" i="38" s="1"/>
  <c r="E1398" i="38"/>
  <c r="D1398" i="38"/>
  <c r="Q1398" i="38" s="1"/>
  <c r="C1398" i="38"/>
  <c r="B1398" i="38"/>
  <c r="H1397" i="38"/>
  <c r="L1397" i="38" s="1"/>
  <c r="R1397" i="38" s="1"/>
  <c r="G1397" i="38"/>
  <c r="T1397" i="38" s="1"/>
  <c r="F1397" i="38"/>
  <c r="K1397" i="38" s="1"/>
  <c r="E1397" i="38"/>
  <c r="D1397" i="38"/>
  <c r="Q1397" i="38" s="1"/>
  <c r="C1397" i="38"/>
  <c r="B1397" i="38"/>
  <c r="H1396" i="38"/>
  <c r="L1396" i="38" s="1"/>
  <c r="R1396" i="38" s="1"/>
  <c r="G1396" i="38"/>
  <c r="T1396" i="38" s="1"/>
  <c r="F1396" i="38"/>
  <c r="K1396" i="38" s="1"/>
  <c r="E1396" i="38"/>
  <c r="D1396" i="38"/>
  <c r="Q1396" i="38" s="1"/>
  <c r="C1396" i="38"/>
  <c r="B1396" i="38"/>
  <c r="H1395" i="38"/>
  <c r="L1395" i="38" s="1"/>
  <c r="R1395" i="38" s="1"/>
  <c r="G1395" i="38"/>
  <c r="T1395" i="38" s="1"/>
  <c r="F1395" i="38"/>
  <c r="K1395" i="38" s="1"/>
  <c r="E1395" i="38"/>
  <c r="D1395" i="38"/>
  <c r="Q1395" i="38" s="1"/>
  <c r="C1395" i="38"/>
  <c r="B1395" i="38"/>
  <c r="H1394" i="38"/>
  <c r="L1394" i="38" s="1"/>
  <c r="R1394" i="38" s="1"/>
  <c r="G1394" i="38"/>
  <c r="T1394" i="38" s="1"/>
  <c r="F1394" i="38"/>
  <c r="K1394" i="38" s="1"/>
  <c r="E1394" i="38"/>
  <c r="D1394" i="38"/>
  <c r="Q1394" i="38" s="1"/>
  <c r="C1394" i="38"/>
  <c r="B1394" i="38"/>
  <c r="H1393" i="38"/>
  <c r="L1393" i="38" s="1"/>
  <c r="R1393" i="38" s="1"/>
  <c r="G1393" i="38"/>
  <c r="T1393" i="38" s="1"/>
  <c r="F1393" i="38"/>
  <c r="K1393" i="38" s="1"/>
  <c r="E1393" i="38"/>
  <c r="D1393" i="38"/>
  <c r="Q1393" i="38" s="1"/>
  <c r="C1393" i="38"/>
  <c r="B1393" i="38"/>
  <c r="H1392" i="38"/>
  <c r="L1392" i="38" s="1"/>
  <c r="R1392" i="38" s="1"/>
  <c r="G1392" i="38"/>
  <c r="T1392" i="38" s="1"/>
  <c r="F1392" i="38"/>
  <c r="K1392" i="38" s="1"/>
  <c r="E1392" i="38"/>
  <c r="D1392" i="38"/>
  <c r="Q1392" i="38" s="1"/>
  <c r="C1392" i="38"/>
  <c r="B1392" i="38"/>
  <c r="H1391" i="38"/>
  <c r="L1391" i="38" s="1"/>
  <c r="R1391" i="38" s="1"/>
  <c r="G1391" i="38"/>
  <c r="T1391" i="38" s="1"/>
  <c r="F1391" i="38"/>
  <c r="K1391" i="38" s="1"/>
  <c r="E1391" i="38"/>
  <c r="D1391" i="38"/>
  <c r="Q1391" i="38" s="1"/>
  <c r="C1391" i="38"/>
  <c r="B1391" i="38"/>
  <c r="H1390" i="38"/>
  <c r="L1390" i="38" s="1"/>
  <c r="R1390" i="38" s="1"/>
  <c r="G1390" i="38"/>
  <c r="T1390" i="38" s="1"/>
  <c r="F1390" i="38"/>
  <c r="K1390" i="38" s="1"/>
  <c r="E1390" i="38"/>
  <c r="D1390" i="38"/>
  <c r="Q1390" i="38" s="1"/>
  <c r="C1390" i="38"/>
  <c r="B1390" i="38"/>
  <c r="H1389" i="38"/>
  <c r="L1389" i="38" s="1"/>
  <c r="R1389" i="38" s="1"/>
  <c r="G1389" i="38"/>
  <c r="T1389" i="38" s="1"/>
  <c r="F1389" i="38"/>
  <c r="K1389" i="38" s="1"/>
  <c r="E1389" i="38"/>
  <c r="D1389" i="38"/>
  <c r="Q1389" i="38" s="1"/>
  <c r="C1389" i="38"/>
  <c r="B1389" i="38"/>
  <c r="H1388" i="38"/>
  <c r="L1388" i="38" s="1"/>
  <c r="R1388" i="38" s="1"/>
  <c r="G1388" i="38"/>
  <c r="T1388" i="38" s="1"/>
  <c r="F1388" i="38"/>
  <c r="K1388" i="38" s="1"/>
  <c r="E1388" i="38"/>
  <c r="D1388" i="38"/>
  <c r="Q1388" i="38" s="1"/>
  <c r="C1388" i="38"/>
  <c r="B1388" i="38"/>
  <c r="H1387" i="38"/>
  <c r="L1387" i="38" s="1"/>
  <c r="R1387" i="38" s="1"/>
  <c r="G1387" i="38"/>
  <c r="T1387" i="38" s="1"/>
  <c r="F1387" i="38"/>
  <c r="K1387" i="38" s="1"/>
  <c r="E1387" i="38"/>
  <c r="D1387" i="38"/>
  <c r="Q1387" i="38" s="1"/>
  <c r="C1387" i="38"/>
  <c r="B1387" i="38"/>
  <c r="H1386" i="38"/>
  <c r="L1386" i="38" s="1"/>
  <c r="R1386" i="38" s="1"/>
  <c r="G1386" i="38"/>
  <c r="T1386" i="38" s="1"/>
  <c r="F1386" i="38"/>
  <c r="K1386" i="38" s="1"/>
  <c r="E1386" i="38"/>
  <c r="D1386" i="38"/>
  <c r="Q1386" i="38" s="1"/>
  <c r="C1386" i="38"/>
  <c r="B1386" i="38"/>
  <c r="H1385" i="38"/>
  <c r="L1385" i="38" s="1"/>
  <c r="R1385" i="38" s="1"/>
  <c r="G1385" i="38"/>
  <c r="T1385" i="38" s="1"/>
  <c r="F1385" i="38"/>
  <c r="K1385" i="38" s="1"/>
  <c r="E1385" i="38"/>
  <c r="D1385" i="38"/>
  <c r="Q1385" i="38" s="1"/>
  <c r="C1385" i="38"/>
  <c r="B1385" i="38"/>
  <c r="H1384" i="38"/>
  <c r="L1384" i="38" s="1"/>
  <c r="R1384" i="38" s="1"/>
  <c r="G1384" i="38"/>
  <c r="T1384" i="38" s="1"/>
  <c r="F1384" i="38"/>
  <c r="K1384" i="38" s="1"/>
  <c r="E1384" i="38"/>
  <c r="D1384" i="38"/>
  <c r="Q1384" i="38" s="1"/>
  <c r="C1384" i="38"/>
  <c r="B1384" i="38"/>
  <c r="H1383" i="38"/>
  <c r="L1383" i="38" s="1"/>
  <c r="R1383" i="38" s="1"/>
  <c r="G1383" i="38"/>
  <c r="T1383" i="38" s="1"/>
  <c r="F1383" i="38"/>
  <c r="K1383" i="38" s="1"/>
  <c r="E1383" i="38"/>
  <c r="D1383" i="38"/>
  <c r="Q1383" i="38" s="1"/>
  <c r="C1383" i="38"/>
  <c r="B1383" i="38"/>
  <c r="H1382" i="38"/>
  <c r="L1382" i="38" s="1"/>
  <c r="R1382" i="38" s="1"/>
  <c r="G1382" i="38"/>
  <c r="T1382" i="38" s="1"/>
  <c r="F1382" i="38"/>
  <c r="K1382" i="38" s="1"/>
  <c r="E1382" i="38"/>
  <c r="D1382" i="38"/>
  <c r="Q1382" i="38" s="1"/>
  <c r="C1382" i="38"/>
  <c r="B1382" i="38"/>
  <c r="H1381" i="38"/>
  <c r="L1381" i="38" s="1"/>
  <c r="R1381" i="38" s="1"/>
  <c r="G1381" i="38"/>
  <c r="T1381" i="38" s="1"/>
  <c r="F1381" i="38"/>
  <c r="K1381" i="38" s="1"/>
  <c r="E1381" i="38"/>
  <c r="D1381" i="38"/>
  <c r="Q1381" i="38" s="1"/>
  <c r="C1381" i="38"/>
  <c r="B1381" i="38"/>
  <c r="H1380" i="38"/>
  <c r="L1380" i="38" s="1"/>
  <c r="R1380" i="38" s="1"/>
  <c r="G1380" i="38"/>
  <c r="T1380" i="38" s="1"/>
  <c r="F1380" i="38"/>
  <c r="K1380" i="38" s="1"/>
  <c r="E1380" i="38"/>
  <c r="D1380" i="38"/>
  <c r="Q1380" i="38" s="1"/>
  <c r="C1380" i="38"/>
  <c r="B1380" i="38"/>
  <c r="H1379" i="38"/>
  <c r="L1379" i="38" s="1"/>
  <c r="R1379" i="38" s="1"/>
  <c r="G1379" i="38"/>
  <c r="T1379" i="38" s="1"/>
  <c r="F1379" i="38"/>
  <c r="K1379" i="38" s="1"/>
  <c r="E1379" i="38"/>
  <c r="D1379" i="38"/>
  <c r="Q1379" i="38" s="1"/>
  <c r="C1379" i="38"/>
  <c r="B1379" i="38"/>
  <c r="H1378" i="38"/>
  <c r="L1378" i="38" s="1"/>
  <c r="R1378" i="38" s="1"/>
  <c r="G1378" i="38"/>
  <c r="T1378" i="38" s="1"/>
  <c r="F1378" i="38"/>
  <c r="K1378" i="38" s="1"/>
  <c r="E1378" i="38"/>
  <c r="D1378" i="38"/>
  <c r="Q1378" i="38" s="1"/>
  <c r="C1378" i="38"/>
  <c r="B1378" i="38"/>
  <c r="H1377" i="38"/>
  <c r="L1377" i="38" s="1"/>
  <c r="R1377" i="38" s="1"/>
  <c r="G1377" i="38"/>
  <c r="T1377" i="38" s="1"/>
  <c r="F1377" i="38"/>
  <c r="K1377" i="38" s="1"/>
  <c r="E1377" i="38"/>
  <c r="D1377" i="38"/>
  <c r="Q1377" i="38" s="1"/>
  <c r="C1377" i="38"/>
  <c r="B1377" i="38"/>
  <c r="H1376" i="38"/>
  <c r="L1376" i="38" s="1"/>
  <c r="R1376" i="38" s="1"/>
  <c r="G1376" i="38"/>
  <c r="T1376" i="38" s="1"/>
  <c r="F1376" i="38"/>
  <c r="K1376" i="38" s="1"/>
  <c r="E1376" i="38"/>
  <c r="D1376" i="38"/>
  <c r="Q1376" i="38" s="1"/>
  <c r="C1376" i="38"/>
  <c r="B1376" i="38"/>
  <c r="H1375" i="38"/>
  <c r="L1375" i="38" s="1"/>
  <c r="R1375" i="38" s="1"/>
  <c r="G1375" i="38"/>
  <c r="T1375" i="38" s="1"/>
  <c r="F1375" i="38"/>
  <c r="K1375" i="38" s="1"/>
  <c r="E1375" i="38"/>
  <c r="D1375" i="38"/>
  <c r="Q1375" i="38" s="1"/>
  <c r="C1375" i="38"/>
  <c r="B1375" i="38"/>
  <c r="H1374" i="38"/>
  <c r="L1374" i="38" s="1"/>
  <c r="R1374" i="38" s="1"/>
  <c r="G1374" i="38"/>
  <c r="T1374" i="38" s="1"/>
  <c r="F1374" i="38"/>
  <c r="K1374" i="38" s="1"/>
  <c r="E1374" i="38"/>
  <c r="D1374" i="38"/>
  <c r="Q1374" i="38" s="1"/>
  <c r="C1374" i="38"/>
  <c r="B1374" i="38"/>
  <c r="H1373" i="38"/>
  <c r="L1373" i="38" s="1"/>
  <c r="R1373" i="38" s="1"/>
  <c r="G1373" i="38"/>
  <c r="T1373" i="38" s="1"/>
  <c r="F1373" i="38"/>
  <c r="K1373" i="38" s="1"/>
  <c r="E1373" i="38"/>
  <c r="D1373" i="38"/>
  <c r="Q1373" i="38" s="1"/>
  <c r="C1373" i="38"/>
  <c r="B1373" i="38"/>
  <c r="H1372" i="38"/>
  <c r="L1372" i="38" s="1"/>
  <c r="R1372" i="38" s="1"/>
  <c r="G1372" i="38"/>
  <c r="T1372" i="38" s="1"/>
  <c r="F1372" i="38"/>
  <c r="K1372" i="38" s="1"/>
  <c r="E1372" i="38"/>
  <c r="D1372" i="38"/>
  <c r="Q1372" i="38" s="1"/>
  <c r="C1372" i="38"/>
  <c r="B1372" i="38"/>
  <c r="H1371" i="38"/>
  <c r="L1371" i="38" s="1"/>
  <c r="R1371" i="38" s="1"/>
  <c r="G1371" i="38"/>
  <c r="T1371" i="38" s="1"/>
  <c r="F1371" i="38"/>
  <c r="K1371" i="38" s="1"/>
  <c r="E1371" i="38"/>
  <c r="D1371" i="38"/>
  <c r="Q1371" i="38" s="1"/>
  <c r="C1371" i="38"/>
  <c r="B1371" i="38"/>
  <c r="H1370" i="38"/>
  <c r="L1370" i="38" s="1"/>
  <c r="R1370" i="38" s="1"/>
  <c r="G1370" i="38"/>
  <c r="T1370" i="38" s="1"/>
  <c r="F1370" i="38"/>
  <c r="K1370" i="38" s="1"/>
  <c r="E1370" i="38"/>
  <c r="D1370" i="38"/>
  <c r="Q1370" i="38" s="1"/>
  <c r="C1370" i="38"/>
  <c r="B1370" i="38"/>
  <c r="H1369" i="38"/>
  <c r="L1369" i="38" s="1"/>
  <c r="R1369" i="38" s="1"/>
  <c r="G1369" i="38"/>
  <c r="T1369" i="38" s="1"/>
  <c r="F1369" i="38"/>
  <c r="K1369" i="38" s="1"/>
  <c r="E1369" i="38"/>
  <c r="D1369" i="38"/>
  <c r="Q1369" i="38" s="1"/>
  <c r="C1369" i="38"/>
  <c r="B1369" i="38"/>
  <c r="H1368" i="38"/>
  <c r="L1368" i="38" s="1"/>
  <c r="R1368" i="38" s="1"/>
  <c r="G1368" i="38"/>
  <c r="T1368" i="38" s="1"/>
  <c r="F1368" i="38"/>
  <c r="K1368" i="38" s="1"/>
  <c r="E1368" i="38"/>
  <c r="D1368" i="38"/>
  <c r="Q1368" i="38" s="1"/>
  <c r="C1368" i="38"/>
  <c r="B1368" i="38"/>
  <c r="H1367" i="38"/>
  <c r="L1367" i="38" s="1"/>
  <c r="R1367" i="38" s="1"/>
  <c r="G1367" i="38"/>
  <c r="T1367" i="38" s="1"/>
  <c r="F1367" i="38"/>
  <c r="K1367" i="38" s="1"/>
  <c r="E1367" i="38"/>
  <c r="D1367" i="38"/>
  <c r="Q1367" i="38" s="1"/>
  <c r="C1367" i="38"/>
  <c r="B1367" i="38"/>
  <c r="H1366" i="38"/>
  <c r="L1366" i="38" s="1"/>
  <c r="R1366" i="38" s="1"/>
  <c r="G1366" i="38"/>
  <c r="T1366" i="38" s="1"/>
  <c r="F1366" i="38"/>
  <c r="K1366" i="38" s="1"/>
  <c r="E1366" i="38"/>
  <c r="D1366" i="38"/>
  <c r="Q1366" i="38" s="1"/>
  <c r="C1366" i="38"/>
  <c r="B1366" i="38"/>
  <c r="H1365" i="38"/>
  <c r="L1365" i="38" s="1"/>
  <c r="R1365" i="38" s="1"/>
  <c r="G1365" i="38"/>
  <c r="T1365" i="38" s="1"/>
  <c r="F1365" i="38"/>
  <c r="K1365" i="38" s="1"/>
  <c r="E1365" i="38"/>
  <c r="D1365" i="38"/>
  <c r="Q1365" i="38" s="1"/>
  <c r="C1365" i="38"/>
  <c r="B1365" i="38"/>
  <c r="H1364" i="38"/>
  <c r="L1364" i="38" s="1"/>
  <c r="R1364" i="38" s="1"/>
  <c r="G1364" i="38"/>
  <c r="T1364" i="38" s="1"/>
  <c r="F1364" i="38"/>
  <c r="K1364" i="38" s="1"/>
  <c r="E1364" i="38"/>
  <c r="D1364" i="38"/>
  <c r="Q1364" i="38" s="1"/>
  <c r="C1364" i="38"/>
  <c r="B1364" i="38"/>
  <c r="H1363" i="38"/>
  <c r="L1363" i="38" s="1"/>
  <c r="R1363" i="38" s="1"/>
  <c r="G1363" i="38"/>
  <c r="T1363" i="38" s="1"/>
  <c r="F1363" i="38"/>
  <c r="K1363" i="38" s="1"/>
  <c r="E1363" i="38"/>
  <c r="D1363" i="38"/>
  <c r="Q1363" i="38" s="1"/>
  <c r="C1363" i="38"/>
  <c r="B1363" i="38"/>
  <c r="H1362" i="38"/>
  <c r="L1362" i="38" s="1"/>
  <c r="R1362" i="38" s="1"/>
  <c r="G1362" i="38"/>
  <c r="T1362" i="38" s="1"/>
  <c r="F1362" i="38"/>
  <c r="K1362" i="38" s="1"/>
  <c r="E1362" i="38"/>
  <c r="D1362" i="38"/>
  <c r="Q1362" i="38" s="1"/>
  <c r="C1362" i="38"/>
  <c r="B1362" i="38"/>
  <c r="H1361" i="38"/>
  <c r="L1361" i="38" s="1"/>
  <c r="R1361" i="38" s="1"/>
  <c r="G1361" i="38"/>
  <c r="T1361" i="38" s="1"/>
  <c r="F1361" i="38"/>
  <c r="K1361" i="38" s="1"/>
  <c r="E1361" i="38"/>
  <c r="D1361" i="38"/>
  <c r="Q1361" i="38" s="1"/>
  <c r="C1361" i="38"/>
  <c r="B1361" i="38"/>
  <c r="H1360" i="38"/>
  <c r="L1360" i="38" s="1"/>
  <c r="R1360" i="38" s="1"/>
  <c r="G1360" i="38"/>
  <c r="T1360" i="38" s="1"/>
  <c r="F1360" i="38"/>
  <c r="K1360" i="38" s="1"/>
  <c r="E1360" i="38"/>
  <c r="D1360" i="38"/>
  <c r="Q1360" i="38" s="1"/>
  <c r="C1360" i="38"/>
  <c r="B1360" i="38"/>
  <c r="H1359" i="38"/>
  <c r="L1359" i="38" s="1"/>
  <c r="R1359" i="38" s="1"/>
  <c r="G1359" i="38"/>
  <c r="T1359" i="38" s="1"/>
  <c r="F1359" i="38"/>
  <c r="K1359" i="38" s="1"/>
  <c r="E1359" i="38"/>
  <c r="D1359" i="38"/>
  <c r="Q1359" i="38" s="1"/>
  <c r="C1359" i="38"/>
  <c r="B1359" i="38"/>
  <c r="H1358" i="38"/>
  <c r="L1358" i="38" s="1"/>
  <c r="R1358" i="38" s="1"/>
  <c r="G1358" i="38"/>
  <c r="T1358" i="38" s="1"/>
  <c r="F1358" i="38"/>
  <c r="K1358" i="38" s="1"/>
  <c r="E1358" i="38"/>
  <c r="D1358" i="38"/>
  <c r="Q1358" i="38" s="1"/>
  <c r="C1358" i="38"/>
  <c r="B1358" i="38"/>
  <c r="H1357" i="38"/>
  <c r="L1357" i="38" s="1"/>
  <c r="R1357" i="38" s="1"/>
  <c r="G1357" i="38"/>
  <c r="T1357" i="38" s="1"/>
  <c r="F1357" i="38"/>
  <c r="K1357" i="38" s="1"/>
  <c r="E1357" i="38"/>
  <c r="D1357" i="38"/>
  <c r="Q1357" i="38" s="1"/>
  <c r="C1357" i="38"/>
  <c r="B1357" i="38"/>
  <c r="H1356" i="38"/>
  <c r="L1356" i="38" s="1"/>
  <c r="R1356" i="38" s="1"/>
  <c r="G1356" i="38"/>
  <c r="T1356" i="38" s="1"/>
  <c r="F1356" i="38"/>
  <c r="K1356" i="38" s="1"/>
  <c r="E1356" i="38"/>
  <c r="D1356" i="38"/>
  <c r="Q1356" i="38" s="1"/>
  <c r="C1356" i="38"/>
  <c r="B1356" i="38"/>
  <c r="H1355" i="38"/>
  <c r="L1355" i="38" s="1"/>
  <c r="R1355" i="38" s="1"/>
  <c r="G1355" i="38"/>
  <c r="T1355" i="38" s="1"/>
  <c r="F1355" i="38"/>
  <c r="K1355" i="38" s="1"/>
  <c r="E1355" i="38"/>
  <c r="D1355" i="38"/>
  <c r="Q1355" i="38" s="1"/>
  <c r="C1355" i="38"/>
  <c r="B1355" i="38"/>
  <c r="H1354" i="38"/>
  <c r="L1354" i="38" s="1"/>
  <c r="R1354" i="38" s="1"/>
  <c r="G1354" i="38"/>
  <c r="T1354" i="38" s="1"/>
  <c r="F1354" i="38"/>
  <c r="K1354" i="38" s="1"/>
  <c r="E1354" i="38"/>
  <c r="D1354" i="38"/>
  <c r="Q1354" i="38" s="1"/>
  <c r="C1354" i="38"/>
  <c r="B1354" i="38"/>
  <c r="H1353" i="38"/>
  <c r="L1353" i="38" s="1"/>
  <c r="R1353" i="38" s="1"/>
  <c r="G1353" i="38"/>
  <c r="T1353" i="38" s="1"/>
  <c r="F1353" i="38"/>
  <c r="K1353" i="38" s="1"/>
  <c r="E1353" i="38"/>
  <c r="D1353" i="38"/>
  <c r="Q1353" i="38" s="1"/>
  <c r="C1353" i="38"/>
  <c r="B1353" i="38"/>
  <c r="H1352" i="38"/>
  <c r="L1352" i="38" s="1"/>
  <c r="R1352" i="38" s="1"/>
  <c r="G1352" i="38"/>
  <c r="T1352" i="38" s="1"/>
  <c r="F1352" i="38"/>
  <c r="K1352" i="38" s="1"/>
  <c r="E1352" i="38"/>
  <c r="D1352" i="38"/>
  <c r="Q1352" i="38" s="1"/>
  <c r="C1352" i="38"/>
  <c r="B1352" i="38"/>
  <c r="H1351" i="38"/>
  <c r="L1351" i="38" s="1"/>
  <c r="R1351" i="38" s="1"/>
  <c r="G1351" i="38"/>
  <c r="T1351" i="38" s="1"/>
  <c r="F1351" i="38"/>
  <c r="K1351" i="38" s="1"/>
  <c r="E1351" i="38"/>
  <c r="D1351" i="38"/>
  <c r="Q1351" i="38" s="1"/>
  <c r="C1351" i="38"/>
  <c r="B1351" i="38"/>
  <c r="H1350" i="38"/>
  <c r="L1350" i="38" s="1"/>
  <c r="R1350" i="38" s="1"/>
  <c r="G1350" i="38"/>
  <c r="T1350" i="38" s="1"/>
  <c r="F1350" i="38"/>
  <c r="K1350" i="38" s="1"/>
  <c r="E1350" i="38"/>
  <c r="D1350" i="38"/>
  <c r="Q1350" i="38" s="1"/>
  <c r="C1350" i="38"/>
  <c r="B1350" i="38"/>
  <c r="H1349" i="38"/>
  <c r="L1349" i="38" s="1"/>
  <c r="R1349" i="38" s="1"/>
  <c r="G1349" i="38"/>
  <c r="T1349" i="38" s="1"/>
  <c r="F1349" i="38"/>
  <c r="K1349" i="38" s="1"/>
  <c r="E1349" i="38"/>
  <c r="D1349" i="38"/>
  <c r="Q1349" i="38" s="1"/>
  <c r="C1349" i="38"/>
  <c r="B1349" i="38"/>
  <c r="H1348" i="38"/>
  <c r="L1348" i="38" s="1"/>
  <c r="R1348" i="38" s="1"/>
  <c r="G1348" i="38"/>
  <c r="T1348" i="38" s="1"/>
  <c r="F1348" i="38"/>
  <c r="K1348" i="38" s="1"/>
  <c r="E1348" i="38"/>
  <c r="D1348" i="38"/>
  <c r="Q1348" i="38" s="1"/>
  <c r="C1348" i="38"/>
  <c r="B1348" i="38"/>
  <c r="H1347" i="38"/>
  <c r="L1347" i="38" s="1"/>
  <c r="R1347" i="38" s="1"/>
  <c r="G1347" i="38"/>
  <c r="T1347" i="38" s="1"/>
  <c r="F1347" i="38"/>
  <c r="K1347" i="38" s="1"/>
  <c r="E1347" i="38"/>
  <c r="D1347" i="38"/>
  <c r="Q1347" i="38" s="1"/>
  <c r="C1347" i="38"/>
  <c r="B1347" i="38"/>
  <c r="H1346" i="38"/>
  <c r="L1346" i="38" s="1"/>
  <c r="R1346" i="38" s="1"/>
  <c r="G1346" i="38"/>
  <c r="T1346" i="38" s="1"/>
  <c r="F1346" i="38"/>
  <c r="K1346" i="38" s="1"/>
  <c r="E1346" i="38"/>
  <c r="D1346" i="38"/>
  <c r="Q1346" i="38" s="1"/>
  <c r="C1346" i="38"/>
  <c r="B1346" i="38"/>
  <c r="H1345" i="38"/>
  <c r="L1345" i="38" s="1"/>
  <c r="R1345" i="38" s="1"/>
  <c r="G1345" i="38"/>
  <c r="T1345" i="38" s="1"/>
  <c r="F1345" i="38"/>
  <c r="K1345" i="38" s="1"/>
  <c r="E1345" i="38"/>
  <c r="D1345" i="38"/>
  <c r="Q1345" i="38" s="1"/>
  <c r="C1345" i="38"/>
  <c r="B1345" i="38"/>
  <c r="H1344" i="38"/>
  <c r="L1344" i="38" s="1"/>
  <c r="R1344" i="38" s="1"/>
  <c r="G1344" i="38"/>
  <c r="T1344" i="38" s="1"/>
  <c r="F1344" i="38"/>
  <c r="K1344" i="38" s="1"/>
  <c r="E1344" i="38"/>
  <c r="D1344" i="38"/>
  <c r="Q1344" i="38" s="1"/>
  <c r="C1344" i="38"/>
  <c r="B1344" i="38"/>
  <c r="H1343" i="38"/>
  <c r="L1343" i="38" s="1"/>
  <c r="R1343" i="38" s="1"/>
  <c r="G1343" i="38"/>
  <c r="T1343" i="38" s="1"/>
  <c r="F1343" i="38"/>
  <c r="K1343" i="38" s="1"/>
  <c r="E1343" i="38"/>
  <c r="D1343" i="38"/>
  <c r="Q1343" i="38" s="1"/>
  <c r="C1343" i="38"/>
  <c r="B1343" i="38"/>
  <c r="H1342" i="38"/>
  <c r="L1342" i="38" s="1"/>
  <c r="R1342" i="38" s="1"/>
  <c r="G1342" i="38"/>
  <c r="T1342" i="38" s="1"/>
  <c r="F1342" i="38"/>
  <c r="K1342" i="38" s="1"/>
  <c r="E1342" i="38"/>
  <c r="D1342" i="38"/>
  <c r="Q1342" i="38" s="1"/>
  <c r="C1342" i="38"/>
  <c r="B1342" i="38"/>
  <c r="H1341" i="38"/>
  <c r="L1341" i="38" s="1"/>
  <c r="R1341" i="38" s="1"/>
  <c r="G1341" i="38"/>
  <c r="T1341" i="38" s="1"/>
  <c r="F1341" i="38"/>
  <c r="K1341" i="38" s="1"/>
  <c r="E1341" i="38"/>
  <c r="D1341" i="38"/>
  <c r="Q1341" i="38" s="1"/>
  <c r="C1341" i="38"/>
  <c r="B1341" i="38"/>
  <c r="H1340" i="38"/>
  <c r="L1340" i="38" s="1"/>
  <c r="R1340" i="38" s="1"/>
  <c r="G1340" i="38"/>
  <c r="T1340" i="38" s="1"/>
  <c r="F1340" i="38"/>
  <c r="K1340" i="38" s="1"/>
  <c r="E1340" i="38"/>
  <c r="D1340" i="38"/>
  <c r="Q1340" i="38" s="1"/>
  <c r="C1340" i="38"/>
  <c r="B1340" i="38"/>
  <c r="H1339" i="38"/>
  <c r="L1339" i="38" s="1"/>
  <c r="R1339" i="38" s="1"/>
  <c r="G1339" i="38"/>
  <c r="T1339" i="38" s="1"/>
  <c r="F1339" i="38"/>
  <c r="K1339" i="38" s="1"/>
  <c r="E1339" i="38"/>
  <c r="D1339" i="38"/>
  <c r="Q1339" i="38" s="1"/>
  <c r="C1339" i="38"/>
  <c r="B1339" i="38"/>
  <c r="H1338" i="38"/>
  <c r="L1338" i="38" s="1"/>
  <c r="R1338" i="38" s="1"/>
  <c r="G1338" i="38"/>
  <c r="T1338" i="38" s="1"/>
  <c r="F1338" i="38"/>
  <c r="K1338" i="38" s="1"/>
  <c r="E1338" i="38"/>
  <c r="D1338" i="38"/>
  <c r="Q1338" i="38" s="1"/>
  <c r="C1338" i="38"/>
  <c r="B1338" i="38"/>
  <c r="H1337" i="38"/>
  <c r="L1337" i="38" s="1"/>
  <c r="R1337" i="38" s="1"/>
  <c r="G1337" i="38"/>
  <c r="T1337" i="38" s="1"/>
  <c r="F1337" i="38"/>
  <c r="K1337" i="38" s="1"/>
  <c r="E1337" i="38"/>
  <c r="D1337" i="38"/>
  <c r="Q1337" i="38" s="1"/>
  <c r="C1337" i="38"/>
  <c r="B1337" i="38"/>
  <c r="H1336" i="38"/>
  <c r="L1336" i="38" s="1"/>
  <c r="R1336" i="38" s="1"/>
  <c r="G1336" i="38"/>
  <c r="T1336" i="38" s="1"/>
  <c r="F1336" i="38"/>
  <c r="K1336" i="38" s="1"/>
  <c r="E1336" i="38"/>
  <c r="D1336" i="38"/>
  <c r="Q1336" i="38" s="1"/>
  <c r="C1336" i="38"/>
  <c r="B1336" i="38"/>
  <c r="H1335" i="38"/>
  <c r="L1335" i="38" s="1"/>
  <c r="R1335" i="38" s="1"/>
  <c r="G1335" i="38"/>
  <c r="T1335" i="38" s="1"/>
  <c r="F1335" i="38"/>
  <c r="K1335" i="38" s="1"/>
  <c r="E1335" i="38"/>
  <c r="D1335" i="38"/>
  <c r="Q1335" i="38" s="1"/>
  <c r="C1335" i="38"/>
  <c r="B1335" i="38"/>
  <c r="H1334" i="38"/>
  <c r="L1334" i="38" s="1"/>
  <c r="R1334" i="38" s="1"/>
  <c r="G1334" i="38"/>
  <c r="T1334" i="38" s="1"/>
  <c r="F1334" i="38"/>
  <c r="K1334" i="38" s="1"/>
  <c r="E1334" i="38"/>
  <c r="D1334" i="38"/>
  <c r="Q1334" i="38" s="1"/>
  <c r="C1334" i="38"/>
  <c r="B1334" i="38"/>
  <c r="H1333" i="38"/>
  <c r="L1333" i="38" s="1"/>
  <c r="R1333" i="38" s="1"/>
  <c r="G1333" i="38"/>
  <c r="T1333" i="38" s="1"/>
  <c r="F1333" i="38"/>
  <c r="K1333" i="38" s="1"/>
  <c r="E1333" i="38"/>
  <c r="D1333" i="38"/>
  <c r="Q1333" i="38" s="1"/>
  <c r="C1333" i="38"/>
  <c r="B1333" i="38"/>
  <c r="H1332" i="38"/>
  <c r="L1332" i="38" s="1"/>
  <c r="R1332" i="38" s="1"/>
  <c r="G1332" i="38"/>
  <c r="T1332" i="38" s="1"/>
  <c r="F1332" i="38"/>
  <c r="K1332" i="38" s="1"/>
  <c r="E1332" i="38"/>
  <c r="D1332" i="38"/>
  <c r="Q1332" i="38" s="1"/>
  <c r="C1332" i="38"/>
  <c r="B1332" i="38"/>
  <c r="H1331" i="38"/>
  <c r="L1331" i="38" s="1"/>
  <c r="R1331" i="38" s="1"/>
  <c r="G1331" i="38"/>
  <c r="T1331" i="38" s="1"/>
  <c r="F1331" i="38"/>
  <c r="K1331" i="38" s="1"/>
  <c r="E1331" i="38"/>
  <c r="D1331" i="38"/>
  <c r="Q1331" i="38" s="1"/>
  <c r="C1331" i="38"/>
  <c r="B1331" i="38"/>
  <c r="H1330" i="38"/>
  <c r="L1330" i="38" s="1"/>
  <c r="R1330" i="38" s="1"/>
  <c r="G1330" i="38"/>
  <c r="T1330" i="38" s="1"/>
  <c r="F1330" i="38"/>
  <c r="K1330" i="38" s="1"/>
  <c r="E1330" i="38"/>
  <c r="D1330" i="38"/>
  <c r="Q1330" i="38" s="1"/>
  <c r="C1330" i="38"/>
  <c r="B1330" i="38"/>
  <c r="H1329" i="38"/>
  <c r="L1329" i="38" s="1"/>
  <c r="R1329" i="38" s="1"/>
  <c r="G1329" i="38"/>
  <c r="T1329" i="38" s="1"/>
  <c r="F1329" i="38"/>
  <c r="K1329" i="38" s="1"/>
  <c r="E1329" i="38"/>
  <c r="D1329" i="38"/>
  <c r="Q1329" i="38" s="1"/>
  <c r="C1329" i="38"/>
  <c r="B1329" i="38"/>
  <c r="H1328" i="38"/>
  <c r="L1328" i="38" s="1"/>
  <c r="R1328" i="38" s="1"/>
  <c r="G1328" i="38"/>
  <c r="T1328" i="38" s="1"/>
  <c r="F1328" i="38"/>
  <c r="K1328" i="38" s="1"/>
  <c r="E1328" i="38"/>
  <c r="D1328" i="38"/>
  <c r="Q1328" i="38" s="1"/>
  <c r="C1328" i="38"/>
  <c r="B1328" i="38"/>
  <c r="H1327" i="38"/>
  <c r="L1327" i="38" s="1"/>
  <c r="R1327" i="38" s="1"/>
  <c r="G1327" i="38"/>
  <c r="T1327" i="38" s="1"/>
  <c r="F1327" i="38"/>
  <c r="K1327" i="38" s="1"/>
  <c r="E1327" i="38"/>
  <c r="D1327" i="38"/>
  <c r="Q1327" i="38" s="1"/>
  <c r="C1327" i="38"/>
  <c r="B1327" i="38"/>
  <c r="H1326" i="38"/>
  <c r="L1326" i="38" s="1"/>
  <c r="R1326" i="38" s="1"/>
  <c r="G1326" i="38"/>
  <c r="T1326" i="38" s="1"/>
  <c r="F1326" i="38"/>
  <c r="K1326" i="38" s="1"/>
  <c r="E1326" i="38"/>
  <c r="D1326" i="38"/>
  <c r="Q1326" i="38" s="1"/>
  <c r="C1326" i="38"/>
  <c r="B1326" i="38"/>
  <c r="H1325" i="38"/>
  <c r="L1325" i="38" s="1"/>
  <c r="R1325" i="38" s="1"/>
  <c r="G1325" i="38"/>
  <c r="T1325" i="38" s="1"/>
  <c r="F1325" i="38"/>
  <c r="K1325" i="38" s="1"/>
  <c r="E1325" i="38"/>
  <c r="D1325" i="38"/>
  <c r="Q1325" i="38" s="1"/>
  <c r="C1325" i="38"/>
  <c r="B1325" i="38"/>
  <c r="H1324" i="38"/>
  <c r="L1324" i="38" s="1"/>
  <c r="R1324" i="38" s="1"/>
  <c r="G1324" i="38"/>
  <c r="T1324" i="38" s="1"/>
  <c r="F1324" i="38"/>
  <c r="K1324" i="38" s="1"/>
  <c r="E1324" i="38"/>
  <c r="D1324" i="38"/>
  <c r="Q1324" i="38" s="1"/>
  <c r="C1324" i="38"/>
  <c r="B1324" i="38"/>
  <c r="H1323" i="38"/>
  <c r="L1323" i="38" s="1"/>
  <c r="R1323" i="38" s="1"/>
  <c r="G1323" i="38"/>
  <c r="T1323" i="38" s="1"/>
  <c r="F1323" i="38"/>
  <c r="K1323" i="38" s="1"/>
  <c r="E1323" i="38"/>
  <c r="D1323" i="38"/>
  <c r="Q1323" i="38" s="1"/>
  <c r="C1323" i="38"/>
  <c r="B1323" i="38"/>
  <c r="H1322" i="38"/>
  <c r="L1322" i="38" s="1"/>
  <c r="R1322" i="38" s="1"/>
  <c r="G1322" i="38"/>
  <c r="T1322" i="38" s="1"/>
  <c r="F1322" i="38"/>
  <c r="K1322" i="38" s="1"/>
  <c r="E1322" i="38"/>
  <c r="D1322" i="38"/>
  <c r="Q1322" i="38" s="1"/>
  <c r="C1322" i="38"/>
  <c r="B1322" i="38"/>
  <c r="H1321" i="38"/>
  <c r="L1321" i="38" s="1"/>
  <c r="R1321" i="38" s="1"/>
  <c r="G1321" i="38"/>
  <c r="T1321" i="38" s="1"/>
  <c r="F1321" i="38"/>
  <c r="K1321" i="38" s="1"/>
  <c r="E1321" i="38"/>
  <c r="D1321" i="38"/>
  <c r="Q1321" i="38" s="1"/>
  <c r="C1321" i="38"/>
  <c r="B1321" i="38"/>
  <c r="H1320" i="38"/>
  <c r="L1320" i="38" s="1"/>
  <c r="R1320" i="38" s="1"/>
  <c r="G1320" i="38"/>
  <c r="T1320" i="38" s="1"/>
  <c r="F1320" i="38"/>
  <c r="K1320" i="38" s="1"/>
  <c r="E1320" i="38"/>
  <c r="D1320" i="38"/>
  <c r="Q1320" i="38" s="1"/>
  <c r="C1320" i="38"/>
  <c r="B1320" i="38"/>
  <c r="H1319" i="38"/>
  <c r="L1319" i="38" s="1"/>
  <c r="R1319" i="38" s="1"/>
  <c r="G1319" i="38"/>
  <c r="T1319" i="38" s="1"/>
  <c r="F1319" i="38"/>
  <c r="K1319" i="38" s="1"/>
  <c r="E1319" i="38"/>
  <c r="D1319" i="38"/>
  <c r="Q1319" i="38" s="1"/>
  <c r="C1319" i="38"/>
  <c r="B1319" i="38"/>
  <c r="H1318" i="38"/>
  <c r="L1318" i="38" s="1"/>
  <c r="R1318" i="38" s="1"/>
  <c r="G1318" i="38"/>
  <c r="T1318" i="38" s="1"/>
  <c r="F1318" i="38"/>
  <c r="K1318" i="38" s="1"/>
  <c r="E1318" i="38"/>
  <c r="D1318" i="38"/>
  <c r="Q1318" i="38" s="1"/>
  <c r="C1318" i="38"/>
  <c r="B1318" i="38"/>
  <c r="H1317" i="38"/>
  <c r="L1317" i="38" s="1"/>
  <c r="R1317" i="38" s="1"/>
  <c r="G1317" i="38"/>
  <c r="T1317" i="38" s="1"/>
  <c r="F1317" i="38"/>
  <c r="K1317" i="38" s="1"/>
  <c r="E1317" i="38"/>
  <c r="D1317" i="38"/>
  <c r="Q1317" i="38" s="1"/>
  <c r="C1317" i="38"/>
  <c r="B1317" i="38"/>
  <c r="H1316" i="38"/>
  <c r="L1316" i="38" s="1"/>
  <c r="R1316" i="38" s="1"/>
  <c r="G1316" i="38"/>
  <c r="T1316" i="38" s="1"/>
  <c r="F1316" i="38"/>
  <c r="K1316" i="38" s="1"/>
  <c r="E1316" i="38"/>
  <c r="D1316" i="38"/>
  <c r="Q1316" i="38" s="1"/>
  <c r="C1316" i="38"/>
  <c r="B1316" i="38"/>
  <c r="H1315" i="38"/>
  <c r="L1315" i="38" s="1"/>
  <c r="R1315" i="38" s="1"/>
  <c r="G1315" i="38"/>
  <c r="T1315" i="38" s="1"/>
  <c r="F1315" i="38"/>
  <c r="K1315" i="38" s="1"/>
  <c r="E1315" i="38"/>
  <c r="D1315" i="38"/>
  <c r="Q1315" i="38" s="1"/>
  <c r="C1315" i="38"/>
  <c r="B1315" i="38"/>
  <c r="H1314" i="38"/>
  <c r="L1314" i="38" s="1"/>
  <c r="R1314" i="38" s="1"/>
  <c r="G1314" i="38"/>
  <c r="T1314" i="38" s="1"/>
  <c r="F1314" i="38"/>
  <c r="K1314" i="38" s="1"/>
  <c r="E1314" i="38"/>
  <c r="D1314" i="38"/>
  <c r="Q1314" i="38" s="1"/>
  <c r="C1314" i="38"/>
  <c r="B1314" i="38"/>
  <c r="H1313" i="38"/>
  <c r="L1313" i="38" s="1"/>
  <c r="R1313" i="38" s="1"/>
  <c r="G1313" i="38"/>
  <c r="T1313" i="38" s="1"/>
  <c r="F1313" i="38"/>
  <c r="K1313" i="38" s="1"/>
  <c r="E1313" i="38"/>
  <c r="D1313" i="38"/>
  <c r="Q1313" i="38" s="1"/>
  <c r="C1313" i="38"/>
  <c r="B1313" i="38"/>
  <c r="H1312" i="38"/>
  <c r="L1312" i="38" s="1"/>
  <c r="R1312" i="38" s="1"/>
  <c r="G1312" i="38"/>
  <c r="T1312" i="38" s="1"/>
  <c r="F1312" i="38"/>
  <c r="K1312" i="38" s="1"/>
  <c r="E1312" i="38"/>
  <c r="D1312" i="38"/>
  <c r="Q1312" i="38" s="1"/>
  <c r="C1312" i="38"/>
  <c r="B1312" i="38"/>
  <c r="H1311" i="38"/>
  <c r="L1311" i="38" s="1"/>
  <c r="R1311" i="38" s="1"/>
  <c r="G1311" i="38"/>
  <c r="T1311" i="38" s="1"/>
  <c r="F1311" i="38"/>
  <c r="K1311" i="38" s="1"/>
  <c r="E1311" i="38"/>
  <c r="D1311" i="38"/>
  <c r="Q1311" i="38" s="1"/>
  <c r="C1311" i="38"/>
  <c r="B1311" i="38"/>
  <c r="H1310" i="38"/>
  <c r="L1310" i="38" s="1"/>
  <c r="R1310" i="38" s="1"/>
  <c r="G1310" i="38"/>
  <c r="T1310" i="38" s="1"/>
  <c r="F1310" i="38"/>
  <c r="K1310" i="38" s="1"/>
  <c r="E1310" i="38"/>
  <c r="D1310" i="38"/>
  <c r="Q1310" i="38" s="1"/>
  <c r="C1310" i="38"/>
  <c r="B1310" i="38"/>
  <c r="H1309" i="38"/>
  <c r="L1309" i="38" s="1"/>
  <c r="R1309" i="38" s="1"/>
  <c r="G1309" i="38"/>
  <c r="T1309" i="38" s="1"/>
  <c r="F1309" i="38"/>
  <c r="K1309" i="38" s="1"/>
  <c r="E1309" i="38"/>
  <c r="D1309" i="38"/>
  <c r="Q1309" i="38" s="1"/>
  <c r="C1309" i="38"/>
  <c r="B1309" i="38"/>
  <c r="H1308" i="38"/>
  <c r="L1308" i="38" s="1"/>
  <c r="R1308" i="38" s="1"/>
  <c r="G1308" i="38"/>
  <c r="T1308" i="38" s="1"/>
  <c r="F1308" i="38"/>
  <c r="K1308" i="38" s="1"/>
  <c r="E1308" i="38"/>
  <c r="D1308" i="38"/>
  <c r="Q1308" i="38" s="1"/>
  <c r="C1308" i="38"/>
  <c r="B1308" i="38"/>
  <c r="H1307" i="38"/>
  <c r="L1307" i="38" s="1"/>
  <c r="R1307" i="38" s="1"/>
  <c r="G1307" i="38"/>
  <c r="T1307" i="38" s="1"/>
  <c r="F1307" i="38"/>
  <c r="K1307" i="38" s="1"/>
  <c r="E1307" i="38"/>
  <c r="D1307" i="38"/>
  <c r="Q1307" i="38" s="1"/>
  <c r="C1307" i="38"/>
  <c r="B1307" i="38"/>
  <c r="H1306" i="38"/>
  <c r="L1306" i="38" s="1"/>
  <c r="R1306" i="38" s="1"/>
  <c r="G1306" i="38"/>
  <c r="T1306" i="38" s="1"/>
  <c r="F1306" i="38"/>
  <c r="K1306" i="38" s="1"/>
  <c r="E1306" i="38"/>
  <c r="D1306" i="38"/>
  <c r="Q1306" i="38" s="1"/>
  <c r="C1306" i="38"/>
  <c r="B1306" i="38"/>
  <c r="H1305" i="38"/>
  <c r="L1305" i="38" s="1"/>
  <c r="R1305" i="38" s="1"/>
  <c r="G1305" i="38"/>
  <c r="T1305" i="38" s="1"/>
  <c r="F1305" i="38"/>
  <c r="K1305" i="38" s="1"/>
  <c r="E1305" i="38"/>
  <c r="D1305" i="38"/>
  <c r="Q1305" i="38" s="1"/>
  <c r="C1305" i="38"/>
  <c r="B1305" i="38"/>
  <c r="H1304" i="38"/>
  <c r="L1304" i="38" s="1"/>
  <c r="R1304" i="38" s="1"/>
  <c r="G1304" i="38"/>
  <c r="T1304" i="38" s="1"/>
  <c r="F1304" i="38"/>
  <c r="K1304" i="38" s="1"/>
  <c r="E1304" i="38"/>
  <c r="D1304" i="38"/>
  <c r="Q1304" i="38" s="1"/>
  <c r="C1304" i="38"/>
  <c r="B1304" i="38"/>
  <c r="H1303" i="38"/>
  <c r="L1303" i="38" s="1"/>
  <c r="R1303" i="38" s="1"/>
  <c r="G1303" i="38"/>
  <c r="T1303" i="38" s="1"/>
  <c r="F1303" i="38"/>
  <c r="K1303" i="38" s="1"/>
  <c r="E1303" i="38"/>
  <c r="D1303" i="38"/>
  <c r="Q1303" i="38" s="1"/>
  <c r="C1303" i="38"/>
  <c r="B1303" i="38"/>
  <c r="H1302" i="38"/>
  <c r="L1302" i="38" s="1"/>
  <c r="R1302" i="38" s="1"/>
  <c r="G1302" i="38"/>
  <c r="T1302" i="38" s="1"/>
  <c r="F1302" i="38"/>
  <c r="K1302" i="38" s="1"/>
  <c r="E1302" i="38"/>
  <c r="D1302" i="38"/>
  <c r="Q1302" i="38" s="1"/>
  <c r="C1302" i="38"/>
  <c r="B1302" i="38"/>
  <c r="H1301" i="38"/>
  <c r="L1301" i="38" s="1"/>
  <c r="R1301" i="38" s="1"/>
  <c r="G1301" i="38"/>
  <c r="T1301" i="38" s="1"/>
  <c r="F1301" i="38"/>
  <c r="K1301" i="38" s="1"/>
  <c r="E1301" i="38"/>
  <c r="D1301" i="38"/>
  <c r="Q1301" i="38" s="1"/>
  <c r="C1301" i="38"/>
  <c r="B1301" i="38"/>
  <c r="H1300" i="38"/>
  <c r="L1300" i="38" s="1"/>
  <c r="R1300" i="38" s="1"/>
  <c r="G1300" i="38"/>
  <c r="T1300" i="38" s="1"/>
  <c r="F1300" i="38"/>
  <c r="K1300" i="38" s="1"/>
  <c r="E1300" i="38"/>
  <c r="D1300" i="38"/>
  <c r="Q1300" i="38" s="1"/>
  <c r="C1300" i="38"/>
  <c r="B1300" i="38"/>
  <c r="H1299" i="38"/>
  <c r="L1299" i="38" s="1"/>
  <c r="R1299" i="38" s="1"/>
  <c r="G1299" i="38"/>
  <c r="T1299" i="38" s="1"/>
  <c r="F1299" i="38"/>
  <c r="K1299" i="38" s="1"/>
  <c r="E1299" i="38"/>
  <c r="D1299" i="38"/>
  <c r="Q1299" i="38" s="1"/>
  <c r="C1299" i="38"/>
  <c r="B1299" i="38"/>
  <c r="H1298" i="38"/>
  <c r="L1298" i="38" s="1"/>
  <c r="R1298" i="38" s="1"/>
  <c r="G1298" i="38"/>
  <c r="T1298" i="38" s="1"/>
  <c r="F1298" i="38"/>
  <c r="K1298" i="38" s="1"/>
  <c r="E1298" i="38"/>
  <c r="D1298" i="38"/>
  <c r="Q1298" i="38" s="1"/>
  <c r="C1298" i="38"/>
  <c r="B1298" i="38"/>
  <c r="H1297" i="38"/>
  <c r="L1297" i="38" s="1"/>
  <c r="R1297" i="38" s="1"/>
  <c r="G1297" i="38"/>
  <c r="T1297" i="38" s="1"/>
  <c r="F1297" i="38"/>
  <c r="K1297" i="38" s="1"/>
  <c r="E1297" i="38"/>
  <c r="D1297" i="38"/>
  <c r="Q1297" i="38" s="1"/>
  <c r="C1297" i="38"/>
  <c r="B1297" i="38"/>
  <c r="H1296" i="38"/>
  <c r="L1296" i="38" s="1"/>
  <c r="R1296" i="38" s="1"/>
  <c r="G1296" i="38"/>
  <c r="T1296" i="38" s="1"/>
  <c r="F1296" i="38"/>
  <c r="K1296" i="38" s="1"/>
  <c r="E1296" i="38"/>
  <c r="D1296" i="38"/>
  <c r="Q1296" i="38" s="1"/>
  <c r="C1296" i="38"/>
  <c r="B1296" i="38"/>
  <c r="H1295" i="38"/>
  <c r="L1295" i="38" s="1"/>
  <c r="R1295" i="38" s="1"/>
  <c r="G1295" i="38"/>
  <c r="T1295" i="38" s="1"/>
  <c r="F1295" i="38"/>
  <c r="K1295" i="38" s="1"/>
  <c r="E1295" i="38"/>
  <c r="D1295" i="38"/>
  <c r="Q1295" i="38" s="1"/>
  <c r="C1295" i="38"/>
  <c r="B1295" i="38"/>
  <c r="H1294" i="38"/>
  <c r="L1294" i="38" s="1"/>
  <c r="R1294" i="38" s="1"/>
  <c r="G1294" i="38"/>
  <c r="T1294" i="38" s="1"/>
  <c r="F1294" i="38"/>
  <c r="K1294" i="38" s="1"/>
  <c r="E1294" i="38"/>
  <c r="D1294" i="38"/>
  <c r="Q1294" i="38" s="1"/>
  <c r="C1294" i="38"/>
  <c r="B1294" i="38"/>
  <c r="H1293" i="38"/>
  <c r="L1293" i="38" s="1"/>
  <c r="R1293" i="38" s="1"/>
  <c r="G1293" i="38"/>
  <c r="T1293" i="38" s="1"/>
  <c r="F1293" i="38"/>
  <c r="K1293" i="38" s="1"/>
  <c r="E1293" i="38"/>
  <c r="D1293" i="38"/>
  <c r="Q1293" i="38" s="1"/>
  <c r="C1293" i="38"/>
  <c r="B1293" i="38"/>
  <c r="H1292" i="38"/>
  <c r="L1292" i="38" s="1"/>
  <c r="R1292" i="38" s="1"/>
  <c r="G1292" i="38"/>
  <c r="T1292" i="38" s="1"/>
  <c r="F1292" i="38"/>
  <c r="K1292" i="38" s="1"/>
  <c r="E1292" i="38"/>
  <c r="D1292" i="38"/>
  <c r="Q1292" i="38" s="1"/>
  <c r="C1292" i="38"/>
  <c r="B1292" i="38"/>
  <c r="H1291" i="38"/>
  <c r="L1291" i="38" s="1"/>
  <c r="R1291" i="38" s="1"/>
  <c r="G1291" i="38"/>
  <c r="T1291" i="38" s="1"/>
  <c r="F1291" i="38"/>
  <c r="K1291" i="38" s="1"/>
  <c r="E1291" i="38"/>
  <c r="D1291" i="38"/>
  <c r="Q1291" i="38" s="1"/>
  <c r="C1291" i="38"/>
  <c r="B1291" i="38"/>
  <c r="H1290" i="38"/>
  <c r="L1290" i="38" s="1"/>
  <c r="R1290" i="38" s="1"/>
  <c r="G1290" i="38"/>
  <c r="T1290" i="38" s="1"/>
  <c r="F1290" i="38"/>
  <c r="K1290" i="38" s="1"/>
  <c r="E1290" i="38"/>
  <c r="D1290" i="38"/>
  <c r="Q1290" i="38" s="1"/>
  <c r="C1290" i="38"/>
  <c r="B1290" i="38"/>
  <c r="H1289" i="38"/>
  <c r="L1289" i="38" s="1"/>
  <c r="R1289" i="38" s="1"/>
  <c r="G1289" i="38"/>
  <c r="T1289" i="38" s="1"/>
  <c r="F1289" i="38"/>
  <c r="K1289" i="38" s="1"/>
  <c r="E1289" i="38"/>
  <c r="D1289" i="38"/>
  <c r="Q1289" i="38" s="1"/>
  <c r="C1289" i="38"/>
  <c r="B1289" i="38"/>
  <c r="H1288" i="38"/>
  <c r="L1288" i="38" s="1"/>
  <c r="R1288" i="38" s="1"/>
  <c r="G1288" i="38"/>
  <c r="T1288" i="38" s="1"/>
  <c r="F1288" i="38"/>
  <c r="K1288" i="38" s="1"/>
  <c r="E1288" i="38"/>
  <c r="D1288" i="38"/>
  <c r="Q1288" i="38" s="1"/>
  <c r="C1288" i="38"/>
  <c r="B1288" i="38"/>
  <c r="H1287" i="38"/>
  <c r="L1287" i="38" s="1"/>
  <c r="R1287" i="38" s="1"/>
  <c r="G1287" i="38"/>
  <c r="T1287" i="38" s="1"/>
  <c r="F1287" i="38"/>
  <c r="K1287" i="38" s="1"/>
  <c r="E1287" i="38"/>
  <c r="D1287" i="38"/>
  <c r="Q1287" i="38" s="1"/>
  <c r="C1287" i="38"/>
  <c r="B1287" i="38"/>
  <c r="H1286" i="38"/>
  <c r="L1286" i="38" s="1"/>
  <c r="R1286" i="38" s="1"/>
  <c r="G1286" i="38"/>
  <c r="T1286" i="38" s="1"/>
  <c r="F1286" i="38"/>
  <c r="K1286" i="38" s="1"/>
  <c r="E1286" i="38"/>
  <c r="D1286" i="38"/>
  <c r="Q1286" i="38" s="1"/>
  <c r="C1286" i="38"/>
  <c r="B1286" i="38"/>
  <c r="H1285" i="38"/>
  <c r="L1285" i="38" s="1"/>
  <c r="R1285" i="38" s="1"/>
  <c r="G1285" i="38"/>
  <c r="T1285" i="38" s="1"/>
  <c r="F1285" i="38"/>
  <c r="K1285" i="38" s="1"/>
  <c r="E1285" i="38"/>
  <c r="D1285" i="38"/>
  <c r="Q1285" i="38" s="1"/>
  <c r="C1285" i="38"/>
  <c r="B1285" i="38"/>
  <c r="H1284" i="38"/>
  <c r="L1284" i="38" s="1"/>
  <c r="R1284" i="38" s="1"/>
  <c r="G1284" i="38"/>
  <c r="T1284" i="38" s="1"/>
  <c r="F1284" i="38"/>
  <c r="K1284" i="38" s="1"/>
  <c r="E1284" i="38"/>
  <c r="D1284" i="38"/>
  <c r="Q1284" i="38" s="1"/>
  <c r="C1284" i="38"/>
  <c r="B1284" i="38"/>
  <c r="H1283" i="38"/>
  <c r="L1283" i="38" s="1"/>
  <c r="R1283" i="38" s="1"/>
  <c r="G1283" i="38"/>
  <c r="T1283" i="38" s="1"/>
  <c r="F1283" i="38"/>
  <c r="K1283" i="38" s="1"/>
  <c r="E1283" i="38"/>
  <c r="D1283" i="38"/>
  <c r="Q1283" i="38" s="1"/>
  <c r="C1283" i="38"/>
  <c r="B1283" i="38"/>
  <c r="H1282" i="38"/>
  <c r="L1282" i="38" s="1"/>
  <c r="R1282" i="38" s="1"/>
  <c r="G1282" i="38"/>
  <c r="T1282" i="38" s="1"/>
  <c r="F1282" i="38"/>
  <c r="K1282" i="38" s="1"/>
  <c r="E1282" i="38"/>
  <c r="D1282" i="38"/>
  <c r="Q1282" i="38" s="1"/>
  <c r="C1282" i="38"/>
  <c r="B1282" i="38"/>
  <c r="H1281" i="38"/>
  <c r="L1281" i="38" s="1"/>
  <c r="R1281" i="38" s="1"/>
  <c r="G1281" i="38"/>
  <c r="T1281" i="38" s="1"/>
  <c r="F1281" i="38"/>
  <c r="K1281" i="38" s="1"/>
  <c r="E1281" i="38"/>
  <c r="D1281" i="38"/>
  <c r="Q1281" i="38" s="1"/>
  <c r="C1281" i="38"/>
  <c r="B1281" i="38"/>
  <c r="H1280" i="38"/>
  <c r="L1280" i="38" s="1"/>
  <c r="R1280" i="38" s="1"/>
  <c r="G1280" i="38"/>
  <c r="T1280" i="38" s="1"/>
  <c r="F1280" i="38"/>
  <c r="K1280" i="38" s="1"/>
  <c r="E1280" i="38"/>
  <c r="D1280" i="38"/>
  <c r="Q1280" i="38" s="1"/>
  <c r="C1280" i="38"/>
  <c r="B1280" i="38"/>
  <c r="H1279" i="38"/>
  <c r="L1279" i="38" s="1"/>
  <c r="R1279" i="38" s="1"/>
  <c r="G1279" i="38"/>
  <c r="T1279" i="38" s="1"/>
  <c r="F1279" i="38"/>
  <c r="K1279" i="38" s="1"/>
  <c r="E1279" i="38"/>
  <c r="D1279" i="38"/>
  <c r="Q1279" i="38" s="1"/>
  <c r="C1279" i="38"/>
  <c r="B1279" i="38"/>
  <c r="H1278" i="38"/>
  <c r="L1278" i="38" s="1"/>
  <c r="R1278" i="38" s="1"/>
  <c r="G1278" i="38"/>
  <c r="T1278" i="38" s="1"/>
  <c r="F1278" i="38"/>
  <c r="K1278" i="38" s="1"/>
  <c r="E1278" i="38"/>
  <c r="D1278" i="38"/>
  <c r="Q1278" i="38" s="1"/>
  <c r="C1278" i="38"/>
  <c r="B1278" i="38"/>
  <c r="H1277" i="38"/>
  <c r="L1277" i="38" s="1"/>
  <c r="R1277" i="38" s="1"/>
  <c r="G1277" i="38"/>
  <c r="T1277" i="38" s="1"/>
  <c r="F1277" i="38"/>
  <c r="K1277" i="38" s="1"/>
  <c r="E1277" i="38"/>
  <c r="D1277" i="38"/>
  <c r="Q1277" i="38" s="1"/>
  <c r="C1277" i="38"/>
  <c r="B1277" i="38"/>
  <c r="H1276" i="38"/>
  <c r="L1276" i="38" s="1"/>
  <c r="R1276" i="38" s="1"/>
  <c r="G1276" i="38"/>
  <c r="T1276" i="38" s="1"/>
  <c r="F1276" i="38"/>
  <c r="K1276" i="38" s="1"/>
  <c r="E1276" i="38"/>
  <c r="D1276" i="38"/>
  <c r="Q1276" i="38" s="1"/>
  <c r="C1276" i="38"/>
  <c r="B1276" i="38"/>
  <c r="H1275" i="38"/>
  <c r="L1275" i="38" s="1"/>
  <c r="R1275" i="38" s="1"/>
  <c r="G1275" i="38"/>
  <c r="T1275" i="38" s="1"/>
  <c r="F1275" i="38"/>
  <c r="K1275" i="38" s="1"/>
  <c r="E1275" i="38"/>
  <c r="D1275" i="38"/>
  <c r="Q1275" i="38" s="1"/>
  <c r="C1275" i="38"/>
  <c r="B1275" i="38"/>
  <c r="H1274" i="38"/>
  <c r="L1274" i="38" s="1"/>
  <c r="R1274" i="38" s="1"/>
  <c r="G1274" i="38"/>
  <c r="T1274" i="38" s="1"/>
  <c r="F1274" i="38"/>
  <c r="K1274" i="38" s="1"/>
  <c r="E1274" i="38"/>
  <c r="D1274" i="38"/>
  <c r="Q1274" i="38" s="1"/>
  <c r="C1274" i="38"/>
  <c r="B1274" i="38"/>
  <c r="H1273" i="38"/>
  <c r="L1273" i="38" s="1"/>
  <c r="R1273" i="38" s="1"/>
  <c r="G1273" i="38"/>
  <c r="T1273" i="38" s="1"/>
  <c r="F1273" i="38"/>
  <c r="K1273" i="38" s="1"/>
  <c r="E1273" i="38"/>
  <c r="D1273" i="38"/>
  <c r="Q1273" i="38" s="1"/>
  <c r="C1273" i="38"/>
  <c r="B1273" i="38"/>
  <c r="H1272" i="38"/>
  <c r="L1272" i="38" s="1"/>
  <c r="R1272" i="38" s="1"/>
  <c r="G1272" i="38"/>
  <c r="T1272" i="38" s="1"/>
  <c r="F1272" i="38"/>
  <c r="K1272" i="38" s="1"/>
  <c r="E1272" i="38"/>
  <c r="D1272" i="38"/>
  <c r="Q1272" i="38" s="1"/>
  <c r="C1272" i="38"/>
  <c r="B1272" i="38"/>
  <c r="H1271" i="38"/>
  <c r="L1271" i="38" s="1"/>
  <c r="R1271" i="38" s="1"/>
  <c r="G1271" i="38"/>
  <c r="T1271" i="38" s="1"/>
  <c r="F1271" i="38"/>
  <c r="K1271" i="38" s="1"/>
  <c r="E1271" i="38"/>
  <c r="D1271" i="38"/>
  <c r="Q1271" i="38" s="1"/>
  <c r="C1271" i="38"/>
  <c r="B1271" i="38"/>
  <c r="H1270" i="38"/>
  <c r="L1270" i="38" s="1"/>
  <c r="R1270" i="38" s="1"/>
  <c r="G1270" i="38"/>
  <c r="T1270" i="38" s="1"/>
  <c r="F1270" i="38"/>
  <c r="K1270" i="38" s="1"/>
  <c r="E1270" i="38"/>
  <c r="D1270" i="38"/>
  <c r="Q1270" i="38" s="1"/>
  <c r="C1270" i="38"/>
  <c r="B1270" i="38"/>
  <c r="H1269" i="38"/>
  <c r="L1269" i="38" s="1"/>
  <c r="R1269" i="38" s="1"/>
  <c r="G1269" i="38"/>
  <c r="T1269" i="38" s="1"/>
  <c r="F1269" i="38"/>
  <c r="K1269" i="38" s="1"/>
  <c r="E1269" i="38"/>
  <c r="D1269" i="38"/>
  <c r="Q1269" i="38" s="1"/>
  <c r="C1269" i="38"/>
  <c r="B1269" i="38"/>
  <c r="H1268" i="38"/>
  <c r="L1268" i="38" s="1"/>
  <c r="R1268" i="38" s="1"/>
  <c r="G1268" i="38"/>
  <c r="T1268" i="38" s="1"/>
  <c r="F1268" i="38"/>
  <c r="K1268" i="38" s="1"/>
  <c r="E1268" i="38"/>
  <c r="D1268" i="38"/>
  <c r="Q1268" i="38" s="1"/>
  <c r="C1268" i="38"/>
  <c r="B1268" i="38"/>
  <c r="H1267" i="38"/>
  <c r="L1267" i="38" s="1"/>
  <c r="R1267" i="38" s="1"/>
  <c r="G1267" i="38"/>
  <c r="T1267" i="38" s="1"/>
  <c r="F1267" i="38"/>
  <c r="K1267" i="38" s="1"/>
  <c r="E1267" i="38"/>
  <c r="D1267" i="38"/>
  <c r="Q1267" i="38" s="1"/>
  <c r="C1267" i="38"/>
  <c r="B1267" i="38"/>
  <c r="H1266" i="38"/>
  <c r="L1266" i="38" s="1"/>
  <c r="R1266" i="38" s="1"/>
  <c r="G1266" i="38"/>
  <c r="T1266" i="38" s="1"/>
  <c r="F1266" i="38"/>
  <c r="K1266" i="38" s="1"/>
  <c r="E1266" i="38"/>
  <c r="D1266" i="38"/>
  <c r="Q1266" i="38" s="1"/>
  <c r="C1266" i="38"/>
  <c r="B1266" i="38"/>
  <c r="H1265" i="38"/>
  <c r="L1265" i="38" s="1"/>
  <c r="R1265" i="38" s="1"/>
  <c r="G1265" i="38"/>
  <c r="T1265" i="38" s="1"/>
  <c r="F1265" i="38"/>
  <c r="K1265" i="38" s="1"/>
  <c r="E1265" i="38"/>
  <c r="D1265" i="38"/>
  <c r="Q1265" i="38" s="1"/>
  <c r="C1265" i="38"/>
  <c r="B1265" i="38"/>
  <c r="H1264" i="38"/>
  <c r="L1264" i="38" s="1"/>
  <c r="R1264" i="38" s="1"/>
  <c r="G1264" i="38"/>
  <c r="T1264" i="38" s="1"/>
  <c r="F1264" i="38"/>
  <c r="K1264" i="38" s="1"/>
  <c r="E1264" i="38"/>
  <c r="D1264" i="38"/>
  <c r="Q1264" i="38" s="1"/>
  <c r="C1264" i="38"/>
  <c r="B1264" i="38"/>
  <c r="H1263" i="38"/>
  <c r="L1263" i="38" s="1"/>
  <c r="R1263" i="38" s="1"/>
  <c r="G1263" i="38"/>
  <c r="T1263" i="38" s="1"/>
  <c r="F1263" i="38"/>
  <c r="K1263" i="38" s="1"/>
  <c r="E1263" i="38"/>
  <c r="D1263" i="38"/>
  <c r="Q1263" i="38" s="1"/>
  <c r="C1263" i="38"/>
  <c r="B1263" i="38"/>
  <c r="H1262" i="38"/>
  <c r="L1262" i="38" s="1"/>
  <c r="R1262" i="38" s="1"/>
  <c r="G1262" i="38"/>
  <c r="T1262" i="38" s="1"/>
  <c r="F1262" i="38"/>
  <c r="K1262" i="38" s="1"/>
  <c r="E1262" i="38"/>
  <c r="D1262" i="38"/>
  <c r="Q1262" i="38" s="1"/>
  <c r="C1262" i="38"/>
  <c r="B1262" i="38"/>
  <c r="H1261" i="38"/>
  <c r="L1261" i="38" s="1"/>
  <c r="R1261" i="38" s="1"/>
  <c r="G1261" i="38"/>
  <c r="T1261" i="38" s="1"/>
  <c r="F1261" i="38"/>
  <c r="K1261" i="38" s="1"/>
  <c r="E1261" i="38"/>
  <c r="D1261" i="38"/>
  <c r="Q1261" i="38" s="1"/>
  <c r="C1261" i="38"/>
  <c r="B1261" i="38"/>
  <c r="H1260" i="38"/>
  <c r="L1260" i="38" s="1"/>
  <c r="R1260" i="38" s="1"/>
  <c r="G1260" i="38"/>
  <c r="T1260" i="38" s="1"/>
  <c r="F1260" i="38"/>
  <c r="K1260" i="38" s="1"/>
  <c r="E1260" i="38"/>
  <c r="D1260" i="38"/>
  <c r="Q1260" i="38" s="1"/>
  <c r="C1260" i="38"/>
  <c r="B1260" i="38"/>
  <c r="H1259" i="38"/>
  <c r="L1259" i="38" s="1"/>
  <c r="R1259" i="38" s="1"/>
  <c r="G1259" i="38"/>
  <c r="T1259" i="38" s="1"/>
  <c r="F1259" i="38"/>
  <c r="K1259" i="38" s="1"/>
  <c r="E1259" i="38"/>
  <c r="D1259" i="38"/>
  <c r="Q1259" i="38" s="1"/>
  <c r="C1259" i="38"/>
  <c r="B1259" i="38"/>
  <c r="H1258" i="38"/>
  <c r="L1258" i="38" s="1"/>
  <c r="R1258" i="38" s="1"/>
  <c r="G1258" i="38"/>
  <c r="T1258" i="38" s="1"/>
  <c r="F1258" i="38"/>
  <c r="K1258" i="38" s="1"/>
  <c r="E1258" i="38"/>
  <c r="D1258" i="38"/>
  <c r="Q1258" i="38" s="1"/>
  <c r="C1258" i="38"/>
  <c r="B1258" i="38"/>
  <c r="H1257" i="38"/>
  <c r="L1257" i="38" s="1"/>
  <c r="R1257" i="38" s="1"/>
  <c r="G1257" i="38"/>
  <c r="T1257" i="38" s="1"/>
  <c r="F1257" i="38"/>
  <c r="K1257" i="38" s="1"/>
  <c r="E1257" i="38"/>
  <c r="D1257" i="38"/>
  <c r="Q1257" i="38" s="1"/>
  <c r="C1257" i="38"/>
  <c r="B1257" i="38"/>
  <c r="H1256" i="38"/>
  <c r="L1256" i="38" s="1"/>
  <c r="R1256" i="38" s="1"/>
  <c r="G1256" i="38"/>
  <c r="T1256" i="38" s="1"/>
  <c r="F1256" i="38"/>
  <c r="K1256" i="38" s="1"/>
  <c r="E1256" i="38"/>
  <c r="D1256" i="38"/>
  <c r="Q1256" i="38" s="1"/>
  <c r="C1256" i="38"/>
  <c r="B1256" i="38"/>
  <c r="H1255" i="38"/>
  <c r="L1255" i="38" s="1"/>
  <c r="R1255" i="38" s="1"/>
  <c r="G1255" i="38"/>
  <c r="T1255" i="38" s="1"/>
  <c r="F1255" i="38"/>
  <c r="K1255" i="38" s="1"/>
  <c r="E1255" i="38"/>
  <c r="D1255" i="38"/>
  <c r="Q1255" i="38" s="1"/>
  <c r="C1255" i="38"/>
  <c r="B1255" i="38"/>
  <c r="H1254" i="38"/>
  <c r="L1254" i="38" s="1"/>
  <c r="R1254" i="38" s="1"/>
  <c r="G1254" i="38"/>
  <c r="T1254" i="38" s="1"/>
  <c r="F1254" i="38"/>
  <c r="K1254" i="38" s="1"/>
  <c r="E1254" i="38"/>
  <c r="D1254" i="38"/>
  <c r="Q1254" i="38" s="1"/>
  <c r="C1254" i="38"/>
  <c r="B1254" i="38"/>
  <c r="H1253" i="38"/>
  <c r="L1253" i="38" s="1"/>
  <c r="R1253" i="38" s="1"/>
  <c r="G1253" i="38"/>
  <c r="T1253" i="38" s="1"/>
  <c r="F1253" i="38"/>
  <c r="K1253" i="38" s="1"/>
  <c r="E1253" i="38"/>
  <c r="D1253" i="38"/>
  <c r="Q1253" i="38" s="1"/>
  <c r="C1253" i="38"/>
  <c r="B1253" i="38"/>
  <c r="H1252" i="38"/>
  <c r="L1252" i="38" s="1"/>
  <c r="R1252" i="38" s="1"/>
  <c r="G1252" i="38"/>
  <c r="T1252" i="38" s="1"/>
  <c r="F1252" i="38"/>
  <c r="K1252" i="38" s="1"/>
  <c r="E1252" i="38"/>
  <c r="D1252" i="38"/>
  <c r="Q1252" i="38" s="1"/>
  <c r="C1252" i="38"/>
  <c r="B1252" i="38"/>
  <c r="H1251" i="38"/>
  <c r="L1251" i="38" s="1"/>
  <c r="R1251" i="38" s="1"/>
  <c r="G1251" i="38"/>
  <c r="T1251" i="38" s="1"/>
  <c r="F1251" i="38"/>
  <c r="K1251" i="38" s="1"/>
  <c r="E1251" i="38"/>
  <c r="D1251" i="38"/>
  <c r="Q1251" i="38" s="1"/>
  <c r="C1251" i="38"/>
  <c r="B1251" i="38"/>
  <c r="H1250" i="38"/>
  <c r="L1250" i="38" s="1"/>
  <c r="R1250" i="38" s="1"/>
  <c r="G1250" i="38"/>
  <c r="T1250" i="38" s="1"/>
  <c r="F1250" i="38"/>
  <c r="K1250" i="38" s="1"/>
  <c r="E1250" i="38"/>
  <c r="D1250" i="38"/>
  <c r="Q1250" i="38" s="1"/>
  <c r="C1250" i="38"/>
  <c r="B1250" i="38"/>
  <c r="H1249" i="38"/>
  <c r="L1249" i="38" s="1"/>
  <c r="R1249" i="38" s="1"/>
  <c r="G1249" i="38"/>
  <c r="T1249" i="38" s="1"/>
  <c r="F1249" i="38"/>
  <c r="K1249" i="38" s="1"/>
  <c r="E1249" i="38"/>
  <c r="D1249" i="38"/>
  <c r="Q1249" i="38" s="1"/>
  <c r="C1249" i="38"/>
  <c r="B1249" i="38"/>
  <c r="H1248" i="38"/>
  <c r="L1248" i="38" s="1"/>
  <c r="R1248" i="38" s="1"/>
  <c r="G1248" i="38"/>
  <c r="T1248" i="38" s="1"/>
  <c r="F1248" i="38"/>
  <c r="K1248" i="38" s="1"/>
  <c r="E1248" i="38"/>
  <c r="D1248" i="38"/>
  <c r="Q1248" i="38" s="1"/>
  <c r="C1248" i="38"/>
  <c r="B1248" i="38"/>
  <c r="H1247" i="38"/>
  <c r="L1247" i="38" s="1"/>
  <c r="R1247" i="38" s="1"/>
  <c r="G1247" i="38"/>
  <c r="T1247" i="38" s="1"/>
  <c r="F1247" i="38"/>
  <c r="K1247" i="38" s="1"/>
  <c r="E1247" i="38"/>
  <c r="D1247" i="38"/>
  <c r="Q1247" i="38" s="1"/>
  <c r="C1247" i="38"/>
  <c r="B1247" i="38"/>
  <c r="H1246" i="38"/>
  <c r="L1246" i="38" s="1"/>
  <c r="R1246" i="38" s="1"/>
  <c r="G1246" i="38"/>
  <c r="T1246" i="38" s="1"/>
  <c r="F1246" i="38"/>
  <c r="K1246" i="38" s="1"/>
  <c r="E1246" i="38"/>
  <c r="D1246" i="38"/>
  <c r="Q1246" i="38" s="1"/>
  <c r="C1246" i="38"/>
  <c r="B1246" i="38"/>
  <c r="H1245" i="38"/>
  <c r="L1245" i="38" s="1"/>
  <c r="R1245" i="38" s="1"/>
  <c r="G1245" i="38"/>
  <c r="T1245" i="38" s="1"/>
  <c r="F1245" i="38"/>
  <c r="K1245" i="38" s="1"/>
  <c r="E1245" i="38"/>
  <c r="D1245" i="38"/>
  <c r="Q1245" i="38" s="1"/>
  <c r="C1245" i="38"/>
  <c r="B1245" i="38"/>
  <c r="H1244" i="38"/>
  <c r="L1244" i="38" s="1"/>
  <c r="R1244" i="38" s="1"/>
  <c r="G1244" i="38"/>
  <c r="T1244" i="38" s="1"/>
  <c r="F1244" i="38"/>
  <c r="K1244" i="38" s="1"/>
  <c r="E1244" i="38"/>
  <c r="D1244" i="38"/>
  <c r="Q1244" i="38" s="1"/>
  <c r="C1244" i="38"/>
  <c r="B1244" i="38"/>
  <c r="H1243" i="38"/>
  <c r="L1243" i="38" s="1"/>
  <c r="R1243" i="38" s="1"/>
  <c r="G1243" i="38"/>
  <c r="T1243" i="38" s="1"/>
  <c r="F1243" i="38"/>
  <c r="K1243" i="38" s="1"/>
  <c r="E1243" i="38"/>
  <c r="D1243" i="38"/>
  <c r="Q1243" i="38" s="1"/>
  <c r="C1243" i="38"/>
  <c r="B1243" i="38"/>
  <c r="H1242" i="38"/>
  <c r="L1242" i="38" s="1"/>
  <c r="R1242" i="38" s="1"/>
  <c r="G1242" i="38"/>
  <c r="T1242" i="38" s="1"/>
  <c r="F1242" i="38"/>
  <c r="K1242" i="38" s="1"/>
  <c r="E1242" i="38"/>
  <c r="D1242" i="38"/>
  <c r="Q1242" i="38" s="1"/>
  <c r="C1242" i="38"/>
  <c r="B1242" i="38"/>
  <c r="H1241" i="38"/>
  <c r="L1241" i="38" s="1"/>
  <c r="R1241" i="38" s="1"/>
  <c r="G1241" i="38"/>
  <c r="T1241" i="38" s="1"/>
  <c r="F1241" i="38"/>
  <c r="K1241" i="38" s="1"/>
  <c r="E1241" i="38"/>
  <c r="D1241" i="38"/>
  <c r="Q1241" i="38" s="1"/>
  <c r="C1241" i="38"/>
  <c r="B1241" i="38"/>
  <c r="H1240" i="38"/>
  <c r="L1240" i="38" s="1"/>
  <c r="R1240" i="38" s="1"/>
  <c r="G1240" i="38"/>
  <c r="T1240" i="38" s="1"/>
  <c r="F1240" i="38"/>
  <c r="K1240" i="38" s="1"/>
  <c r="E1240" i="38"/>
  <c r="D1240" i="38"/>
  <c r="Q1240" i="38" s="1"/>
  <c r="C1240" i="38"/>
  <c r="B1240" i="38"/>
  <c r="H1239" i="38"/>
  <c r="L1239" i="38" s="1"/>
  <c r="R1239" i="38" s="1"/>
  <c r="G1239" i="38"/>
  <c r="T1239" i="38" s="1"/>
  <c r="F1239" i="38"/>
  <c r="K1239" i="38" s="1"/>
  <c r="E1239" i="38"/>
  <c r="D1239" i="38"/>
  <c r="Q1239" i="38" s="1"/>
  <c r="C1239" i="38"/>
  <c r="B1239" i="38"/>
  <c r="H1238" i="38"/>
  <c r="L1238" i="38" s="1"/>
  <c r="R1238" i="38" s="1"/>
  <c r="G1238" i="38"/>
  <c r="T1238" i="38" s="1"/>
  <c r="F1238" i="38"/>
  <c r="K1238" i="38" s="1"/>
  <c r="E1238" i="38"/>
  <c r="D1238" i="38"/>
  <c r="Q1238" i="38" s="1"/>
  <c r="C1238" i="38"/>
  <c r="B1238" i="38"/>
  <c r="H1237" i="38"/>
  <c r="L1237" i="38" s="1"/>
  <c r="R1237" i="38" s="1"/>
  <c r="G1237" i="38"/>
  <c r="T1237" i="38" s="1"/>
  <c r="F1237" i="38"/>
  <c r="K1237" i="38" s="1"/>
  <c r="E1237" i="38"/>
  <c r="D1237" i="38"/>
  <c r="Q1237" i="38" s="1"/>
  <c r="C1237" i="38"/>
  <c r="B1237" i="38"/>
  <c r="H1236" i="38"/>
  <c r="L1236" i="38" s="1"/>
  <c r="R1236" i="38" s="1"/>
  <c r="G1236" i="38"/>
  <c r="T1236" i="38" s="1"/>
  <c r="F1236" i="38"/>
  <c r="K1236" i="38" s="1"/>
  <c r="E1236" i="38"/>
  <c r="D1236" i="38"/>
  <c r="Q1236" i="38" s="1"/>
  <c r="C1236" i="38"/>
  <c r="B1236" i="38"/>
  <c r="H1235" i="38"/>
  <c r="L1235" i="38" s="1"/>
  <c r="R1235" i="38" s="1"/>
  <c r="G1235" i="38"/>
  <c r="T1235" i="38" s="1"/>
  <c r="F1235" i="38"/>
  <c r="K1235" i="38" s="1"/>
  <c r="E1235" i="38"/>
  <c r="D1235" i="38"/>
  <c r="Q1235" i="38" s="1"/>
  <c r="C1235" i="38"/>
  <c r="B1235" i="38"/>
  <c r="H1234" i="38"/>
  <c r="L1234" i="38" s="1"/>
  <c r="R1234" i="38" s="1"/>
  <c r="G1234" i="38"/>
  <c r="T1234" i="38" s="1"/>
  <c r="F1234" i="38"/>
  <c r="K1234" i="38" s="1"/>
  <c r="E1234" i="38"/>
  <c r="D1234" i="38"/>
  <c r="Q1234" i="38" s="1"/>
  <c r="C1234" i="38"/>
  <c r="B1234" i="38"/>
  <c r="H1233" i="38"/>
  <c r="L1233" i="38" s="1"/>
  <c r="R1233" i="38" s="1"/>
  <c r="G1233" i="38"/>
  <c r="T1233" i="38" s="1"/>
  <c r="F1233" i="38"/>
  <c r="K1233" i="38" s="1"/>
  <c r="E1233" i="38"/>
  <c r="D1233" i="38"/>
  <c r="Q1233" i="38" s="1"/>
  <c r="C1233" i="38"/>
  <c r="B1233" i="38"/>
  <c r="H1232" i="38"/>
  <c r="L1232" i="38" s="1"/>
  <c r="R1232" i="38" s="1"/>
  <c r="G1232" i="38"/>
  <c r="T1232" i="38" s="1"/>
  <c r="F1232" i="38"/>
  <c r="K1232" i="38" s="1"/>
  <c r="E1232" i="38"/>
  <c r="D1232" i="38"/>
  <c r="Q1232" i="38" s="1"/>
  <c r="C1232" i="38"/>
  <c r="B1232" i="38"/>
  <c r="H1231" i="38"/>
  <c r="L1231" i="38" s="1"/>
  <c r="R1231" i="38" s="1"/>
  <c r="G1231" i="38"/>
  <c r="T1231" i="38" s="1"/>
  <c r="F1231" i="38"/>
  <c r="K1231" i="38" s="1"/>
  <c r="E1231" i="38"/>
  <c r="D1231" i="38"/>
  <c r="Q1231" i="38" s="1"/>
  <c r="C1231" i="38"/>
  <c r="B1231" i="38"/>
  <c r="H1230" i="38"/>
  <c r="L1230" i="38" s="1"/>
  <c r="R1230" i="38" s="1"/>
  <c r="G1230" i="38"/>
  <c r="T1230" i="38" s="1"/>
  <c r="F1230" i="38"/>
  <c r="K1230" i="38" s="1"/>
  <c r="E1230" i="38"/>
  <c r="D1230" i="38"/>
  <c r="Q1230" i="38" s="1"/>
  <c r="C1230" i="38"/>
  <c r="B1230" i="38"/>
  <c r="H1229" i="38"/>
  <c r="L1229" i="38" s="1"/>
  <c r="R1229" i="38" s="1"/>
  <c r="G1229" i="38"/>
  <c r="T1229" i="38" s="1"/>
  <c r="F1229" i="38"/>
  <c r="K1229" i="38" s="1"/>
  <c r="E1229" i="38"/>
  <c r="D1229" i="38"/>
  <c r="Q1229" i="38" s="1"/>
  <c r="C1229" i="38"/>
  <c r="B1229" i="38"/>
  <c r="H1228" i="38"/>
  <c r="L1228" i="38" s="1"/>
  <c r="R1228" i="38" s="1"/>
  <c r="G1228" i="38"/>
  <c r="T1228" i="38" s="1"/>
  <c r="F1228" i="38"/>
  <c r="K1228" i="38" s="1"/>
  <c r="E1228" i="38"/>
  <c r="D1228" i="38"/>
  <c r="Q1228" i="38" s="1"/>
  <c r="C1228" i="38"/>
  <c r="B1228" i="38"/>
  <c r="H1227" i="38"/>
  <c r="L1227" i="38" s="1"/>
  <c r="R1227" i="38" s="1"/>
  <c r="G1227" i="38"/>
  <c r="T1227" i="38" s="1"/>
  <c r="F1227" i="38"/>
  <c r="K1227" i="38" s="1"/>
  <c r="E1227" i="38"/>
  <c r="D1227" i="38"/>
  <c r="Q1227" i="38" s="1"/>
  <c r="C1227" i="38"/>
  <c r="B1227" i="38"/>
  <c r="H1226" i="38"/>
  <c r="L1226" i="38" s="1"/>
  <c r="R1226" i="38" s="1"/>
  <c r="G1226" i="38"/>
  <c r="T1226" i="38" s="1"/>
  <c r="F1226" i="38"/>
  <c r="K1226" i="38" s="1"/>
  <c r="E1226" i="38"/>
  <c r="D1226" i="38"/>
  <c r="Q1226" i="38" s="1"/>
  <c r="C1226" i="38"/>
  <c r="B1226" i="38"/>
  <c r="H1225" i="38"/>
  <c r="L1225" i="38" s="1"/>
  <c r="R1225" i="38" s="1"/>
  <c r="G1225" i="38"/>
  <c r="T1225" i="38" s="1"/>
  <c r="F1225" i="38"/>
  <c r="K1225" i="38" s="1"/>
  <c r="E1225" i="38"/>
  <c r="D1225" i="38"/>
  <c r="Q1225" i="38" s="1"/>
  <c r="C1225" i="38"/>
  <c r="B1225" i="38"/>
  <c r="H1224" i="38"/>
  <c r="L1224" i="38" s="1"/>
  <c r="R1224" i="38" s="1"/>
  <c r="G1224" i="38"/>
  <c r="T1224" i="38" s="1"/>
  <c r="F1224" i="38"/>
  <c r="K1224" i="38" s="1"/>
  <c r="E1224" i="38"/>
  <c r="D1224" i="38"/>
  <c r="Q1224" i="38" s="1"/>
  <c r="C1224" i="38"/>
  <c r="B1224" i="38"/>
  <c r="H1223" i="38"/>
  <c r="L1223" i="38" s="1"/>
  <c r="R1223" i="38" s="1"/>
  <c r="G1223" i="38"/>
  <c r="T1223" i="38" s="1"/>
  <c r="F1223" i="38"/>
  <c r="K1223" i="38" s="1"/>
  <c r="E1223" i="38"/>
  <c r="D1223" i="38"/>
  <c r="Q1223" i="38" s="1"/>
  <c r="C1223" i="38"/>
  <c r="B1223" i="38"/>
  <c r="H1222" i="38"/>
  <c r="L1222" i="38" s="1"/>
  <c r="R1222" i="38" s="1"/>
  <c r="G1222" i="38"/>
  <c r="T1222" i="38" s="1"/>
  <c r="F1222" i="38"/>
  <c r="K1222" i="38" s="1"/>
  <c r="E1222" i="38"/>
  <c r="D1222" i="38"/>
  <c r="Q1222" i="38" s="1"/>
  <c r="C1222" i="38"/>
  <c r="B1222" i="38"/>
  <c r="H1221" i="38"/>
  <c r="L1221" i="38" s="1"/>
  <c r="R1221" i="38" s="1"/>
  <c r="G1221" i="38"/>
  <c r="T1221" i="38" s="1"/>
  <c r="F1221" i="38"/>
  <c r="K1221" i="38" s="1"/>
  <c r="E1221" i="38"/>
  <c r="D1221" i="38"/>
  <c r="Q1221" i="38" s="1"/>
  <c r="C1221" i="38"/>
  <c r="B1221" i="38"/>
  <c r="H1220" i="38"/>
  <c r="L1220" i="38" s="1"/>
  <c r="R1220" i="38" s="1"/>
  <c r="G1220" i="38"/>
  <c r="T1220" i="38" s="1"/>
  <c r="F1220" i="38"/>
  <c r="K1220" i="38" s="1"/>
  <c r="E1220" i="38"/>
  <c r="D1220" i="38"/>
  <c r="Q1220" i="38" s="1"/>
  <c r="C1220" i="38"/>
  <c r="B1220" i="38"/>
  <c r="H1219" i="38"/>
  <c r="L1219" i="38" s="1"/>
  <c r="R1219" i="38" s="1"/>
  <c r="G1219" i="38"/>
  <c r="T1219" i="38" s="1"/>
  <c r="F1219" i="38"/>
  <c r="K1219" i="38" s="1"/>
  <c r="E1219" i="38"/>
  <c r="D1219" i="38"/>
  <c r="Q1219" i="38" s="1"/>
  <c r="C1219" i="38"/>
  <c r="B1219" i="38"/>
  <c r="H1218" i="38"/>
  <c r="L1218" i="38" s="1"/>
  <c r="R1218" i="38" s="1"/>
  <c r="G1218" i="38"/>
  <c r="T1218" i="38" s="1"/>
  <c r="F1218" i="38"/>
  <c r="K1218" i="38" s="1"/>
  <c r="E1218" i="38"/>
  <c r="D1218" i="38"/>
  <c r="Q1218" i="38" s="1"/>
  <c r="C1218" i="38"/>
  <c r="B1218" i="38"/>
  <c r="H1217" i="38"/>
  <c r="L1217" i="38" s="1"/>
  <c r="R1217" i="38" s="1"/>
  <c r="G1217" i="38"/>
  <c r="T1217" i="38" s="1"/>
  <c r="F1217" i="38"/>
  <c r="K1217" i="38" s="1"/>
  <c r="E1217" i="38"/>
  <c r="D1217" i="38"/>
  <c r="Q1217" i="38" s="1"/>
  <c r="C1217" i="38"/>
  <c r="B1217" i="38"/>
  <c r="H1216" i="38"/>
  <c r="L1216" i="38" s="1"/>
  <c r="R1216" i="38" s="1"/>
  <c r="G1216" i="38"/>
  <c r="T1216" i="38" s="1"/>
  <c r="F1216" i="38"/>
  <c r="K1216" i="38" s="1"/>
  <c r="E1216" i="38"/>
  <c r="D1216" i="38"/>
  <c r="Q1216" i="38" s="1"/>
  <c r="C1216" i="38"/>
  <c r="B1216" i="38"/>
  <c r="H1215" i="38"/>
  <c r="L1215" i="38" s="1"/>
  <c r="R1215" i="38" s="1"/>
  <c r="G1215" i="38"/>
  <c r="T1215" i="38" s="1"/>
  <c r="F1215" i="38"/>
  <c r="K1215" i="38" s="1"/>
  <c r="E1215" i="38"/>
  <c r="D1215" i="38"/>
  <c r="Q1215" i="38" s="1"/>
  <c r="C1215" i="38"/>
  <c r="B1215" i="38"/>
  <c r="H1214" i="38"/>
  <c r="L1214" i="38" s="1"/>
  <c r="R1214" i="38" s="1"/>
  <c r="G1214" i="38"/>
  <c r="T1214" i="38" s="1"/>
  <c r="F1214" i="38"/>
  <c r="K1214" i="38" s="1"/>
  <c r="E1214" i="38"/>
  <c r="D1214" i="38"/>
  <c r="Q1214" i="38" s="1"/>
  <c r="C1214" i="38"/>
  <c r="B1214" i="38"/>
  <c r="H1213" i="38"/>
  <c r="L1213" i="38" s="1"/>
  <c r="R1213" i="38" s="1"/>
  <c r="G1213" i="38"/>
  <c r="T1213" i="38" s="1"/>
  <c r="F1213" i="38"/>
  <c r="K1213" i="38" s="1"/>
  <c r="E1213" i="38"/>
  <c r="D1213" i="38"/>
  <c r="Q1213" i="38" s="1"/>
  <c r="C1213" i="38"/>
  <c r="B1213" i="38"/>
  <c r="H1212" i="38"/>
  <c r="L1212" i="38" s="1"/>
  <c r="R1212" i="38" s="1"/>
  <c r="G1212" i="38"/>
  <c r="T1212" i="38" s="1"/>
  <c r="F1212" i="38"/>
  <c r="K1212" i="38" s="1"/>
  <c r="E1212" i="38"/>
  <c r="D1212" i="38"/>
  <c r="Q1212" i="38" s="1"/>
  <c r="C1212" i="38"/>
  <c r="B1212" i="38"/>
  <c r="H1211" i="38"/>
  <c r="L1211" i="38" s="1"/>
  <c r="R1211" i="38" s="1"/>
  <c r="G1211" i="38"/>
  <c r="T1211" i="38" s="1"/>
  <c r="F1211" i="38"/>
  <c r="K1211" i="38" s="1"/>
  <c r="E1211" i="38"/>
  <c r="D1211" i="38"/>
  <c r="Q1211" i="38" s="1"/>
  <c r="C1211" i="38"/>
  <c r="B1211" i="38"/>
  <c r="H1210" i="38"/>
  <c r="L1210" i="38" s="1"/>
  <c r="R1210" i="38" s="1"/>
  <c r="G1210" i="38"/>
  <c r="T1210" i="38" s="1"/>
  <c r="F1210" i="38"/>
  <c r="K1210" i="38" s="1"/>
  <c r="E1210" i="38"/>
  <c r="D1210" i="38"/>
  <c r="Q1210" i="38" s="1"/>
  <c r="C1210" i="38"/>
  <c r="B1210" i="38"/>
  <c r="H1209" i="38"/>
  <c r="L1209" i="38" s="1"/>
  <c r="R1209" i="38" s="1"/>
  <c r="G1209" i="38"/>
  <c r="T1209" i="38" s="1"/>
  <c r="F1209" i="38"/>
  <c r="K1209" i="38" s="1"/>
  <c r="E1209" i="38"/>
  <c r="D1209" i="38"/>
  <c r="Q1209" i="38" s="1"/>
  <c r="C1209" i="38"/>
  <c r="B1209" i="38"/>
  <c r="H1208" i="38"/>
  <c r="L1208" i="38" s="1"/>
  <c r="R1208" i="38" s="1"/>
  <c r="G1208" i="38"/>
  <c r="T1208" i="38" s="1"/>
  <c r="F1208" i="38"/>
  <c r="K1208" i="38" s="1"/>
  <c r="E1208" i="38"/>
  <c r="D1208" i="38"/>
  <c r="Q1208" i="38" s="1"/>
  <c r="C1208" i="38"/>
  <c r="B1208" i="38"/>
  <c r="H1207" i="38"/>
  <c r="L1207" i="38" s="1"/>
  <c r="R1207" i="38" s="1"/>
  <c r="G1207" i="38"/>
  <c r="T1207" i="38" s="1"/>
  <c r="F1207" i="38"/>
  <c r="K1207" i="38" s="1"/>
  <c r="E1207" i="38"/>
  <c r="D1207" i="38"/>
  <c r="Q1207" i="38" s="1"/>
  <c r="C1207" i="38"/>
  <c r="B1207" i="38"/>
  <c r="H1206" i="38"/>
  <c r="L1206" i="38" s="1"/>
  <c r="R1206" i="38" s="1"/>
  <c r="G1206" i="38"/>
  <c r="T1206" i="38" s="1"/>
  <c r="F1206" i="38"/>
  <c r="K1206" i="38" s="1"/>
  <c r="E1206" i="38"/>
  <c r="D1206" i="38"/>
  <c r="Q1206" i="38" s="1"/>
  <c r="C1206" i="38"/>
  <c r="B1206" i="38"/>
  <c r="H1205" i="38"/>
  <c r="L1205" i="38" s="1"/>
  <c r="R1205" i="38" s="1"/>
  <c r="G1205" i="38"/>
  <c r="T1205" i="38" s="1"/>
  <c r="F1205" i="38"/>
  <c r="K1205" i="38" s="1"/>
  <c r="E1205" i="38"/>
  <c r="D1205" i="38"/>
  <c r="Q1205" i="38" s="1"/>
  <c r="C1205" i="38"/>
  <c r="B1205" i="38"/>
  <c r="H1204" i="38"/>
  <c r="L1204" i="38" s="1"/>
  <c r="R1204" i="38" s="1"/>
  <c r="G1204" i="38"/>
  <c r="T1204" i="38" s="1"/>
  <c r="F1204" i="38"/>
  <c r="K1204" i="38" s="1"/>
  <c r="E1204" i="38"/>
  <c r="D1204" i="38"/>
  <c r="Q1204" i="38" s="1"/>
  <c r="C1204" i="38"/>
  <c r="B1204" i="38"/>
  <c r="H1203" i="38"/>
  <c r="L1203" i="38" s="1"/>
  <c r="R1203" i="38" s="1"/>
  <c r="G1203" i="38"/>
  <c r="T1203" i="38" s="1"/>
  <c r="F1203" i="38"/>
  <c r="K1203" i="38" s="1"/>
  <c r="E1203" i="38"/>
  <c r="D1203" i="38"/>
  <c r="Q1203" i="38" s="1"/>
  <c r="C1203" i="38"/>
  <c r="B1203" i="38"/>
  <c r="H1202" i="38"/>
  <c r="L1202" i="38" s="1"/>
  <c r="R1202" i="38" s="1"/>
  <c r="G1202" i="38"/>
  <c r="T1202" i="38" s="1"/>
  <c r="F1202" i="38"/>
  <c r="K1202" i="38" s="1"/>
  <c r="E1202" i="38"/>
  <c r="D1202" i="38"/>
  <c r="Q1202" i="38" s="1"/>
  <c r="C1202" i="38"/>
  <c r="B1202" i="38"/>
  <c r="H1201" i="38"/>
  <c r="L1201" i="38" s="1"/>
  <c r="R1201" i="38" s="1"/>
  <c r="G1201" i="38"/>
  <c r="T1201" i="38" s="1"/>
  <c r="F1201" i="38"/>
  <c r="K1201" i="38" s="1"/>
  <c r="E1201" i="38"/>
  <c r="D1201" i="38"/>
  <c r="Q1201" i="38" s="1"/>
  <c r="C1201" i="38"/>
  <c r="B1201" i="38"/>
  <c r="H1200" i="38"/>
  <c r="L1200" i="38" s="1"/>
  <c r="R1200" i="38" s="1"/>
  <c r="G1200" i="38"/>
  <c r="T1200" i="38" s="1"/>
  <c r="F1200" i="38"/>
  <c r="K1200" i="38" s="1"/>
  <c r="E1200" i="38"/>
  <c r="D1200" i="38"/>
  <c r="Q1200" i="38" s="1"/>
  <c r="C1200" i="38"/>
  <c r="B1200" i="38"/>
  <c r="H1199" i="38"/>
  <c r="L1199" i="38" s="1"/>
  <c r="R1199" i="38" s="1"/>
  <c r="G1199" i="38"/>
  <c r="T1199" i="38" s="1"/>
  <c r="F1199" i="38"/>
  <c r="K1199" i="38" s="1"/>
  <c r="E1199" i="38"/>
  <c r="D1199" i="38"/>
  <c r="Q1199" i="38" s="1"/>
  <c r="C1199" i="38"/>
  <c r="B1199" i="38"/>
  <c r="H1198" i="38"/>
  <c r="L1198" i="38" s="1"/>
  <c r="R1198" i="38" s="1"/>
  <c r="G1198" i="38"/>
  <c r="T1198" i="38" s="1"/>
  <c r="F1198" i="38"/>
  <c r="K1198" i="38" s="1"/>
  <c r="E1198" i="38"/>
  <c r="D1198" i="38"/>
  <c r="Q1198" i="38" s="1"/>
  <c r="C1198" i="38"/>
  <c r="B1198" i="38"/>
  <c r="H1197" i="38"/>
  <c r="L1197" i="38" s="1"/>
  <c r="R1197" i="38" s="1"/>
  <c r="G1197" i="38"/>
  <c r="T1197" i="38" s="1"/>
  <c r="F1197" i="38"/>
  <c r="K1197" i="38" s="1"/>
  <c r="E1197" i="38"/>
  <c r="D1197" i="38"/>
  <c r="Q1197" i="38" s="1"/>
  <c r="C1197" i="38"/>
  <c r="B1197" i="38"/>
  <c r="H1196" i="38"/>
  <c r="L1196" i="38" s="1"/>
  <c r="R1196" i="38" s="1"/>
  <c r="G1196" i="38"/>
  <c r="T1196" i="38" s="1"/>
  <c r="F1196" i="38"/>
  <c r="K1196" i="38" s="1"/>
  <c r="E1196" i="38"/>
  <c r="D1196" i="38"/>
  <c r="Q1196" i="38" s="1"/>
  <c r="C1196" i="38"/>
  <c r="B1196" i="38"/>
  <c r="H1195" i="38"/>
  <c r="L1195" i="38" s="1"/>
  <c r="R1195" i="38" s="1"/>
  <c r="G1195" i="38"/>
  <c r="T1195" i="38" s="1"/>
  <c r="F1195" i="38"/>
  <c r="K1195" i="38" s="1"/>
  <c r="E1195" i="38"/>
  <c r="D1195" i="38"/>
  <c r="Q1195" i="38" s="1"/>
  <c r="C1195" i="38"/>
  <c r="B1195" i="38"/>
  <c r="H1194" i="38"/>
  <c r="L1194" i="38" s="1"/>
  <c r="R1194" i="38" s="1"/>
  <c r="G1194" i="38"/>
  <c r="T1194" i="38" s="1"/>
  <c r="F1194" i="38"/>
  <c r="K1194" i="38" s="1"/>
  <c r="E1194" i="38"/>
  <c r="D1194" i="38"/>
  <c r="Q1194" i="38" s="1"/>
  <c r="C1194" i="38"/>
  <c r="B1194" i="38"/>
  <c r="H1193" i="38"/>
  <c r="L1193" i="38" s="1"/>
  <c r="R1193" i="38" s="1"/>
  <c r="G1193" i="38"/>
  <c r="T1193" i="38" s="1"/>
  <c r="F1193" i="38"/>
  <c r="K1193" i="38" s="1"/>
  <c r="E1193" i="38"/>
  <c r="D1193" i="38"/>
  <c r="Q1193" i="38" s="1"/>
  <c r="C1193" i="38"/>
  <c r="B1193" i="38"/>
  <c r="H1192" i="38"/>
  <c r="L1192" i="38" s="1"/>
  <c r="R1192" i="38" s="1"/>
  <c r="G1192" i="38"/>
  <c r="T1192" i="38" s="1"/>
  <c r="F1192" i="38"/>
  <c r="K1192" i="38" s="1"/>
  <c r="E1192" i="38"/>
  <c r="D1192" i="38"/>
  <c r="Q1192" i="38" s="1"/>
  <c r="C1192" i="38"/>
  <c r="B1192" i="38"/>
  <c r="H1191" i="38"/>
  <c r="L1191" i="38" s="1"/>
  <c r="R1191" i="38" s="1"/>
  <c r="G1191" i="38"/>
  <c r="T1191" i="38" s="1"/>
  <c r="F1191" i="38"/>
  <c r="K1191" i="38" s="1"/>
  <c r="E1191" i="38"/>
  <c r="D1191" i="38"/>
  <c r="Q1191" i="38" s="1"/>
  <c r="C1191" i="38"/>
  <c r="B1191" i="38"/>
  <c r="H1190" i="38"/>
  <c r="L1190" i="38" s="1"/>
  <c r="R1190" i="38" s="1"/>
  <c r="G1190" i="38"/>
  <c r="T1190" i="38" s="1"/>
  <c r="F1190" i="38"/>
  <c r="K1190" i="38" s="1"/>
  <c r="E1190" i="38"/>
  <c r="D1190" i="38"/>
  <c r="Q1190" i="38" s="1"/>
  <c r="C1190" i="38"/>
  <c r="B1190" i="38"/>
  <c r="H1189" i="38"/>
  <c r="L1189" i="38" s="1"/>
  <c r="R1189" i="38" s="1"/>
  <c r="G1189" i="38"/>
  <c r="T1189" i="38" s="1"/>
  <c r="F1189" i="38"/>
  <c r="K1189" i="38" s="1"/>
  <c r="E1189" i="38"/>
  <c r="D1189" i="38"/>
  <c r="Q1189" i="38" s="1"/>
  <c r="C1189" i="38"/>
  <c r="B1189" i="38"/>
  <c r="H1188" i="38"/>
  <c r="L1188" i="38" s="1"/>
  <c r="R1188" i="38" s="1"/>
  <c r="G1188" i="38"/>
  <c r="T1188" i="38" s="1"/>
  <c r="F1188" i="38"/>
  <c r="K1188" i="38" s="1"/>
  <c r="E1188" i="38"/>
  <c r="D1188" i="38"/>
  <c r="Q1188" i="38" s="1"/>
  <c r="C1188" i="38"/>
  <c r="B1188" i="38"/>
  <c r="H1187" i="38"/>
  <c r="L1187" i="38" s="1"/>
  <c r="R1187" i="38" s="1"/>
  <c r="G1187" i="38"/>
  <c r="T1187" i="38" s="1"/>
  <c r="F1187" i="38"/>
  <c r="K1187" i="38" s="1"/>
  <c r="E1187" i="38"/>
  <c r="D1187" i="38"/>
  <c r="Q1187" i="38" s="1"/>
  <c r="C1187" i="38"/>
  <c r="B1187" i="38"/>
  <c r="H1186" i="38"/>
  <c r="L1186" i="38" s="1"/>
  <c r="R1186" i="38" s="1"/>
  <c r="G1186" i="38"/>
  <c r="T1186" i="38" s="1"/>
  <c r="F1186" i="38"/>
  <c r="K1186" i="38" s="1"/>
  <c r="E1186" i="38"/>
  <c r="D1186" i="38"/>
  <c r="Q1186" i="38" s="1"/>
  <c r="C1186" i="38"/>
  <c r="B1186" i="38"/>
  <c r="H1185" i="38"/>
  <c r="L1185" i="38" s="1"/>
  <c r="R1185" i="38" s="1"/>
  <c r="G1185" i="38"/>
  <c r="T1185" i="38" s="1"/>
  <c r="F1185" i="38"/>
  <c r="K1185" i="38" s="1"/>
  <c r="E1185" i="38"/>
  <c r="D1185" i="38"/>
  <c r="Q1185" i="38" s="1"/>
  <c r="C1185" i="38"/>
  <c r="B1185" i="38"/>
  <c r="H1184" i="38"/>
  <c r="L1184" i="38" s="1"/>
  <c r="R1184" i="38" s="1"/>
  <c r="G1184" i="38"/>
  <c r="T1184" i="38" s="1"/>
  <c r="F1184" i="38"/>
  <c r="K1184" i="38" s="1"/>
  <c r="E1184" i="38"/>
  <c r="D1184" i="38"/>
  <c r="Q1184" i="38" s="1"/>
  <c r="C1184" i="38"/>
  <c r="B1184" i="38"/>
  <c r="H1183" i="38"/>
  <c r="L1183" i="38" s="1"/>
  <c r="R1183" i="38" s="1"/>
  <c r="G1183" i="38"/>
  <c r="T1183" i="38" s="1"/>
  <c r="F1183" i="38"/>
  <c r="K1183" i="38" s="1"/>
  <c r="E1183" i="38"/>
  <c r="D1183" i="38"/>
  <c r="Q1183" i="38" s="1"/>
  <c r="C1183" i="38"/>
  <c r="B1183" i="38"/>
  <c r="H1182" i="38"/>
  <c r="L1182" i="38" s="1"/>
  <c r="R1182" i="38" s="1"/>
  <c r="G1182" i="38"/>
  <c r="T1182" i="38" s="1"/>
  <c r="F1182" i="38"/>
  <c r="K1182" i="38" s="1"/>
  <c r="E1182" i="38"/>
  <c r="D1182" i="38"/>
  <c r="Q1182" i="38" s="1"/>
  <c r="C1182" i="38"/>
  <c r="B1182" i="38"/>
  <c r="H1181" i="38"/>
  <c r="L1181" i="38" s="1"/>
  <c r="R1181" i="38" s="1"/>
  <c r="G1181" i="38"/>
  <c r="T1181" i="38" s="1"/>
  <c r="F1181" i="38"/>
  <c r="K1181" i="38" s="1"/>
  <c r="E1181" i="38"/>
  <c r="D1181" i="38"/>
  <c r="Q1181" i="38" s="1"/>
  <c r="C1181" i="38"/>
  <c r="B1181" i="38"/>
  <c r="H1180" i="38"/>
  <c r="L1180" i="38" s="1"/>
  <c r="R1180" i="38" s="1"/>
  <c r="G1180" i="38"/>
  <c r="T1180" i="38" s="1"/>
  <c r="F1180" i="38"/>
  <c r="K1180" i="38" s="1"/>
  <c r="E1180" i="38"/>
  <c r="D1180" i="38"/>
  <c r="Q1180" i="38" s="1"/>
  <c r="C1180" i="38"/>
  <c r="B1180" i="38"/>
  <c r="H1179" i="38"/>
  <c r="L1179" i="38" s="1"/>
  <c r="R1179" i="38" s="1"/>
  <c r="G1179" i="38"/>
  <c r="T1179" i="38" s="1"/>
  <c r="F1179" i="38"/>
  <c r="K1179" i="38" s="1"/>
  <c r="E1179" i="38"/>
  <c r="D1179" i="38"/>
  <c r="Q1179" i="38" s="1"/>
  <c r="C1179" i="38"/>
  <c r="B1179" i="38"/>
  <c r="H1178" i="38"/>
  <c r="L1178" i="38" s="1"/>
  <c r="R1178" i="38" s="1"/>
  <c r="G1178" i="38"/>
  <c r="T1178" i="38" s="1"/>
  <c r="F1178" i="38"/>
  <c r="K1178" i="38" s="1"/>
  <c r="E1178" i="38"/>
  <c r="D1178" i="38"/>
  <c r="Q1178" i="38" s="1"/>
  <c r="C1178" i="38"/>
  <c r="B1178" i="38"/>
  <c r="H1177" i="38"/>
  <c r="L1177" i="38" s="1"/>
  <c r="R1177" i="38" s="1"/>
  <c r="G1177" i="38"/>
  <c r="T1177" i="38" s="1"/>
  <c r="F1177" i="38"/>
  <c r="K1177" i="38" s="1"/>
  <c r="E1177" i="38"/>
  <c r="D1177" i="38"/>
  <c r="Q1177" i="38" s="1"/>
  <c r="C1177" i="38"/>
  <c r="B1177" i="38"/>
  <c r="H1176" i="38"/>
  <c r="L1176" i="38" s="1"/>
  <c r="R1176" i="38" s="1"/>
  <c r="G1176" i="38"/>
  <c r="T1176" i="38" s="1"/>
  <c r="F1176" i="38"/>
  <c r="K1176" i="38" s="1"/>
  <c r="E1176" i="38"/>
  <c r="D1176" i="38"/>
  <c r="Q1176" i="38" s="1"/>
  <c r="C1176" i="38"/>
  <c r="B1176" i="38"/>
  <c r="H1175" i="38"/>
  <c r="L1175" i="38" s="1"/>
  <c r="R1175" i="38" s="1"/>
  <c r="G1175" i="38"/>
  <c r="T1175" i="38" s="1"/>
  <c r="F1175" i="38"/>
  <c r="K1175" i="38" s="1"/>
  <c r="E1175" i="38"/>
  <c r="D1175" i="38"/>
  <c r="Q1175" i="38" s="1"/>
  <c r="C1175" i="38"/>
  <c r="B1175" i="38"/>
  <c r="H1174" i="38"/>
  <c r="L1174" i="38" s="1"/>
  <c r="R1174" i="38" s="1"/>
  <c r="G1174" i="38"/>
  <c r="T1174" i="38" s="1"/>
  <c r="F1174" i="38"/>
  <c r="K1174" i="38" s="1"/>
  <c r="E1174" i="38"/>
  <c r="D1174" i="38"/>
  <c r="Q1174" i="38" s="1"/>
  <c r="C1174" i="38"/>
  <c r="B1174" i="38"/>
  <c r="H1173" i="38"/>
  <c r="L1173" i="38" s="1"/>
  <c r="R1173" i="38" s="1"/>
  <c r="G1173" i="38"/>
  <c r="T1173" i="38" s="1"/>
  <c r="F1173" i="38"/>
  <c r="K1173" i="38" s="1"/>
  <c r="E1173" i="38"/>
  <c r="D1173" i="38"/>
  <c r="Q1173" i="38" s="1"/>
  <c r="C1173" i="38"/>
  <c r="B1173" i="38"/>
  <c r="H1172" i="38"/>
  <c r="L1172" i="38" s="1"/>
  <c r="R1172" i="38" s="1"/>
  <c r="G1172" i="38"/>
  <c r="T1172" i="38" s="1"/>
  <c r="F1172" i="38"/>
  <c r="K1172" i="38" s="1"/>
  <c r="E1172" i="38"/>
  <c r="D1172" i="38"/>
  <c r="Q1172" i="38" s="1"/>
  <c r="C1172" i="38"/>
  <c r="B1172" i="38"/>
  <c r="H1171" i="38"/>
  <c r="L1171" i="38" s="1"/>
  <c r="R1171" i="38" s="1"/>
  <c r="G1171" i="38"/>
  <c r="T1171" i="38" s="1"/>
  <c r="F1171" i="38"/>
  <c r="K1171" i="38" s="1"/>
  <c r="E1171" i="38"/>
  <c r="D1171" i="38"/>
  <c r="Q1171" i="38" s="1"/>
  <c r="C1171" i="38"/>
  <c r="B1171" i="38"/>
  <c r="H1170" i="38"/>
  <c r="L1170" i="38" s="1"/>
  <c r="R1170" i="38" s="1"/>
  <c r="G1170" i="38"/>
  <c r="T1170" i="38" s="1"/>
  <c r="F1170" i="38"/>
  <c r="K1170" i="38" s="1"/>
  <c r="E1170" i="38"/>
  <c r="D1170" i="38"/>
  <c r="Q1170" i="38" s="1"/>
  <c r="C1170" i="38"/>
  <c r="B1170" i="38"/>
  <c r="H1169" i="38"/>
  <c r="L1169" i="38" s="1"/>
  <c r="R1169" i="38" s="1"/>
  <c r="G1169" i="38"/>
  <c r="T1169" i="38" s="1"/>
  <c r="F1169" i="38"/>
  <c r="K1169" i="38" s="1"/>
  <c r="E1169" i="38"/>
  <c r="D1169" i="38"/>
  <c r="Q1169" i="38" s="1"/>
  <c r="C1169" i="38"/>
  <c r="B1169" i="38"/>
  <c r="H1168" i="38"/>
  <c r="L1168" i="38" s="1"/>
  <c r="R1168" i="38" s="1"/>
  <c r="G1168" i="38"/>
  <c r="T1168" i="38" s="1"/>
  <c r="F1168" i="38"/>
  <c r="K1168" i="38" s="1"/>
  <c r="E1168" i="38"/>
  <c r="D1168" i="38"/>
  <c r="Q1168" i="38" s="1"/>
  <c r="C1168" i="38"/>
  <c r="B1168" i="38"/>
  <c r="H1167" i="38"/>
  <c r="L1167" i="38" s="1"/>
  <c r="R1167" i="38" s="1"/>
  <c r="G1167" i="38"/>
  <c r="T1167" i="38" s="1"/>
  <c r="F1167" i="38"/>
  <c r="K1167" i="38" s="1"/>
  <c r="E1167" i="38"/>
  <c r="D1167" i="38"/>
  <c r="Q1167" i="38" s="1"/>
  <c r="C1167" i="38"/>
  <c r="B1167" i="38"/>
  <c r="H1166" i="38"/>
  <c r="L1166" i="38" s="1"/>
  <c r="R1166" i="38" s="1"/>
  <c r="G1166" i="38"/>
  <c r="T1166" i="38" s="1"/>
  <c r="F1166" i="38"/>
  <c r="K1166" i="38" s="1"/>
  <c r="E1166" i="38"/>
  <c r="D1166" i="38"/>
  <c r="Q1166" i="38" s="1"/>
  <c r="C1166" i="38"/>
  <c r="B1166" i="38"/>
  <c r="H1165" i="38"/>
  <c r="L1165" i="38" s="1"/>
  <c r="R1165" i="38" s="1"/>
  <c r="G1165" i="38"/>
  <c r="T1165" i="38" s="1"/>
  <c r="F1165" i="38"/>
  <c r="K1165" i="38" s="1"/>
  <c r="E1165" i="38"/>
  <c r="D1165" i="38"/>
  <c r="Q1165" i="38" s="1"/>
  <c r="C1165" i="38"/>
  <c r="B1165" i="38"/>
  <c r="H1164" i="38"/>
  <c r="L1164" i="38" s="1"/>
  <c r="R1164" i="38" s="1"/>
  <c r="G1164" i="38"/>
  <c r="T1164" i="38" s="1"/>
  <c r="F1164" i="38"/>
  <c r="K1164" i="38" s="1"/>
  <c r="E1164" i="38"/>
  <c r="D1164" i="38"/>
  <c r="Q1164" i="38" s="1"/>
  <c r="C1164" i="38"/>
  <c r="B1164" i="38"/>
  <c r="H1163" i="38"/>
  <c r="L1163" i="38" s="1"/>
  <c r="R1163" i="38" s="1"/>
  <c r="G1163" i="38"/>
  <c r="T1163" i="38" s="1"/>
  <c r="F1163" i="38"/>
  <c r="K1163" i="38" s="1"/>
  <c r="E1163" i="38"/>
  <c r="D1163" i="38"/>
  <c r="Q1163" i="38" s="1"/>
  <c r="C1163" i="38"/>
  <c r="B1163" i="38"/>
  <c r="H1162" i="38"/>
  <c r="L1162" i="38" s="1"/>
  <c r="R1162" i="38" s="1"/>
  <c r="G1162" i="38"/>
  <c r="T1162" i="38" s="1"/>
  <c r="F1162" i="38"/>
  <c r="K1162" i="38" s="1"/>
  <c r="E1162" i="38"/>
  <c r="D1162" i="38"/>
  <c r="Q1162" i="38" s="1"/>
  <c r="C1162" i="38"/>
  <c r="B1162" i="38"/>
  <c r="H1161" i="38"/>
  <c r="L1161" i="38" s="1"/>
  <c r="R1161" i="38" s="1"/>
  <c r="G1161" i="38"/>
  <c r="T1161" i="38" s="1"/>
  <c r="F1161" i="38"/>
  <c r="K1161" i="38" s="1"/>
  <c r="E1161" i="38"/>
  <c r="D1161" i="38"/>
  <c r="Q1161" i="38" s="1"/>
  <c r="C1161" i="38"/>
  <c r="B1161" i="38"/>
  <c r="H1160" i="38"/>
  <c r="L1160" i="38" s="1"/>
  <c r="R1160" i="38" s="1"/>
  <c r="G1160" i="38"/>
  <c r="T1160" i="38" s="1"/>
  <c r="F1160" i="38"/>
  <c r="K1160" i="38" s="1"/>
  <c r="E1160" i="38"/>
  <c r="D1160" i="38"/>
  <c r="Q1160" i="38" s="1"/>
  <c r="C1160" i="38"/>
  <c r="B1160" i="38"/>
  <c r="H1159" i="38"/>
  <c r="L1159" i="38" s="1"/>
  <c r="R1159" i="38" s="1"/>
  <c r="G1159" i="38"/>
  <c r="T1159" i="38" s="1"/>
  <c r="F1159" i="38"/>
  <c r="K1159" i="38" s="1"/>
  <c r="E1159" i="38"/>
  <c r="D1159" i="38"/>
  <c r="Q1159" i="38" s="1"/>
  <c r="C1159" i="38"/>
  <c r="B1159" i="38"/>
  <c r="H1158" i="38"/>
  <c r="L1158" i="38" s="1"/>
  <c r="R1158" i="38" s="1"/>
  <c r="G1158" i="38"/>
  <c r="T1158" i="38" s="1"/>
  <c r="F1158" i="38"/>
  <c r="K1158" i="38" s="1"/>
  <c r="E1158" i="38"/>
  <c r="D1158" i="38"/>
  <c r="Q1158" i="38" s="1"/>
  <c r="C1158" i="38"/>
  <c r="B1158" i="38"/>
  <c r="H1157" i="38"/>
  <c r="L1157" i="38" s="1"/>
  <c r="R1157" i="38" s="1"/>
  <c r="G1157" i="38"/>
  <c r="T1157" i="38" s="1"/>
  <c r="F1157" i="38"/>
  <c r="K1157" i="38" s="1"/>
  <c r="E1157" i="38"/>
  <c r="D1157" i="38"/>
  <c r="Q1157" i="38" s="1"/>
  <c r="C1157" i="38"/>
  <c r="B1157" i="38"/>
  <c r="H1156" i="38"/>
  <c r="L1156" i="38" s="1"/>
  <c r="R1156" i="38" s="1"/>
  <c r="G1156" i="38"/>
  <c r="T1156" i="38" s="1"/>
  <c r="F1156" i="38"/>
  <c r="K1156" i="38" s="1"/>
  <c r="E1156" i="38"/>
  <c r="D1156" i="38"/>
  <c r="Q1156" i="38" s="1"/>
  <c r="C1156" i="38"/>
  <c r="B1156" i="38"/>
  <c r="H1155" i="38"/>
  <c r="L1155" i="38" s="1"/>
  <c r="R1155" i="38" s="1"/>
  <c r="G1155" i="38"/>
  <c r="T1155" i="38" s="1"/>
  <c r="F1155" i="38"/>
  <c r="K1155" i="38" s="1"/>
  <c r="E1155" i="38"/>
  <c r="D1155" i="38"/>
  <c r="Q1155" i="38" s="1"/>
  <c r="C1155" i="38"/>
  <c r="B1155" i="38"/>
  <c r="H1154" i="38"/>
  <c r="L1154" i="38" s="1"/>
  <c r="R1154" i="38" s="1"/>
  <c r="G1154" i="38"/>
  <c r="T1154" i="38" s="1"/>
  <c r="F1154" i="38"/>
  <c r="K1154" i="38" s="1"/>
  <c r="E1154" i="38"/>
  <c r="D1154" i="38"/>
  <c r="Q1154" i="38" s="1"/>
  <c r="C1154" i="38"/>
  <c r="B1154" i="38"/>
  <c r="H1153" i="38"/>
  <c r="L1153" i="38" s="1"/>
  <c r="R1153" i="38" s="1"/>
  <c r="G1153" i="38"/>
  <c r="T1153" i="38" s="1"/>
  <c r="F1153" i="38"/>
  <c r="K1153" i="38" s="1"/>
  <c r="E1153" i="38"/>
  <c r="D1153" i="38"/>
  <c r="Q1153" i="38" s="1"/>
  <c r="C1153" i="38"/>
  <c r="B1153" i="38"/>
  <c r="H1152" i="38"/>
  <c r="L1152" i="38" s="1"/>
  <c r="R1152" i="38" s="1"/>
  <c r="G1152" i="38"/>
  <c r="T1152" i="38" s="1"/>
  <c r="F1152" i="38"/>
  <c r="K1152" i="38" s="1"/>
  <c r="E1152" i="38"/>
  <c r="D1152" i="38"/>
  <c r="Q1152" i="38" s="1"/>
  <c r="C1152" i="38"/>
  <c r="B1152" i="38"/>
  <c r="H1151" i="38"/>
  <c r="L1151" i="38" s="1"/>
  <c r="R1151" i="38" s="1"/>
  <c r="G1151" i="38"/>
  <c r="T1151" i="38" s="1"/>
  <c r="F1151" i="38"/>
  <c r="K1151" i="38" s="1"/>
  <c r="E1151" i="38"/>
  <c r="D1151" i="38"/>
  <c r="Q1151" i="38" s="1"/>
  <c r="C1151" i="38"/>
  <c r="B1151" i="38"/>
  <c r="H1150" i="38"/>
  <c r="L1150" i="38" s="1"/>
  <c r="R1150" i="38" s="1"/>
  <c r="G1150" i="38"/>
  <c r="T1150" i="38" s="1"/>
  <c r="F1150" i="38"/>
  <c r="K1150" i="38" s="1"/>
  <c r="E1150" i="38"/>
  <c r="D1150" i="38"/>
  <c r="Q1150" i="38" s="1"/>
  <c r="C1150" i="38"/>
  <c r="B1150" i="38"/>
  <c r="H1149" i="38"/>
  <c r="L1149" i="38" s="1"/>
  <c r="R1149" i="38" s="1"/>
  <c r="G1149" i="38"/>
  <c r="T1149" i="38" s="1"/>
  <c r="F1149" i="38"/>
  <c r="K1149" i="38" s="1"/>
  <c r="E1149" i="38"/>
  <c r="D1149" i="38"/>
  <c r="Q1149" i="38" s="1"/>
  <c r="C1149" i="38"/>
  <c r="B1149" i="38"/>
  <c r="H1148" i="38"/>
  <c r="L1148" i="38" s="1"/>
  <c r="R1148" i="38" s="1"/>
  <c r="G1148" i="38"/>
  <c r="T1148" i="38" s="1"/>
  <c r="F1148" i="38"/>
  <c r="K1148" i="38" s="1"/>
  <c r="E1148" i="38"/>
  <c r="D1148" i="38"/>
  <c r="Q1148" i="38" s="1"/>
  <c r="C1148" i="38"/>
  <c r="B1148" i="38"/>
  <c r="H1147" i="38"/>
  <c r="L1147" i="38" s="1"/>
  <c r="R1147" i="38" s="1"/>
  <c r="G1147" i="38"/>
  <c r="T1147" i="38" s="1"/>
  <c r="F1147" i="38"/>
  <c r="K1147" i="38" s="1"/>
  <c r="E1147" i="38"/>
  <c r="D1147" i="38"/>
  <c r="Q1147" i="38" s="1"/>
  <c r="C1147" i="38"/>
  <c r="B1147" i="38"/>
  <c r="H1146" i="38"/>
  <c r="L1146" i="38" s="1"/>
  <c r="R1146" i="38" s="1"/>
  <c r="G1146" i="38"/>
  <c r="T1146" i="38" s="1"/>
  <c r="F1146" i="38"/>
  <c r="K1146" i="38" s="1"/>
  <c r="E1146" i="38"/>
  <c r="D1146" i="38"/>
  <c r="Q1146" i="38" s="1"/>
  <c r="C1146" i="38"/>
  <c r="B1146" i="38"/>
  <c r="H1145" i="38"/>
  <c r="L1145" i="38" s="1"/>
  <c r="R1145" i="38" s="1"/>
  <c r="G1145" i="38"/>
  <c r="T1145" i="38" s="1"/>
  <c r="F1145" i="38"/>
  <c r="K1145" i="38" s="1"/>
  <c r="E1145" i="38"/>
  <c r="D1145" i="38"/>
  <c r="Q1145" i="38" s="1"/>
  <c r="C1145" i="38"/>
  <c r="B1145" i="38"/>
  <c r="H1144" i="38"/>
  <c r="L1144" i="38" s="1"/>
  <c r="R1144" i="38" s="1"/>
  <c r="G1144" i="38"/>
  <c r="T1144" i="38" s="1"/>
  <c r="F1144" i="38"/>
  <c r="K1144" i="38" s="1"/>
  <c r="E1144" i="38"/>
  <c r="D1144" i="38"/>
  <c r="Q1144" i="38" s="1"/>
  <c r="C1144" i="38"/>
  <c r="B1144" i="38"/>
  <c r="H1143" i="38"/>
  <c r="L1143" i="38" s="1"/>
  <c r="R1143" i="38" s="1"/>
  <c r="G1143" i="38"/>
  <c r="T1143" i="38" s="1"/>
  <c r="F1143" i="38"/>
  <c r="K1143" i="38" s="1"/>
  <c r="E1143" i="38"/>
  <c r="D1143" i="38"/>
  <c r="Q1143" i="38" s="1"/>
  <c r="C1143" i="38"/>
  <c r="B1143" i="38"/>
  <c r="H1142" i="38"/>
  <c r="L1142" i="38" s="1"/>
  <c r="R1142" i="38" s="1"/>
  <c r="G1142" i="38"/>
  <c r="T1142" i="38" s="1"/>
  <c r="F1142" i="38"/>
  <c r="K1142" i="38" s="1"/>
  <c r="E1142" i="38"/>
  <c r="D1142" i="38"/>
  <c r="Q1142" i="38" s="1"/>
  <c r="C1142" i="38"/>
  <c r="B1142" i="38"/>
  <c r="H1141" i="38"/>
  <c r="L1141" i="38" s="1"/>
  <c r="R1141" i="38" s="1"/>
  <c r="G1141" i="38"/>
  <c r="T1141" i="38" s="1"/>
  <c r="F1141" i="38"/>
  <c r="K1141" i="38" s="1"/>
  <c r="E1141" i="38"/>
  <c r="D1141" i="38"/>
  <c r="Q1141" i="38" s="1"/>
  <c r="C1141" i="38"/>
  <c r="B1141" i="38"/>
  <c r="H1140" i="38"/>
  <c r="L1140" i="38" s="1"/>
  <c r="R1140" i="38" s="1"/>
  <c r="G1140" i="38"/>
  <c r="T1140" i="38" s="1"/>
  <c r="F1140" i="38"/>
  <c r="K1140" i="38" s="1"/>
  <c r="E1140" i="38"/>
  <c r="D1140" i="38"/>
  <c r="Q1140" i="38" s="1"/>
  <c r="C1140" i="38"/>
  <c r="B1140" i="38"/>
  <c r="H1139" i="38"/>
  <c r="L1139" i="38" s="1"/>
  <c r="R1139" i="38" s="1"/>
  <c r="G1139" i="38"/>
  <c r="T1139" i="38" s="1"/>
  <c r="F1139" i="38"/>
  <c r="K1139" i="38" s="1"/>
  <c r="E1139" i="38"/>
  <c r="D1139" i="38"/>
  <c r="Q1139" i="38" s="1"/>
  <c r="C1139" i="38"/>
  <c r="B1139" i="38"/>
  <c r="H1138" i="38"/>
  <c r="L1138" i="38" s="1"/>
  <c r="R1138" i="38" s="1"/>
  <c r="G1138" i="38"/>
  <c r="T1138" i="38" s="1"/>
  <c r="F1138" i="38"/>
  <c r="K1138" i="38" s="1"/>
  <c r="E1138" i="38"/>
  <c r="D1138" i="38"/>
  <c r="Q1138" i="38" s="1"/>
  <c r="C1138" i="38"/>
  <c r="B1138" i="38"/>
  <c r="H1137" i="38"/>
  <c r="L1137" i="38" s="1"/>
  <c r="R1137" i="38" s="1"/>
  <c r="G1137" i="38"/>
  <c r="T1137" i="38" s="1"/>
  <c r="F1137" i="38"/>
  <c r="K1137" i="38" s="1"/>
  <c r="E1137" i="38"/>
  <c r="D1137" i="38"/>
  <c r="Q1137" i="38" s="1"/>
  <c r="C1137" i="38"/>
  <c r="B1137" i="38"/>
  <c r="H1136" i="38"/>
  <c r="L1136" i="38" s="1"/>
  <c r="R1136" i="38" s="1"/>
  <c r="G1136" i="38"/>
  <c r="T1136" i="38" s="1"/>
  <c r="F1136" i="38"/>
  <c r="K1136" i="38" s="1"/>
  <c r="E1136" i="38"/>
  <c r="D1136" i="38"/>
  <c r="Q1136" i="38" s="1"/>
  <c r="C1136" i="38"/>
  <c r="B1136" i="38"/>
  <c r="H1135" i="38"/>
  <c r="L1135" i="38" s="1"/>
  <c r="R1135" i="38" s="1"/>
  <c r="G1135" i="38"/>
  <c r="T1135" i="38" s="1"/>
  <c r="F1135" i="38"/>
  <c r="K1135" i="38" s="1"/>
  <c r="E1135" i="38"/>
  <c r="D1135" i="38"/>
  <c r="Q1135" i="38" s="1"/>
  <c r="C1135" i="38"/>
  <c r="B1135" i="38"/>
  <c r="H1134" i="38"/>
  <c r="L1134" i="38" s="1"/>
  <c r="R1134" i="38" s="1"/>
  <c r="G1134" i="38"/>
  <c r="T1134" i="38" s="1"/>
  <c r="F1134" i="38"/>
  <c r="K1134" i="38" s="1"/>
  <c r="E1134" i="38"/>
  <c r="D1134" i="38"/>
  <c r="Q1134" i="38" s="1"/>
  <c r="C1134" i="38"/>
  <c r="B1134" i="38"/>
  <c r="H1133" i="38"/>
  <c r="L1133" i="38" s="1"/>
  <c r="R1133" i="38" s="1"/>
  <c r="G1133" i="38"/>
  <c r="T1133" i="38" s="1"/>
  <c r="F1133" i="38"/>
  <c r="K1133" i="38" s="1"/>
  <c r="E1133" i="38"/>
  <c r="D1133" i="38"/>
  <c r="Q1133" i="38" s="1"/>
  <c r="C1133" i="38"/>
  <c r="B1133" i="38"/>
  <c r="H1132" i="38"/>
  <c r="L1132" i="38" s="1"/>
  <c r="R1132" i="38" s="1"/>
  <c r="G1132" i="38"/>
  <c r="T1132" i="38" s="1"/>
  <c r="F1132" i="38"/>
  <c r="K1132" i="38" s="1"/>
  <c r="E1132" i="38"/>
  <c r="D1132" i="38"/>
  <c r="Q1132" i="38" s="1"/>
  <c r="C1132" i="38"/>
  <c r="B1132" i="38"/>
  <c r="H1131" i="38"/>
  <c r="L1131" i="38" s="1"/>
  <c r="R1131" i="38" s="1"/>
  <c r="G1131" i="38"/>
  <c r="T1131" i="38" s="1"/>
  <c r="F1131" i="38"/>
  <c r="K1131" i="38" s="1"/>
  <c r="E1131" i="38"/>
  <c r="D1131" i="38"/>
  <c r="Q1131" i="38" s="1"/>
  <c r="C1131" i="38"/>
  <c r="B1131" i="38"/>
  <c r="H1130" i="38"/>
  <c r="L1130" i="38" s="1"/>
  <c r="R1130" i="38" s="1"/>
  <c r="G1130" i="38"/>
  <c r="T1130" i="38" s="1"/>
  <c r="F1130" i="38"/>
  <c r="K1130" i="38" s="1"/>
  <c r="E1130" i="38"/>
  <c r="D1130" i="38"/>
  <c r="Q1130" i="38" s="1"/>
  <c r="C1130" i="38"/>
  <c r="B1130" i="38"/>
  <c r="H1129" i="38"/>
  <c r="L1129" i="38" s="1"/>
  <c r="R1129" i="38" s="1"/>
  <c r="G1129" i="38"/>
  <c r="T1129" i="38" s="1"/>
  <c r="F1129" i="38"/>
  <c r="K1129" i="38" s="1"/>
  <c r="E1129" i="38"/>
  <c r="D1129" i="38"/>
  <c r="Q1129" i="38" s="1"/>
  <c r="C1129" i="38"/>
  <c r="B1129" i="38"/>
  <c r="H1128" i="38"/>
  <c r="L1128" i="38" s="1"/>
  <c r="R1128" i="38" s="1"/>
  <c r="G1128" i="38"/>
  <c r="T1128" i="38" s="1"/>
  <c r="F1128" i="38"/>
  <c r="K1128" i="38" s="1"/>
  <c r="E1128" i="38"/>
  <c r="D1128" i="38"/>
  <c r="Q1128" i="38" s="1"/>
  <c r="C1128" i="38"/>
  <c r="B1128" i="38"/>
  <c r="H1127" i="38"/>
  <c r="L1127" i="38" s="1"/>
  <c r="R1127" i="38" s="1"/>
  <c r="G1127" i="38"/>
  <c r="T1127" i="38" s="1"/>
  <c r="F1127" i="38"/>
  <c r="K1127" i="38" s="1"/>
  <c r="E1127" i="38"/>
  <c r="D1127" i="38"/>
  <c r="Q1127" i="38" s="1"/>
  <c r="C1127" i="38"/>
  <c r="B1127" i="38"/>
  <c r="H1126" i="38"/>
  <c r="L1126" i="38" s="1"/>
  <c r="R1126" i="38" s="1"/>
  <c r="G1126" i="38"/>
  <c r="T1126" i="38" s="1"/>
  <c r="F1126" i="38"/>
  <c r="K1126" i="38" s="1"/>
  <c r="E1126" i="38"/>
  <c r="D1126" i="38"/>
  <c r="Q1126" i="38" s="1"/>
  <c r="C1126" i="38"/>
  <c r="B1126" i="38"/>
  <c r="H1125" i="38"/>
  <c r="L1125" i="38" s="1"/>
  <c r="R1125" i="38" s="1"/>
  <c r="G1125" i="38"/>
  <c r="T1125" i="38" s="1"/>
  <c r="F1125" i="38"/>
  <c r="K1125" i="38" s="1"/>
  <c r="E1125" i="38"/>
  <c r="D1125" i="38"/>
  <c r="Q1125" i="38" s="1"/>
  <c r="C1125" i="38"/>
  <c r="B1125" i="38"/>
  <c r="H1124" i="38"/>
  <c r="L1124" i="38" s="1"/>
  <c r="R1124" i="38" s="1"/>
  <c r="G1124" i="38"/>
  <c r="T1124" i="38" s="1"/>
  <c r="F1124" i="38"/>
  <c r="K1124" i="38" s="1"/>
  <c r="E1124" i="38"/>
  <c r="D1124" i="38"/>
  <c r="Q1124" i="38" s="1"/>
  <c r="C1124" i="38"/>
  <c r="B1124" i="38"/>
  <c r="H1123" i="38"/>
  <c r="L1123" i="38" s="1"/>
  <c r="R1123" i="38" s="1"/>
  <c r="G1123" i="38"/>
  <c r="T1123" i="38" s="1"/>
  <c r="F1123" i="38"/>
  <c r="K1123" i="38" s="1"/>
  <c r="E1123" i="38"/>
  <c r="D1123" i="38"/>
  <c r="Q1123" i="38" s="1"/>
  <c r="C1123" i="38"/>
  <c r="B1123" i="38"/>
  <c r="H1122" i="38"/>
  <c r="L1122" i="38" s="1"/>
  <c r="R1122" i="38" s="1"/>
  <c r="G1122" i="38"/>
  <c r="T1122" i="38" s="1"/>
  <c r="F1122" i="38"/>
  <c r="K1122" i="38" s="1"/>
  <c r="E1122" i="38"/>
  <c r="D1122" i="38"/>
  <c r="Q1122" i="38" s="1"/>
  <c r="C1122" i="38"/>
  <c r="B1122" i="38"/>
  <c r="H1121" i="38"/>
  <c r="L1121" i="38" s="1"/>
  <c r="R1121" i="38" s="1"/>
  <c r="G1121" i="38"/>
  <c r="T1121" i="38" s="1"/>
  <c r="F1121" i="38"/>
  <c r="K1121" i="38" s="1"/>
  <c r="E1121" i="38"/>
  <c r="D1121" i="38"/>
  <c r="Q1121" i="38" s="1"/>
  <c r="C1121" i="38"/>
  <c r="B1121" i="38"/>
  <c r="H1120" i="38"/>
  <c r="L1120" i="38" s="1"/>
  <c r="R1120" i="38" s="1"/>
  <c r="G1120" i="38"/>
  <c r="T1120" i="38" s="1"/>
  <c r="F1120" i="38"/>
  <c r="K1120" i="38" s="1"/>
  <c r="E1120" i="38"/>
  <c r="D1120" i="38"/>
  <c r="Q1120" i="38" s="1"/>
  <c r="C1120" i="38"/>
  <c r="B1120" i="38"/>
  <c r="H1119" i="38"/>
  <c r="L1119" i="38" s="1"/>
  <c r="R1119" i="38" s="1"/>
  <c r="G1119" i="38"/>
  <c r="T1119" i="38" s="1"/>
  <c r="F1119" i="38"/>
  <c r="K1119" i="38" s="1"/>
  <c r="E1119" i="38"/>
  <c r="D1119" i="38"/>
  <c r="Q1119" i="38" s="1"/>
  <c r="C1119" i="38"/>
  <c r="B1119" i="38"/>
  <c r="H1118" i="38"/>
  <c r="L1118" i="38" s="1"/>
  <c r="R1118" i="38" s="1"/>
  <c r="G1118" i="38"/>
  <c r="T1118" i="38" s="1"/>
  <c r="F1118" i="38"/>
  <c r="K1118" i="38" s="1"/>
  <c r="E1118" i="38"/>
  <c r="D1118" i="38"/>
  <c r="Q1118" i="38" s="1"/>
  <c r="C1118" i="38"/>
  <c r="B1118" i="38"/>
  <c r="H1117" i="38"/>
  <c r="L1117" i="38" s="1"/>
  <c r="R1117" i="38" s="1"/>
  <c r="G1117" i="38"/>
  <c r="T1117" i="38" s="1"/>
  <c r="F1117" i="38"/>
  <c r="K1117" i="38" s="1"/>
  <c r="E1117" i="38"/>
  <c r="D1117" i="38"/>
  <c r="Q1117" i="38" s="1"/>
  <c r="C1117" i="38"/>
  <c r="B1117" i="38"/>
  <c r="H1116" i="38"/>
  <c r="L1116" i="38" s="1"/>
  <c r="R1116" i="38" s="1"/>
  <c r="G1116" i="38"/>
  <c r="T1116" i="38" s="1"/>
  <c r="F1116" i="38"/>
  <c r="K1116" i="38" s="1"/>
  <c r="E1116" i="38"/>
  <c r="D1116" i="38"/>
  <c r="Q1116" i="38" s="1"/>
  <c r="C1116" i="38"/>
  <c r="B1116" i="38"/>
  <c r="H1115" i="38"/>
  <c r="L1115" i="38" s="1"/>
  <c r="R1115" i="38" s="1"/>
  <c r="G1115" i="38"/>
  <c r="T1115" i="38" s="1"/>
  <c r="F1115" i="38"/>
  <c r="K1115" i="38" s="1"/>
  <c r="E1115" i="38"/>
  <c r="D1115" i="38"/>
  <c r="Q1115" i="38" s="1"/>
  <c r="C1115" i="38"/>
  <c r="B1115" i="38"/>
  <c r="H1114" i="38"/>
  <c r="L1114" i="38" s="1"/>
  <c r="R1114" i="38" s="1"/>
  <c r="G1114" i="38"/>
  <c r="T1114" i="38" s="1"/>
  <c r="F1114" i="38"/>
  <c r="K1114" i="38" s="1"/>
  <c r="E1114" i="38"/>
  <c r="D1114" i="38"/>
  <c r="Q1114" i="38" s="1"/>
  <c r="C1114" i="38"/>
  <c r="B1114" i="38"/>
  <c r="H1113" i="38"/>
  <c r="L1113" i="38" s="1"/>
  <c r="R1113" i="38" s="1"/>
  <c r="G1113" i="38"/>
  <c r="T1113" i="38" s="1"/>
  <c r="F1113" i="38"/>
  <c r="K1113" i="38" s="1"/>
  <c r="E1113" i="38"/>
  <c r="D1113" i="38"/>
  <c r="Q1113" i="38" s="1"/>
  <c r="C1113" i="38"/>
  <c r="B1113" i="38"/>
  <c r="H1112" i="38"/>
  <c r="L1112" i="38" s="1"/>
  <c r="R1112" i="38" s="1"/>
  <c r="G1112" i="38"/>
  <c r="T1112" i="38" s="1"/>
  <c r="F1112" i="38"/>
  <c r="K1112" i="38" s="1"/>
  <c r="E1112" i="38"/>
  <c r="D1112" i="38"/>
  <c r="Q1112" i="38" s="1"/>
  <c r="C1112" i="38"/>
  <c r="B1112" i="38"/>
  <c r="H1111" i="38"/>
  <c r="L1111" i="38" s="1"/>
  <c r="R1111" i="38" s="1"/>
  <c r="G1111" i="38"/>
  <c r="T1111" i="38" s="1"/>
  <c r="F1111" i="38"/>
  <c r="K1111" i="38" s="1"/>
  <c r="E1111" i="38"/>
  <c r="D1111" i="38"/>
  <c r="Q1111" i="38" s="1"/>
  <c r="C1111" i="38"/>
  <c r="B1111" i="38"/>
  <c r="H1110" i="38"/>
  <c r="L1110" i="38" s="1"/>
  <c r="R1110" i="38" s="1"/>
  <c r="G1110" i="38"/>
  <c r="T1110" i="38" s="1"/>
  <c r="F1110" i="38"/>
  <c r="K1110" i="38" s="1"/>
  <c r="E1110" i="38"/>
  <c r="D1110" i="38"/>
  <c r="Q1110" i="38" s="1"/>
  <c r="C1110" i="38"/>
  <c r="B1110" i="38"/>
  <c r="H1109" i="38"/>
  <c r="L1109" i="38" s="1"/>
  <c r="R1109" i="38" s="1"/>
  <c r="G1109" i="38"/>
  <c r="T1109" i="38" s="1"/>
  <c r="F1109" i="38"/>
  <c r="K1109" i="38" s="1"/>
  <c r="E1109" i="38"/>
  <c r="D1109" i="38"/>
  <c r="Q1109" i="38" s="1"/>
  <c r="C1109" i="38"/>
  <c r="B1109" i="38"/>
  <c r="H1108" i="38"/>
  <c r="L1108" i="38" s="1"/>
  <c r="R1108" i="38" s="1"/>
  <c r="G1108" i="38"/>
  <c r="T1108" i="38" s="1"/>
  <c r="F1108" i="38"/>
  <c r="K1108" i="38" s="1"/>
  <c r="E1108" i="38"/>
  <c r="D1108" i="38"/>
  <c r="Q1108" i="38" s="1"/>
  <c r="C1108" i="38"/>
  <c r="B1108" i="38"/>
  <c r="H1107" i="38"/>
  <c r="L1107" i="38" s="1"/>
  <c r="R1107" i="38" s="1"/>
  <c r="G1107" i="38"/>
  <c r="T1107" i="38" s="1"/>
  <c r="F1107" i="38"/>
  <c r="K1107" i="38" s="1"/>
  <c r="E1107" i="38"/>
  <c r="D1107" i="38"/>
  <c r="Q1107" i="38" s="1"/>
  <c r="C1107" i="38"/>
  <c r="B1107" i="38"/>
  <c r="H1106" i="38"/>
  <c r="L1106" i="38" s="1"/>
  <c r="R1106" i="38" s="1"/>
  <c r="G1106" i="38"/>
  <c r="T1106" i="38" s="1"/>
  <c r="F1106" i="38"/>
  <c r="K1106" i="38" s="1"/>
  <c r="E1106" i="38"/>
  <c r="D1106" i="38"/>
  <c r="Q1106" i="38" s="1"/>
  <c r="C1106" i="38"/>
  <c r="B1106" i="38"/>
  <c r="H1105" i="38"/>
  <c r="L1105" i="38" s="1"/>
  <c r="R1105" i="38" s="1"/>
  <c r="G1105" i="38"/>
  <c r="T1105" i="38" s="1"/>
  <c r="F1105" i="38"/>
  <c r="K1105" i="38" s="1"/>
  <c r="E1105" i="38"/>
  <c r="D1105" i="38"/>
  <c r="Q1105" i="38" s="1"/>
  <c r="C1105" i="38"/>
  <c r="B1105" i="38"/>
  <c r="H1104" i="38"/>
  <c r="L1104" i="38" s="1"/>
  <c r="R1104" i="38" s="1"/>
  <c r="G1104" i="38"/>
  <c r="T1104" i="38" s="1"/>
  <c r="F1104" i="38"/>
  <c r="K1104" i="38" s="1"/>
  <c r="E1104" i="38"/>
  <c r="D1104" i="38"/>
  <c r="Q1104" i="38" s="1"/>
  <c r="C1104" i="38"/>
  <c r="B1104" i="38"/>
  <c r="H1103" i="38"/>
  <c r="L1103" i="38" s="1"/>
  <c r="R1103" i="38" s="1"/>
  <c r="G1103" i="38"/>
  <c r="T1103" i="38" s="1"/>
  <c r="F1103" i="38"/>
  <c r="K1103" i="38" s="1"/>
  <c r="E1103" i="38"/>
  <c r="D1103" i="38"/>
  <c r="Q1103" i="38" s="1"/>
  <c r="C1103" i="38"/>
  <c r="B1103" i="38"/>
  <c r="H1102" i="38"/>
  <c r="L1102" i="38" s="1"/>
  <c r="R1102" i="38" s="1"/>
  <c r="G1102" i="38"/>
  <c r="T1102" i="38" s="1"/>
  <c r="F1102" i="38"/>
  <c r="K1102" i="38" s="1"/>
  <c r="E1102" i="38"/>
  <c r="D1102" i="38"/>
  <c r="Q1102" i="38" s="1"/>
  <c r="C1102" i="38"/>
  <c r="B1102" i="38"/>
  <c r="H1101" i="38"/>
  <c r="L1101" i="38" s="1"/>
  <c r="R1101" i="38" s="1"/>
  <c r="G1101" i="38"/>
  <c r="T1101" i="38" s="1"/>
  <c r="F1101" i="38"/>
  <c r="K1101" i="38" s="1"/>
  <c r="E1101" i="38"/>
  <c r="D1101" i="38"/>
  <c r="Q1101" i="38" s="1"/>
  <c r="C1101" i="38"/>
  <c r="B1101" i="38"/>
  <c r="H1100" i="38"/>
  <c r="L1100" i="38" s="1"/>
  <c r="R1100" i="38" s="1"/>
  <c r="G1100" i="38"/>
  <c r="T1100" i="38" s="1"/>
  <c r="F1100" i="38"/>
  <c r="K1100" i="38" s="1"/>
  <c r="E1100" i="38"/>
  <c r="D1100" i="38"/>
  <c r="Q1100" i="38" s="1"/>
  <c r="C1100" i="38"/>
  <c r="B1100" i="38"/>
  <c r="H1099" i="38"/>
  <c r="L1099" i="38" s="1"/>
  <c r="R1099" i="38" s="1"/>
  <c r="G1099" i="38"/>
  <c r="T1099" i="38" s="1"/>
  <c r="F1099" i="38"/>
  <c r="K1099" i="38" s="1"/>
  <c r="E1099" i="38"/>
  <c r="D1099" i="38"/>
  <c r="Q1099" i="38" s="1"/>
  <c r="C1099" i="38"/>
  <c r="B1099" i="38"/>
  <c r="H1098" i="38"/>
  <c r="L1098" i="38" s="1"/>
  <c r="R1098" i="38" s="1"/>
  <c r="G1098" i="38"/>
  <c r="T1098" i="38" s="1"/>
  <c r="F1098" i="38"/>
  <c r="K1098" i="38" s="1"/>
  <c r="E1098" i="38"/>
  <c r="D1098" i="38"/>
  <c r="Q1098" i="38" s="1"/>
  <c r="C1098" i="38"/>
  <c r="B1098" i="38"/>
  <c r="H1097" i="38"/>
  <c r="L1097" i="38" s="1"/>
  <c r="R1097" i="38" s="1"/>
  <c r="G1097" i="38"/>
  <c r="T1097" i="38" s="1"/>
  <c r="F1097" i="38"/>
  <c r="K1097" i="38" s="1"/>
  <c r="E1097" i="38"/>
  <c r="D1097" i="38"/>
  <c r="Q1097" i="38" s="1"/>
  <c r="C1097" i="38"/>
  <c r="B1097" i="38"/>
  <c r="H1096" i="38"/>
  <c r="L1096" i="38" s="1"/>
  <c r="R1096" i="38" s="1"/>
  <c r="G1096" i="38"/>
  <c r="T1096" i="38" s="1"/>
  <c r="F1096" i="38"/>
  <c r="K1096" i="38" s="1"/>
  <c r="E1096" i="38"/>
  <c r="D1096" i="38"/>
  <c r="Q1096" i="38" s="1"/>
  <c r="C1096" i="38"/>
  <c r="B1096" i="38"/>
  <c r="H1095" i="38"/>
  <c r="L1095" i="38" s="1"/>
  <c r="R1095" i="38" s="1"/>
  <c r="G1095" i="38"/>
  <c r="T1095" i="38" s="1"/>
  <c r="F1095" i="38"/>
  <c r="K1095" i="38" s="1"/>
  <c r="E1095" i="38"/>
  <c r="D1095" i="38"/>
  <c r="Q1095" i="38" s="1"/>
  <c r="C1095" i="38"/>
  <c r="B1095" i="38"/>
  <c r="H1094" i="38"/>
  <c r="L1094" i="38" s="1"/>
  <c r="R1094" i="38" s="1"/>
  <c r="G1094" i="38"/>
  <c r="T1094" i="38" s="1"/>
  <c r="F1094" i="38"/>
  <c r="K1094" i="38" s="1"/>
  <c r="E1094" i="38"/>
  <c r="D1094" i="38"/>
  <c r="Q1094" i="38" s="1"/>
  <c r="C1094" i="38"/>
  <c r="B1094" i="38"/>
  <c r="H1093" i="38"/>
  <c r="L1093" i="38" s="1"/>
  <c r="R1093" i="38" s="1"/>
  <c r="G1093" i="38"/>
  <c r="T1093" i="38" s="1"/>
  <c r="F1093" i="38"/>
  <c r="K1093" i="38" s="1"/>
  <c r="E1093" i="38"/>
  <c r="D1093" i="38"/>
  <c r="Q1093" i="38" s="1"/>
  <c r="C1093" i="38"/>
  <c r="B1093" i="38"/>
  <c r="H1092" i="38"/>
  <c r="L1092" i="38" s="1"/>
  <c r="R1092" i="38" s="1"/>
  <c r="G1092" i="38"/>
  <c r="T1092" i="38" s="1"/>
  <c r="F1092" i="38"/>
  <c r="K1092" i="38" s="1"/>
  <c r="E1092" i="38"/>
  <c r="D1092" i="38"/>
  <c r="Q1092" i="38" s="1"/>
  <c r="C1092" i="38"/>
  <c r="B1092" i="38"/>
  <c r="H1091" i="38"/>
  <c r="L1091" i="38" s="1"/>
  <c r="R1091" i="38" s="1"/>
  <c r="G1091" i="38"/>
  <c r="T1091" i="38" s="1"/>
  <c r="F1091" i="38"/>
  <c r="K1091" i="38" s="1"/>
  <c r="E1091" i="38"/>
  <c r="D1091" i="38"/>
  <c r="Q1091" i="38" s="1"/>
  <c r="C1091" i="38"/>
  <c r="B1091" i="38"/>
  <c r="H1090" i="38"/>
  <c r="L1090" i="38" s="1"/>
  <c r="R1090" i="38" s="1"/>
  <c r="G1090" i="38"/>
  <c r="T1090" i="38" s="1"/>
  <c r="F1090" i="38"/>
  <c r="K1090" i="38" s="1"/>
  <c r="E1090" i="38"/>
  <c r="D1090" i="38"/>
  <c r="Q1090" i="38" s="1"/>
  <c r="C1090" i="38"/>
  <c r="B1090" i="38"/>
  <c r="H1089" i="38"/>
  <c r="L1089" i="38" s="1"/>
  <c r="R1089" i="38" s="1"/>
  <c r="G1089" i="38"/>
  <c r="T1089" i="38" s="1"/>
  <c r="F1089" i="38"/>
  <c r="K1089" i="38" s="1"/>
  <c r="E1089" i="38"/>
  <c r="D1089" i="38"/>
  <c r="Q1089" i="38" s="1"/>
  <c r="C1089" i="38"/>
  <c r="B1089" i="38"/>
  <c r="H1088" i="38"/>
  <c r="L1088" i="38" s="1"/>
  <c r="R1088" i="38" s="1"/>
  <c r="G1088" i="38"/>
  <c r="T1088" i="38" s="1"/>
  <c r="F1088" i="38"/>
  <c r="K1088" i="38" s="1"/>
  <c r="E1088" i="38"/>
  <c r="D1088" i="38"/>
  <c r="Q1088" i="38" s="1"/>
  <c r="C1088" i="38"/>
  <c r="B1088" i="38"/>
  <c r="H1087" i="38"/>
  <c r="L1087" i="38" s="1"/>
  <c r="R1087" i="38" s="1"/>
  <c r="G1087" i="38"/>
  <c r="T1087" i="38" s="1"/>
  <c r="F1087" i="38"/>
  <c r="K1087" i="38" s="1"/>
  <c r="E1087" i="38"/>
  <c r="D1087" i="38"/>
  <c r="Q1087" i="38" s="1"/>
  <c r="C1087" i="38"/>
  <c r="B1087" i="38"/>
  <c r="H1086" i="38"/>
  <c r="L1086" i="38" s="1"/>
  <c r="R1086" i="38" s="1"/>
  <c r="G1086" i="38"/>
  <c r="T1086" i="38" s="1"/>
  <c r="F1086" i="38"/>
  <c r="K1086" i="38" s="1"/>
  <c r="E1086" i="38"/>
  <c r="D1086" i="38"/>
  <c r="Q1086" i="38" s="1"/>
  <c r="C1086" i="38"/>
  <c r="B1086" i="38"/>
  <c r="H1085" i="38"/>
  <c r="L1085" i="38" s="1"/>
  <c r="R1085" i="38" s="1"/>
  <c r="G1085" i="38"/>
  <c r="T1085" i="38" s="1"/>
  <c r="F1085" i="38"/>
  <c r="K1085" i="38" s="1"/>
  <c r="E1085" i="38"/>
  <c r="D1085" i="38"/>
  <c r="Q1085" i="38" s="1"/>
  <c r="C1085" i="38"/>
  <c r="B1085" i="38"/>
  <c r="H1084" i="38"/>
  <c r="L1084" i="38" s="1"/>
  <c r="R1084" i="38" s="1"/>
  <c r="G1084" i="38"/>
  <c r="T1084" i="38" s="1"/>
  <c r="F1084" i="38"/>
  <c r="K1084" i="38" s="1"/>
  <c r="E1084" i="38"/>
  <c r="D1084" i="38"/>
  <c r="Q1084" i="38" s="1"/>
  <c r="C1084" i="38"/>
  <c r="B1084" i="38"/>
  <c r="H1083" i="38"/>
  <c r="L1083" i="38" s="1"/>
  <c r="R1083" i="38" s="1"/>
  <c r="G1083" i="38"/>
  <c r="T1083" i="38" s="1"/>
  <c r="F1083" i="38"/>
  <c r="K1083" i="38" s="1"/>
  <c r="E1083" i="38"/>
  <c r="D1083" i="38"/>
  <c r="Q1083" i="38" s="1"/>
  <c r="C1083" i="38"/>
  <c r="B1083" i="38"/>
  <c r="H1082" i="38"/>
  <c r="L1082" i="38" s="1"/>
  <c r="R1082" i="38" s="1"/>
  <c r="G1082" i="38"/>
  <c r="T1082" i="38" s="1"/>
  <c r="F1082" i="38"/>
  <c r="K1082" i="38" s="1"/>
  <c r="E1082" i="38"/>
  <c r="D1082" i="38"/>
  <c r="Q1082" i="38" s="1"/>
  <c r="C1082" i="38"/>
  <c r="B1082" i="38"/>
  <c r="H1081" i="38"/>
  <c r="L1081" i="38" s="1"/>
  <c r="R1081" i="38" s="1"/>
  <c r="G1081" i="38"/>
  <c r="T1081" i="38" s="1"/>
  <c r="F1081" i="38"/>
  <c r="K1081" i="38" s="1"/>
  <c r="E1081" i="38"/>
  <c r="D1081" i="38"/>
  <c r="Q1081" i="38" s="1"/>
  <c r="C1081" i="38"/>
  <c r="B1081" i="38"/>
  <c r="H1080" i="38"/>
  <c r="L1080" i="38" s="1"/>
  <c r="R1080" i="38" s="1"/>
  <c r="G1080" i="38"/>
  <c r="T1080" i="38" s="1"/>
  <c r="F1080" i="38"/>
  <c r="K1080" i="38" s="1"/>
  <c r="E1080" i="38"/>
  <c r="D1080" i="38"/>
  <c r="Q1080" i="38" s="1"/>
  <c r="C1080" i="38"/>
  <c r="B1080" i="38"/>
  <c r="H1079" i="38"/>
  <c r="L1079" i="38" s="1"/>
  <c r="R1079" i="38" s="1"/>
  <c r="G1079" i="38"/>
  <c r="T1079" i="38" s="1"/>
  <c r="F1079" i="38"/>
  <c r="K1079" i="38" s="1"/>
  <c r="E1079" i="38"/>
  <c r="D1079" i="38"/>
  <c r="Q1079" i="38" s="1"/>
  <c r="C1079" i="38"/>
  <c r="B1079" i="38"/>
  <c r="H1078" i="38"/>
  <c r="L1078" i="38" s="1"/>
  <c r="R1078" i="38" s="1"/>
  <c r="G1078" i="38"/>
  <c r="T1078" i="38" s="1"/>
  <c r="F1078" i="38"/>
  <c r="K1078" i="38" s="1"/>
  <c r="E1078" i="38"/>
  <c r="D1078" i="38"/>
  <c r="Q1078" i="38" s="1"/>
  <c r="C1078" i="38"/>
  <c r="B1078" i="38"/>
  <c r="H1077" i="38"/>
  <c r="L1077" i="38" s="1"/>
  <c r="R1077" i="38" s="1"/>
  <c r="G1077" i="38"/>
  <c r="T1077" i="38" s="1"/>
  <c r="F1077" i="38"/>
  <c r="K1077" i="38" s="1"/>
  <c r="E1077" i="38"/>
  <c r="D1077" i="38"/>
  <c r="Q1077" i="38" s="1"/>
  <c r="C1077" i="38"/>
  <c r="B1077" i="38"/>
  <c r="H1076" i="38"/>
  <c r="L1076" i="38" s="1"/>
  <c r="R1076" i="38" s="1"/>
  <c r="G1076" i="38"/>
  <c r="T1076" i="38" s="1"/>
  <c r="F1076" i="38"/>
  <c r="K1076" i="38" s="1"/>
  <c r="E1076" i="38"/>
  <c r="D1076" i="38"/>
  <c r="Q1076" i="38" s="1"/>
  <c r="C1076" i="38"/>
  <c r="B1076" i="38"/>
  <c r="H1075" i="38"/>
  <c r="L1075" i="38" s="1"/>
  <c r="R1075" i="38" s="1"/>
  <c r="G1075" i="38"/>
  <c r="T1075" i="38" s="1"/>
  <c r="F1075" i="38"/>
  <c r="K1075" i="38" s="1"/>
  <c r="E1075" i="38"/>
  <c r="D1075" i="38"/>
  <c r="Q1075" i="38" s="1"/>
  <c r="C1075" i="38"/>
  <c r="B1075" i="38"/>
  <c r="H1074" i="38"/>
  <c r="L1074" i="38" s="1"/>
  <c r="R1074" i="38" s="1"/>
  <c r="G1074" i="38"/>
  <c r="T1074" i="38" s="1"/>
  <c r="F1074" i="38"/>
  <c r="K1074" i="38" s="1"/>
  <c r="E1074" i="38"/>
  <c r="D1074" i="38"/>
  <c r="Q1074" i="38" s="1"/>
  <c r="C1074" i="38"/>
  <c r="B1074" i="38"/>
  <c r="H1073" i="38"/>
  <c r="L1073" i="38" s="1"/>
  <c r="R1073" i="38" s="1"/>
  <c r="G1073" i="38"/>
  <c r="T1073" i="38" s="1"/>
  <c r="F1073" i="38"/>
  <c r="K1073" i="38" s="1"/>
  <c r="E1073" i="38"/>
  <c r="D1073" i="38"/>
  <c r="Q1073" i="38" s="1"/>
  <c r="C1073" i="38"/>
  <c r="B1073" i="38"/>
  <c r="H1072" i="38"/>
  <c r="L1072" i="38" s="1"/>
  <c r="R1072" i="38" s="1"/>
  <c r="G1072" i="38"/>
  <c r="T1072" i="38" s="1"/>
  <c r="F1072" i="38"/>
  <c r="K1072" i="38" s="1"/>
  <c r="E1072" i="38"/>
  <c r="D1072" i="38"/>
  <c r="Q1072" i="38" s="1"/>
  <c r="C1072" i="38"/>
  <c r="B1072" i="38"/>
  <c r="H1071" i="38"/>
  <c r="L1071" i="38" s="1"/>
  <c r="R1071" i="38" s="1"/>
  <c r="G1071" i="38"/>
  <c r="T1071" i="38" s="1"/>
  <c r="F1071" i="38"/>
  <c r="K1071" i="38" s="1"/>
  <c r="E1071" i="38"/>
  <c r="D1071" i="38"/>
  <c r="Q1071" i="38" s="1"/>
  <c r="C1071" i="38"/>
  <c r="B1071" i="38"/>
  <c r="H1070" i="38"/>
  <c r="L1070" i="38" s="1"/>
  <c r="R1070" i="38" s="1"/>
  <c r="G1070" i="38"/>
  <c r="T1070" i="38" s="1"/>
  <c r="F1070" i="38"/>
  <c r="K1070" i="38" s="1"/>
  <c r="E1070" i="38"/>
  <c r="D1070" i="38"/>
  <c r="Q1070" i="38" s="1"/>
  <c r="C1070" i="38"/>
  <c r="B1070" i="38"/>
  <c r="H1069" i="38"/>
  <c r="L1069" i="38" s="1"/>
  <c r="R1069" i="38" s="1"/>
  <c r="G1069" i="38"/>
  <c r="T1069" i="38" s="1"/>
  <c r="F1069" i="38"/>
  <c r="K1069" i="38" s="1"/>
  <c r="E1069" i="38"/>
  <c r="D1069" i="38"/>
  <c r="Q1069" i="38" s="1"/>
  <c r="C1069" i="38"/>
  <c r="B1069" i="38"/>
  <c r="H1068" i="38"/>
  <c r="L1068" i="38" s="1"/>
  <c r="R1068" i="38" s="1"/>
  <c r="G1068" i="38"/>
  <c r="T1068" i="38" s="1"/>
  <c r="F1068" i="38"/>
  <c r="K1068" i="38" s="1"/>
  <c r="E1068" i="38"/>
  <c r="D1068" i="38"/>
  <c r="Q1068" i="38" s="1"/>
  <c r="C1068" i="38"/>
  <c r="B1068" i="38"/>
  <c r="H1067" i="38"/>
  <c r="L1067" i="38" s="1"/>
  <c r="R1067" i="38" s="1"/>
  <c r="G1067" i="38"/>
  <c r="T1067" i="38" s="1"/>
  <c r="F1067" i="38"/>
  <c r="K1067" i="38" s="1"/>
  <c r="E1067" i="38"/>
  <c r="D1067" i="38"/>
  <c r="Q1067" i="38" s="1"/>
  <c r="C1067" i="38"/>
  <c r="B1067" i="38"/>
  <c r="H1066" i="38"/>
  <c r="L1066" i="38" s="1"/>
  <c r="R1066" i="38" s="1"/>
  <c r="G1066" i="38"/>
  <c r="T1066" i="38" s="1"/>
  <c r="F1066" i="38"/>
  <c r="K1066" i="38" s="1"/>
  <c r="E1066" i="38"/>
  <c r="D1066" i="38"/>
  <c r="Q1066" i="38" s="1"/>
  <c r="C1066" i="38"/>
  <c r="B1066" i="38"/>
  <c r="H1065" i="38"/>
  <c r="L1065" i="38" s="1"/>
  <c r="R1065" i="38" s="1"/>
  <c r="G1065" i="38"/>
  <c r="T1065" i="38" s="1"/>
  <c r="F1065" i="38"/>
  <c r="K1065" i="38" s="1"/>
  <c r="E1065" i="38"/>
  <c r="D1065" i="38"/>
  <c r="Q1065" i="38" s="1"/>
  <c r="C1065" i="38"/>
  <c r="B1065" i="38"/>
  <c r="H1064" i="38"/>
  <c r="L1064" i="38" s="1"/>
  <c r="R1064" i="38" s="1"/>
  <c r="G1064" i="38"/>
  <c r="T1064" i="38" s="1"/>
  <c r="F1064" i="38"/>
  <c r="K1064" i="38" s="1"/>
  <c r="E1064" i="38"/>
  <c r="D1064" i="38"/>
  <c r="Q1064" i="38" s="1"/>
  <c r="C1064" i="38"/>
  <c r="B1064" i="38"/>
  <c r="H1063" i="38"/>
  <c r="L1063" i="38" s="1"/>
  <c r="R1063" i="38" s="1"/>
  <c r="G1063" i="38"/>
  <c r="T1063" i="38" s="1"/>
  <c r="F1063" i="38"/>
  <c r="K1063" i="38" s="1"/>
  <c r="E1063" i="38"/>
  <c r="D1063" i="38"/>
  <c r="Q1063" i="38" s="1"/>
  <c r="C1063" i="38"/>
  <c r="B1063" i="38"/>
  <c r="H1062" i="38"/>
  <c r="L1062" i="38" s="1"/>
  <c r="R1062" i="38" s="1"/>
  <c r="G1062" i="38"/>
  <c r="T1062" i="38" s="1"/>
  <c r="F1062" i="38"/>
  <c r="K1062" i="38" s="1"/>
  <c r="E1062" i="38"/>
  <c r="D1062" i="38"/>
  <c r="Q1062" i="38" s="1"/>
  <c r="C1062" i="38"/>
  <c r="B1062" i="38"/>
  <c r="H1061" i="38"/>
  <c r="L1061" i="38" s="1"/>
  <c r="R1061" i="38" s="1"/>
  <c r="G1061" i="38"/>
  <c r="T1061" i="38" s="1"/>
  <c r="F1061" i="38"/>
  <c r="K1061" i="38" s="1"/>
  <c r="E1061" i="38"/>
  <c r="D1061" i="38"/>
  <c r="Q1061" i="38" s="1"/>
  <c r="C1061" i="38"/>
  <c r="B1061" i="38"/>
  <c r="H1060" i="38"/>
  <c r="L1060" i="38" s="1"/>
  <c r="R1060" i="38" s="1"/>
  <c r="G1060" i="38"/>
  <c r="T1060" i="38" s="1"/>
  <c r="F1060" i="38"/>
  <c r="K1060" i="38" s="1"/>
  <c r="E1060" i="38"/>
  <c r="D1060" i="38"/>
  <c r="Q1060" i="38" s="1"/>
  <c r="C1060" i="38"/>
  <c r="B1060" i="38"/>
  <c r="H1059" i="38"/>
  <c r="L1059" i="38" s="1"/>
  <c r="R1059" i="38" s="1"/>
  <c r="G1059" i="38"/>
  <c r="T1059" i="38" s="1"/>
  <c r="F1059" i="38"/>
  <c r="K1059" i="38" s="1"/>
  <c r="E1059" i="38"/>
  <c r="D1059" i="38"/>
  <c r="Q1059" i="38" s="1"/>
  <c r="C1059" i="38"/>
  <c r="B1059" i="38"/>
  <c r="H1058" i="38"/>
  <c r="L1058" i="38" s="1"/>
  <c r="R1058" i="38" s="1"/>
  <c r="G1058" i="38"/>
  <c r="T1058" i="38" s="1"/>
  <c r="F1058" i="38"/>
  <c r="K1058" i="38" s="1"/>
  <c r="E1058" i="38"/>
  <c r="D1058" i="38"/>
  <c r="Q1058" i="38" s="1"/>
  <c r="C1058" i="38"/>
  <c r="B1058" i="38"/>
  <c r="H1057" i="38"/>
  <c r="L1057" i="38" s="1"/>
  <c r="R1057" i="38" s="1"/>
  <c r="G1057" i="38"/>
  <c r="T1057" i="38" s="1"/>
  <c r="F1057" i="38"/>
  <c r="K1057" i="38" s="1"/>
  <c r="E1057" i="38"/>
  <c r="D1057" i="38"/>
  <c r="Q1057" i="38" s="1"/>
  <c r="C1057" i="38"/>
  <c r="B1057" i="38"/>
  <c r="H1056" i="38"/>
  <c r="L1056" i="38" s="1"/>
  <c r="R1056" i="38" s="1"/>
  <c r="G1056" i="38"/>
  <c r="T1056" i="38" s="1"/>
  <c r="F1056" i="38"/>
  <c r="K1056" i="38" s="1"/>
  <c r="E1056" i="38"/>
  <c r="D1056" i="38"/>
  <c r="Q1056" i="38" s="1"/>
  <c r="C1056" i="38"/>
  <c r="B1056" i="38"/>
  <c r="H1055" i="38"/>
  <c r="L1055" i="38" s="1"/>
  <c r="R1055" i="38" s="1"/>
  <c r="G1055" i="38"/>
  <c r="T1055" i="38" s="1"/>
  <c r="F1055" i="38"/>
  <c r="K1055" i="38" s="1"/>
  <c r="E1055" i="38"/>
  <c r="D1055" i="38"/>
  <c r="Q1055" i="38" s="1"/>
  <c r="C1055" i="38"/>
  <c r="B1055" i="38"/>
  <c r="H1054" i="38"/>
  <c r="L1054" i="38" s="1"/>
  <c r="R1054" i="38" s="1"/>
  <c r="G1054" i="38"/>
  <c r="T1054" i="38" s="1"/>
  <c r="F1054" i="38"/>
  <c r="K1054" i="38" s="1"/>
  <c r="E1054" i="38"/>
  <c r="D1054" i="38"/>
  <c r="Q1054" i="38" s="1"/>
  <c r="C1054" i="38"/>
  <c r="B1054" i="38"/>
  <c r="H1053" i="38"/>
  <c r="L1053" i="38" s="1"/>
  <c r="R1053" i="38" s="1"/>
  <c r="G1053" i="38"/>
  <c r="T1053" i="38" s="1"/>
  <c r="F1053" i="38"/>
  <c r="K1053" i="38" s="1"/>
  <c r="E1053" i="38"/>
  <c r="D1053" i="38"/>
  <c r="Q1053" i="38" s="1"/>
  <c r="C1053" i="38"/>
  <c r="B1053" i="38"/>
  <c r="H1052" i="38"/>
  <c r="L1052" i="38" s="1"/>
  <c r="R1052" i="38" s="1"/>
  <c r="G1052" i="38"/>
  <c r="T1052" i="38" s="1"/>
  <c r="F1052" i="38"/>
  <c r="K1052" i="38" s="1"/>
  <c r="E1052" i="38"/>
  <c r="D1052" i="38"/>
  <c r="Q1052" i="38" s="1"/>
  <c r="C1052" i="38"/>
  <c r="B1052" i="38"/>
  <c r="H1051" i="38"/>
  <c r="L1051" i="38" s="1"/>
  <c r="R1051" i="38" s="1"/>
  <c r="G1051" i="38"/>
  <c r="T1051" i="38" s="1"/>
  <c r="F1051" i="38"/>
  <c r="K1051" i="38" s="1"/>
  <c r="E1051" i="38"/>
  <c r="D1051" i="38"/>
  <c r="Q1051" i="38" s="1"/>
  <c r="C1051" i="38"/>
  <c r="B1051" i="38"/>
  <c r="H1050" i="38"/>
  <c r="L1050" i="38" s="1"/>
  <c r="R1050" i="38" s="1"/>
  <c r="G1050" i="38"/>
  <c r="T1050" i="38" s="1"/>
  <c r="F1050" i="38"/>
  <c r="K1050" i="38" s="1"/>
  <c r="E1050" i="38"/>
  <c r="D1050" i="38"/>
  <c r="Q1050" i="38" s="1"/>
  <c r="C1050" i="38"/>
  <c r="B1050" i="38"/>
  <c r="H1049" i="38"/>
  <c r="L1049" i="38" s="1"/>
  <c r="R1049" i="38" s="1"/>
  <c r="G1049" i="38"/>
  <c r="T1049" i="38" s="1"/>
  <c r="F1049" i="38"/>
  <c r="K1049" i="38" s="1"/>
  <c r="E1049" i="38"/>
  <c r="D1049" i="38"/>
  <c r="Q1049" i="38" s="1"/>
  <c r="C1049" i="38"/>
  <c r="B1049" i="38"/>
  <c r="H1048" i="38"/>
  <c r="L1048" i="38" s="1"/>
  <c r="R1048" i="38" s="1"/>
  <c r="G1048" i="38"/>
  <c r="T1048" i="38" s="1"/>
  <c r="F1048" i="38"/>
  <c r="K1048" i="38" s="1"/>
  <c r="E1048" i="38"/>
  <c r="D1048" i="38"/>
  <c r="Q1048" i="38" s="1"/>
  <c r="C1048" i="38"/>
  <c r="B1048" i="38"/>
  <c r="H1047" i="38"/>
  <c r="L1047" i="38" s="1"/>
  <c r="R1047" i="38" s="1"/>
  <c r="G1047" i="38"/>
  <c r="T1047" i="38" s="1"/>
  <c r="F1047" i="38"/>
  <c r="K1047" i="38" s="1"/>
  <c r="E1047" i="38"/>
  <c r="D1047" i="38"/>
  <c r="Q1047" i="38" s="1"/>
  <c r="C1047" i="38"/>
  <c r="B1047" i="38"/>
  <c r="H1046" i="38"/>
  <c r="L1046" i="38" s="1"/>
  <c r="R1046" i="38" s="1"/>
  <c r="G1046" i="38"/>
  <c r="T1046" i="38" s="1"/>
  <c r="F1046" i="38"/>
  <c r="K1046" i="38" s="1"/>
  <c r="E1046" i="38"/>
  <c r="D1046" i="38"/>
  <c r="Q1046" i="38" s="1"/>
  <c r="C1046" i="38"/>
  <c r="B1046" i="38"/>
  <c r="H1045" i="38"/>
  <c r="L1045" i="38" s="1"/>
  <c r="R1045" i="38" s="1"/>
  <c r="G1045" i="38"/>
  <c r="T1045" i="38" s="1"/>
  <c r="F1045" i="38"/>
  <c r="K1045" i="38" s="1"/>
  <c r="E1045" i="38"/>
  <c r="D1045" i="38"/>
  <c r="Q1045" i="38" s="1"/>
  <c r="C1045" i="38"/>
  <c r="B1045" i="38"/>
  <c r="H1044" i="38"/>
  <c r="L1044" i="38" s="1"/>
  <c r="R1044" i="38" s="1"/>
  <c r="G1044" i="38"/>
  <c r="T1044" i="38" s="1"/>
  <c r="F1044" i="38"/>
  <c r="K1044" i="38" s="1"/>
  <c r="E1044" i="38"/>
  <c r="D1044" i="38"/>
  <c r="Q1044" i="38" s="1"/>
  <c r="C1044" i="38"/>
  <c r="B1044" i="38"/>
  <c r="H1043" i="38"/>
  <c r="L1043" i="38" s="1"/>
  <c r="R1043" i="38" s="1"/>
  <c r="G1043" i="38"/>
  <c r="T1043" i="38" s="1"/>
  <c r="F1043" i="38"/>
  <c r="K1043" i="38" s="1"/>
  <c r="E1043" i="38"/>
  <c r="D1043" i="38"/>
  <c r="Q1043" i="38" s="1"/>
  <c r="C1043" i="38"/>
  <c r="B1043" i="38"/>
  <c r="H1042" i="38"/>
  <c r="L1042" i="38" s="1"/>
  <c r="R1042" i="38" s="1"/>
  <c r="G1042" i="38"/>
  <c r="T1042" i="38" s="1"/>
  <c r="F1042" i="38"/>
  <c r="K1042" i="38" s="1"/>
  <c r="E1042" i="38"/>
  <c r="D1042" i="38"/>
  <c r="Q1042" i="38" s="1"/>
  <c r="C1042" i="38"/>
  <c r="B1042" i="38"/>
  <c r="H1041" i="38"/>
  <c r="L1041" i="38" s="1"/>
  <c r="R1041" i="38" s="1"/>
  <c r="G1041" i="38"/>
  <c r="T1041" i="38" s="1"/>
  <c r="F1041" i="38"/>
  <c r="K1041" i="38" s="1"/>
  <c r="E1041" i="38"/>
  <c r="D1041" i="38"/>
  <c r="Q1041" i="38" s="1"/>
  <c r="C1041" i="38"/>
  <c r="B1041" i="38"/>
  <c r="H1040" i="38"/>
  <c r="L1040" i="38" s="1"/>
  <c r="R1040" i="38" s="1"/>
  <c r="G1040" i="38"/>
  <c r="T1040" i="38" s="1"/>
  <c r="F1040" i="38"/>
  <c r="K1040" i="38" s="1"/>
  <c r="E1040" i="38"/>
  <c r="D1040" i="38"/>
  <c r="Q1040" i="38" s="1"/>
  <c r="C1040" i="38"/>
  <c r="B1040" i="38"/>
  <c r="H1039" i="38"/>
  <c r="L1039" i="38" s="1"/>
  <c r="R1039" i="38" s="1"/>
  <c r="G1039" i="38"/>
  <c r="T1039" i="38" s="1"/>
  <c r="F1039" i="38"/>
  <c r="K1039" i="38" s="1"/>
  <c r="E1039" i="38"/>
  <c r="D1039" i="38"/>
  <c r="Q1039" i="38" s="1"/>
  <c r="C1039" i="38"/>
  <c r="B1039" i="38"/>
  <c r="H1038" i="38"/>
  <c r="L1038" i="38" s="1"/>
  <c r="R1038" i="38" s="1"/>
  <c r="G1038" i="38"/>
  <c r="T1038" i="38" s="1"/>
  <c r="F1038" i="38"/>
  <c r="K1038" i="38" s="1"/>
  <c r="E1038" i="38"/>
  <c r="D1038" i="38"/>
  <c r="Q1038" i="38" s="1"/>
  <c r="C1038" i="38"/>
  <c r="B1038" i="38"/>
  <c r="H1037" i="38"/>
  <c r="L1037" i="38" s="1"/>
  <c r="R1037" i="38" s="1"/>
  <c r="G1037" i="38"/>
  <c r="T1037" i="38" s="1"/>
  <c r="F1037" i="38"/>
  <c r="K1037" i="38" s="1"/>
  <c r="E1037" i="38"/>
  <c r="D1037" i="38"/>
  <c r="Q1037" i="38" s="1"/>
  <c r="C1037" i="38"/>
  <c r="B1037" i="38"/>
  <c r="H1036" i="38"/>
  <c r="L1036" i="38" s="1"/>
  <c r="R1036" i="38" s="1"/>
  <c r="G1036" i="38"/>
  <c r="T1036" i="38" s="1"/>
  <c r="F1036" i="38"/>
  <c r="K1036" i="38" s="1"/>
  <c r="E1036" i="38"/>
  <c r="D1036" i="38"/>
  <c r="Q1036" i="38" s="1"/>
  <c r="C1036" i="38"/>
  <c r="B1036" i="38"/>
  <c r="H1035" i="38"/>
  <c r="L1035" i="38" s="1"/>
  <c r="R1035" i="38" s="1"/>
  <c r="G1035" i="38"/>
  <c r="T1035" i="38" s="1"/>
  <c r="F1035" i="38"/>
  <c r="K1035" i="38" s="1"/>
  <c r="E1035" i="38"/>
  <c r="D1035" i="38"/>
  <c r="Q1035" i="38" s="1"/>
  <c r="C1035" i="38"/>
  <c r="B1035" i="38"/>
  <c r="H1034" i="38"/>
  <c r="L1034" i="38" s="1"/>
  <c r="R1034" i="38" s="1"/>
  <c r="G1034" i="38"/>
  <c r="T1034" i="38" s="1"/>
  <c r="F1034" i="38"/>
  <c r="K1034" i="38" s="1"/>
  <c r="E1034" i="38"/>
  <c r="D1034" i="38"/>
  <c r="Q1034" i="38" s="1"/>
  <c r="C1034" i="38"/>
  <c r="B1034" i="38"/>
  <c r="H1033" i="38"/>
  <c r="L1033" i="38" s="1"/>
  <c r="R1033" i="38" s="1"/>
  <c r="G1033" i="38"/>
  <c r="T1033" i="38" s="1"/>
  <c r="F1033" i="38"/>
  <c r="K1033" i="38" s="1"/>
  <c r="E1033" i="38"/>
  <c r="D1033" i="38"/>
  <c r="Q1033" i="38" s="1"/>
  <c r="C1033" i="38"/>
  <c r="B1033" i="38"/>
  <c r="H1032" i="38"/>
  <c r="L1032" i="38" s="1"/>
  <c r="R1032" i="38" s="1"/>
  <c r="G1032" i="38"/>
  <c r="T1032" i="38" s="1"/>
  <c r="F1032" i="38"/>
  <c r="K1032" i="38" s="1"/>
  <c r="E1032" i="38"/>
  <c r="D1032" i="38"/>
  <c r="Q1032" i="38" s="1"/>
  <c r="C1032" i="38"/>
  <c r="B1032" i="38"/>
  <c r="H1031" i="38"/>
  <c r="L1031" i="38" s="1"/>
  <c r="R1031" i="38" s="1"/>
  <c r="G1031" i="38"/>
  <c r="T1031" i="38" s="1"/>
  <c r="F1031" i="38"/>
  <c r="K1031" i="38" s="1"/>
  <c r="E1031" i="38"/>
  <c r="D1031" i="38"/>
  <c r="Q1031" i="38" s="1"/>
  <c r="C1031" i="38"/>
  <c r="B1031" i="38"/>
  <c r="H1030" i="38"/>
  <c r="L1030" i="38" s="1"/>
  <c r="R1030" i="38" s="1"/>
  <c r="G1030" i="38"/>
  <c r="T1030" i="38" s="1"/>
  <c r="F1030" i="38"/>
  <c r="K1030" i="38" s="1"/>
  <c r="E1030" i="38"/>
  <c r="D1030" i="38"/>
  <c r="Q1030" i="38" s="1"/>
  <c r="C1030" i="38"/>
  <c r="B1030" i="38"/>
  <c r="H1029" i="38"/>
  <c r="L1029" i="38" s="1"/>
  <c r="R1029" i="38" s="1"/>
  <c r="G1029" i="38"/>
  <c r="T1029" i="38" s="1"/>
  <c r="F1029" i="38"/>
  <c r="K1029" i="38" s="1"/>
  <c r="E1029" i="38"/>
  <c r="D1029" i="38"/>
  <c r="Q1029" i="38" s="1"/>
  <c r="C1029" i="38"/>
  <c r="B1029" i="38"/>
  <c r="H1028" i="38"/>
  <c r="L1028" i="38" s="1"/>
  <c r="R1028" i="38" s="1"/>
  <c r="G1028" i="38"/>
  <c r="T1028" i="38" s="1"/>
  <c r="F1028" i="38"/>
  <c r="K1028" i="38" s="1"/>
  <c r="E1028" i="38"/>
  <c r="D1028" i="38"/>
  <c r="Q1028" i="38" s="1"/>
  <c r="C1028" i="38"/>
  <c r="B1028" i="38"/>
  <c r="H1027" i="38"/>
  <c r="L1027" i="38" s="1"/>
  <c r="R1027" i="38" s="1"/>
  <c r="G1027" i="38"/>
  <c r="T1027" i="38" s="1"/>
  <c r="F1027" i="38"/>
  <c r="K1027" i="38" s="1"/>
  <c r="E1027" i="38"/>
  <c r="D1027" i="38"/>
  <c r="Q1027" i="38" s="1"/>
  <c r="C1027" i="38"/>
  <c r="B1027" i="38"/>
  <c r="H1026" i="38"/>
  <c r="L1026" i="38" s="1"/>
  <c r="R1026" i="38" s="1"/>
  <c r="G1026" i="38"/>
  <c r="T1026" i="38" s="1"/>
  <c r="F1026" i="38"/>
  <c r="K1026" i="38" s="1"/>
  <c r="E1026" i="38"/>
  <c r="D1026" i="38"/>
  <c r="Q1026" i="38" s="1"/>
  <c r="C1026" i="38"/>
  <c r="B1026" i="38"/>
  <c r="H1025" i="38"/>
  <c r="L1025" i="38" s="1"/>
  <c r="R1025" i="38" s="1"/>
  <c r="G1025" i="38"/>
  <c r="T1025" i="38" s="1"/>
  <c r="F1025" i="38"/>
  <c r="K1025" i="38" s="1"/>
  <c r="E1025" i="38"/>
  <c r="D1025" i="38"/>
  <c r="Q1025" i="38" s="1"/>
  <c r="C1025" i="38"/>
  <c r="B1025" i="38"/>
  <c r="H1024" i="38"/>
  <c r="L1024" i="38" s="1"/>
  <c r="R1024" i="38" s="1"/>
  <c r="G1024" i="38"/>
  <c r="T1024" i="38" s="1"/>
  <c r="F1024" i="38"/>
  <c r="K1024" i="38" s="1"/>
  <c r="E1024" i="38"/>
  <c r="D1024" i="38"/>
  <c r="Q1024" i="38" s="1"/>
  <c r="C1024" i="38"/>
  <c r="B1024" i="38"/>
  <c r="H1023" i="38"/>
  <c r="L1023" i="38" s="1"/>
  <c r="R1023" i="38" s="1"/>
  <c r="G1023" i="38"/>
  <c r="T1023" i="38" s="1"/>
  <c r="F1023" i="38"/>
  <c r="K1023" i="38" s="1"/>
  <c r="E1023" i="38"/>
  <c r="D1023" i="38"/>
  <c r="Q1023" i="38" s="1"/>
  <c r="C1023" i="38"/>
  <c r="B1023" i="38"/>
  <c r="H1022" i="38"/>
  <c r="L1022" i="38" s="1"/>
  <c r="R1022" i="38" s="1"/>
  <c r="G1022" i="38"/>
  <c r="T1022" i="38" s="1"/>
  <c r="F1022" i="38"/>
  <c r="K1022" i="38" s="1"/>
  <c r="E1022" i="38"/>
  <c r="D1022" i="38"/>
  <c r="Q1022" i="38" s="1"/>
  <c r="C1022" i="38"/>
  <c r="B1022" i="38"/>
  <c r="H1021" i="38"/>
  <c r="L1021" i="38" s="1"/>
  <c r="R1021" i="38" s="1"/>
  <c r="G1021" i="38"/>
  <c r="T1021" i="38" s="1"/>
  <c r="F1021" i="38"/>
  <c r="K1021" i="38" s="1"/>
  <c r="E1021" i="38"/>
  <c r="D1021" i="38"/>
  <c r="Q1021" i="38" s="1"/>
  <c r="C1021" i="38"/>
  <c r="B1021" i="38"/>
  <c r="H1020" i="38"/>
  <c r="L1020" i="38" s="1"/>
  <c r="R1020" i="38" s="1"/>
  <c r="G1020" i="38"/>
  <c r="T1020" i="38" s="1"/>
  <c r="F1020" i="38"/>
  <c r="K1020" i="38" s="1"/>
  <c r="E1020" i="38"/>
  <c r="D1020" i="38"/>
  <c r="Q1020" i="38" s="1"/>
  <c r="C1020" i="38"/>
  <c r="B1020" i="38"/>
  <c r="H1019" i="38"/>
  <c r="L1019" i="38" s="1"/>
  <c r="R1019" i="38" s="1"/>
  <c r="G1019" i="38"/>
  <c r="T1019" i="38" s="1"/>
  <c r="F1019" i="38"/>
  <c r="K1019" i="38" s="1"/>
  <c r="E1019" i="38"/>
  <c r="D1019" i="38"/>
  <c r="Q1019" i="38" s="1"/>
  <c r="C1019" i="38"/>
  <c r="B1019" i="38"/>
  <c r="H1018" i="38"/>
  <c r="L1018" i="38" s="1"/>
  <c r="R1018" i="38" s="1"/>
  <c r="G1018" i="38"/>
  <c r="T1018" i="38" s="1"/>
  <c r="F1018" i="38"/>
  <c r="K1018" i="38" s="1"/>
  <c r="E1018" i="38"/>
  <c r="D1018" i="38"/>
  <c r="Q1018" i="38" s="1"/>
  <c r="C1018" i="38"/>
  <c r="B1018" i="38"/>
  <c r="H1017" i="38"/>
  <c r="L1017" i="38" s="1"/>
  <c r="R1017" i="38" s="1"/>
  <c r="G1017" i="38"/>
  <c r="T1017" i="38" s="1"/>
  <c r="F1017" i="38"/>
  <c r="K1017" i="38" s="1"/>
  <c r="E1017" i="38"/>
  <c r="D1017" i="38"/>
  <c r="Q1017" i="38" s="1"/>
  <c r="C1017" i="38"/>
  <c r="B1017" i="38"/>
  <c r="H1016" i="38"/>
  <c r="L1016" i="38" s="1"/>
  <c r="R1016" i="38" s="1"/>
  <c r="G1016" i="38"/>
  <c r="T1016" i="38" s="1"/>
  <c r="F1016" i="38"/>
  <c r="K1016" i="38" s="1"/>
  <c r="E1016" i="38"/>
  <c r="D1016" i="38"/>
  <c r="Q1016" i="38" s="1"/>
  <c r="C1016" i="38"/>
  <c r="B1016" i="38"/>
  <c r="H1015" i="38"/>
  <c r="L1015" i="38" s="1"/>
  <c r="R1015" i="38" s="1"/>
  <c r="G1015" i="38"/>
  <c r="T1015" i="38" s="1"/>
  <c r="F1015" i="38"/>
  <c r="K1015" i="38" s="1"/>
  <c r="E1015" i="38"/>
  <c r="D1015" i="38"/>
  <c r="Q1015" i="38" s="1"/>
  <c r="C1015" i="38"/>
  <c r="B1015" i="38"/>
  <c r="H1014" i="38"/>
  <c r="L1014" i="38" s="1"/>
  <c r="R1014" i="38" s="1"/>
  <c r="G1014" i="38"/>
  <c r="T1014" i="38" s="1"/>
  <c r="F1014" i="38"/>
  <c r="K1014" i="38" s="1"/>
  <c r="E1014" i="38"/>
  <c r="D1014" i="38"/>
  <c r="Q1014" i="38" s="1"/>
  <c r="C1014" i="38"/>
  <c r="B1014" i="38"/>
  <c r="H1013" i="38"/>
  <c r="L1013" i="38" s="1"/>
  <c r="R1013" i="38" s="1"/>
  <c r="G1013" i="38"/>
  <c r="T1013" i="38" s="1"/>
  <c r="F1013" i="38"/>
  <c r="K1013" i="38" s="1"/>
  <c r="E1013" i="38"/>
  <c r="D1013" i="38"/>
  <c r="Q1013" i="38" s="1"/>
  <c r="C1013" i="38"/>
  <c r="B1013" i="38"/>
  <c r="H1012" i="38"/>
  <c r="L1012" i="38" s="1"/>
  <c r="R1012" i="38" s="1"/>
  <c r="G1012" i="38"/>
  <c r="T1012" i="38" s="1"/>
  <c r="F1012" i="38"/>
  <c r="K1012" i="38" s="1"/>
  <c r="E1012" i="38"/>
  <c r="D1012" i="38"/>
  <c r="Q1012" i="38" s="1"/>
  <c r="C1012" i="38"/>
  <c r="B1012" i="38"/>
  <c r="H1011" i="38"/>
  <c r="L1011" i="38" s="1"/>
  <c r="R1011" i="38" s="1"/>
  <c r="G1011" i="38"/>
  <c r="T1011" i="38" s="1"/>
  <c r="F1011" i="38"/>
  <c r="K1011" i="38" s="1"/>
  <c r="E1011" i="38"/>
  <c r="D1011" i="38"/>
  <c r="Q1011" i="38" s="1"/>
  <c r="C1011" i="38"/>
  <c r="B1011" i="38"/>
  <c r="H1010" i="38"/>
  <c r="L1010" i="38" s="1"/>
  <c r="R1010" i="38" s="1"/>
  <c r="G1010" i="38"/>
  <c r="T1010" i="38" s="1"/>
  <c r="F1010" i="38"/>
  <c r="K1010" i="38" s="1"/>
  <c r="E1010" i="38"/>
  <c r="D1010" i="38"/>
  <c r="Q1010" i="38" s="1"/>
  <c r="C1010" i="38"/>
  <c r="B1010" i="38"/>
  <c r="H1009" i="38"/>
  <c r="L1009" i="38" s="1"/>
  <c r="R1009" i="38" s="1"/>
  <c r="G1009" i="38"/>
  <c r="T1009" i="38" s="1"/>
  <c r="F1009" i="38"/>
  <c r="K1009" i="38" s="1"/>
  <c r="E1009" i="38"/>
  <c r="D1009" i="38"/>
  <c r="Q1009" i="38" s="1"/>
  <c r="C1009" i="38"/>
  <c r="B1009" i="38"/>
  <c r="H1008" i="38"/>
  <c r="L1008" i="38" s="1"/>
  <c r="R1008" i="38" s="1"/>
  <c r="G1008" i="38"/>
  <c r="T1008" i="38" s="1"/>
  <c r="F1008" i="38"/>
  <c r="K1008" i="38" s="1"/>
  <c r="E1008" i="38"/>
  <c r="D1008" i="38"/>
  <c r="Q1008" i="38" s="1"/>
  <c r="C1008" i="38"/>
  <c r="B1008" i="38"/>
  <c r="H1007" i="38"/>
  <c r="L1007" i="38" s="1"/>
  <c r="R1007" i="38" s="1"/>
  <c r="G1007" i="38"/>
  <c r="T1007" i="38" s="1"/>
  <c r="F1007" i="38"/>
  <c r="K1007" i="38" s="1"/>
  <c r="E1007" i="38"/>
  <c r="D1007" i="38"/>
  <c r="Q1007" i="38" s="1"/>
  <c r="C1007" i="38"/>
  <c r="B1007" i="38"/>
  <c r="H1006" i="38"/>
  <c r="L1006" i="38" s="1"/>
  <c r="R1006" i="38" s="1"/>
  <c r="G1006" i="38"/>
  <c r="T1006" i="38" s="1"/>
  <c r="F1006" i="38"/>
  <c r="K1006" i="38" s="1"/>
  <c r="E1006" i="38"/>
  <c r="D1006" i="38"/>
  <c r="Q1006" i="38" s="1"/>
  <c r="C1006" i="38"/>
  <c r="B1006" i="38"/>
  <c r="H1005" i="38"/>
  <c r="L1005" i="38" s="1"/>
  <c r="R1005" i="38" s="1"/>
  <c r="G1005" i="38"/>
  <c r="T1005" i="38" s="1"/>
  <c r="F1005" i="38"/>
  <c r="K1005" i="38" s="1"/>
  <c r="E1005" i="38"/>
  <c r="D1005" i="38"/>
  <c r="Q1005" i="38" s="1"/>
  <c r="C1005" i="38"/>
  <c r="B1005" i="38"/>
  <c r="H1004" i="38"/>
  <c r="L1004" i="38" s="1"/>
  <c r="R1004" i="38" s="1"/>
  <c r="G1004" i="38"/>
  <c r="T1004" i="38" s="1"/>
  <c r="F1004" i="38"/>
  <c r="K1004" i="38" s="1"/>
  <c r="E1004" i="38"/>
  <c r="D1004" i="38"/>
  <c r="Q1004" i="38" s="1"/>
  <c r="C1004" i="38"/>
  <c r="B1004" i="38"/>
  <c r="H1003" i="38"/>
  <c r="L1003" i="38" s="1"/>
  <c r="R1003" i="38" s="1"/>
  <c r="G1003" i="38"/>
  <c r="T1003" i="38" s="1"/>
  <c r="F1003" i="38"/>
  <c r="K1003" i="38" s="1"/>
  <c r="E1003" i="38"/>
  <c r="D1003" i="38"/>
  <c r="Q1003" i="38" s="1"/>
  <c r="C1003" i="38"/>
  <c r="B1003" i="38"/>
  <c r="H1002" i="38"/>
  <c r="L1002" i="38" s="1"/>
  <c r="R1002" i="38" s="1"/>
  <c r="G1002" i="38"/>
  <c r="T1002" i="38" s="1"/>
  <c r="F1002" i="38"/>
  <c r="K1002" i="38" s="1"/>
  <c r="E1002" i="38"/>
  <c r="D1002" i="38"/>
  <c r="Q1002" i="38" s="1"/>
  <c r="C1002" i="38"/>
  <c r="B1002" i="38"/>
  <c r="H1001" i="38"/>
  <c r="L1001" i="38" s="1"/>
  <c r="R1001" i="38" s="1"/>
  <c r="G1001" i="38"/>
  <c r="T1001" i="38" s="1"/>
  <c r="F1001" i="38"/>
  <c r="K1001" i="38" s="1"/>
  <c r="E1001" i="38"/>
  <c r="D1001" i="38"/>
  <c r="Q1001" i="38" s="1"/>
  <c r="C1001" i="38"/>
  <c r="B1001" i="38"/>
  <c r="H1000" i="38"/>
  <c r="L1000" i="38" s="1"/>
  <c r="R1000" i="38" s="1"/>
  <c r="G1000" i="38"/>
  <c r="T1000" i="38" s="1"/>
  <c r="F1000" i="38"/>
  <c r="K1000" i="38" s="1"/>
  <c r="E1000" i="38"/>
  <c r="D1000" i="38"/>
  <c r="Q1000" i="38" s="1"/>
  <c r="C1000" i="38"/>
  <c r="B1000" i="38"/>
  <c r="H999" i="38"/>
  <c r="L999" i="38" s="1"/>
  <c r="R999" i="38" s="1"/>
  <c r="G999" i="38"/>
  <c r="T999" i="38" s="1"/>
  <c r="F999" i="38"/>
  <c r="K999" i="38" s="1"/>
  <c r="E999" i="38"/>
  <c r="D999" i="38"/>
  <c r="Q999" i="38" s="1"/>
  <c r="C999" i="38"/>
  <c r="B999" i="38"/>
  <c r="H998" i="38"/>
  <c r="L998" i="38" s="1"/>
  <c r="R998" i="38" s="1"/>
  <c r="G998" i="38"/>
  <c r="T998" i="38" s="1"/>
  <c r="F998" i="38"/>
  <c r="K998" i="38" s="1"/>
  <c r="E998" i="38"/>
  <c r="D998" i="38"/>
  <c r="Q998" i="38" s="1"/>
  <c r="C998" i="38"/>
  <c r="B998" i="38"/>
  <c r="H997" i="38"/>
  <c r="L997" i="38" s="1"/>
  <c r="R997" i="38" s="1"/>
  <c r="G997" i="38"/>
  <c r="T997" i="38" s="1"/>
  <c r="F997" i="38"/>
  <c r="K997" i="38" s="1"/>
  <c r="E997" i="38"/>
  <c r="D997" i="38"/>
  <c r="Q997" i="38" s="1"/>
  <c r="C997" i="38"/>
  <c r="B997" i="38"/>
  <c r="H996" i="38"/>
  <c r="L996" i="38" s="1"/>
  <c r="R996" i="38" s="1"/>
  <c r="G996" i="38"/>
  <c r="T996" i="38" s="1"/>
  <c r="F996" i="38"/>
  <c r="K996" i="38" s="1"/>
  <c r="E996" i="38"/>
  <c r="D996" i="38"/>
  <c r="Q996" i="38" s="1"/>
  <c r="C996" i="38"/>
  <c r="B996" i="38"/>
  <c r="H995" i="38"/>
  <c r="L995" i="38" s="1"/>
  <c r="R995" i="38" s="1"/>
  <c r="G995" i="38"/>
  <c r="T995" i="38" s="1"/>
  <c r="F995" i="38"/>
  <c r="K995" i="38" s="1"/>
  <c r="E995" i="38"/>
  <c r="D995" i="38"/>
  <c r="Q995" i="38" s="1"/>
  <c r="C995" i="38"/>
  <c r="B995" i="38"/>
  <c r="H994" i="38"/>
  <c r="L994" i="38" s="1"/>
  <c r="R994" i="38" s="1"/>
  <c r="G994" i="38"/>
  <c r="T994" i="38" s="1"/>
  <c r="F994" i="38"/>
  <c r="K994" i="38" s="1"/>
  <c r="E994" i="38"/>
  <c r="D994" i="38"/>
  <c r="Q994" i="38" s="1"/>
  <c r="C994" i="38"/>
  <c r="B994" i="38"/>
  <c r="H993" i="38"/>
  <c r="L993" i="38" s="1"/>
  <c r="R993" i="38" s="1"/>
  <c r="G993" i="38"/>
  <c r="T993" i="38" s="1"/>
  <c r="F993" i="38"/>
  <c r="K993" i="38" s="1"/>
  <c r="E993" i="38"/>
  <c r="D993" i="38"/>
  <c r="Q993" i="38" s="1"/>
  <c r="C993" i="38"/>
  <c r="B993" i="38"/>
  <c r="H992" i="38"/>
  <c r="L992" i="38" s="1"/>
  <c r="R992" i="38" s="1"/>
  <c r="G992" i="38"/>
  <c r="T992" i="38" s="1"/>
  <c r="F992" i="38"/>
  <c r="K992" i="38" s="1"/>
  <c r="E992" i="38"/>
  <c r="D992" i="38"/>
  <c r="Q992" i="38" s="1"/>
  <c r="C992" i="38"/>
  <c r="B992" i="38"/>
  <c r="H991" i="38"/>
  <c r="L991" i="38" s="1"/>
  <c r="R991" i="38" s="1"/>
  <c r="G991" i="38"/>
  <c r="T991" i="38" s="1"/>
  <c r="F991" i="38"/>
  <c r="K991" i="38" s="1"/>
  <c r="E991" i="38"/>
  <c r="D991" i="38"/>
  <c r="Q991" i="38" s="1"/>
  <c r="C991" i="38"/>
  <c r="B991" i="38"/>
  <c r="H990" i="38"/>
  <c r="L990" i="38" s="1"/>
  <c r="R990" i="38" s="1"/>
  <c r="G990" i="38"/>
  <c r="T990" i="38" s="1"/>
  <c r="F990" i="38"/>
  <c r="K990" i="38" s="1"/>
  <c r="E990" i="38"/>
  <c r="D990" i="38"/>
  <c r="Q990" i="38" s="1"/>
  <c r="C990" i="38"/>
  <c r="B990" i="38"/>
  <c r="H989" i="38"/>
  <c r="L989" i="38" s="1"/>
  <c r="R989" i="38" s="1"/>
  <c r="G989" i="38"/>
  <c r="T989" i="38" s="1"/>
  <c r="F989" i="38"/>
  <c r="K989" i="38" s="1"/>
  <c r="E989" i="38"/>
  <c r="D989" i="38"/>
  <c r="Q989" i="38" s="1"/>
  <c r="C989" i="38"/>
  <c r="B989" i="38"/>
  <c r="H988" i="38"/>
  <c r="L988" i="38" s="1"/>
  <c r="R988" i="38" s="1"/>
  <c r="G988" i="38"/>
  <c r="T988" i="38" s="1"/>
  <c r="F988" i="38"/>
  <c r="K988" i="38" s="1"/>
  <c r="E988" i="38"/>
  <c r="D988" i="38"/>
  <c r="Q988" i="38" s="1"/>
  <c r="C988" i="38"/>
  <c r="B988" i="38"/>
  <c r="H987" i="38"/>
  <c r="L987" i="38" s="1"/>
  <c r="R987" i="38" s="1"/>
  <c r="G987" i="38"/>
  <c r="T987" i="38" s="1"/>
  <c r="F987" i="38"/>
  <c r="K987" i="38" s="1"/>
  <c r="E987" i="38"/>
  <c r="D987" i="38"/>
  <c r="Q987" i="38" s="1"/>
  <c r="C987" i="38"/>
  <c r="B987" i="38"/>
  <c r="H986" i="38"/>
  <c r="L986" i="38" s="1"/>
  <c r="R986" i="38" s="1"/>
  <c r="G986" i="38"/>
  <c r="T986" i="38" s="1"/>
  <c r="F986" i="38"/>
  <c r="K986" i="38" s="1"/>
  <c r="E986" i="38"/>
  <c r="D986" i="38"/>
  <c r="Q986" i="38" s="1"/>
  <c r="C986" i="38"/>
  <c r="B986" i="38"/>
  <c r="H985" i="38"/>
  <c r="L985" i="38" s="1"/>
  <c r="R985" i="38" s="1"/>
  <c r="G985" i="38"/>
  <c r="T985" i="38" s="1"/>
  <c r="F985" i="38"/>
  <c r="K985" i="38" s="1"/>
  <c r="E985" i="38"/>
  <c r="D985" i="38"/>
  <c r="Q985" i="38" s="1"/>
  <c r="C985" i="38"/>
  <c r="B985" i="38"/>
  <c r="H984" i="38"/>
  <c r="L984" i="38" s="1"/>
  <c r="R984" i="38" s="1"/>
  <c r="G984" i="38"/>
  <c r="T984" i="38" s="1"/>
  <c r="F984" i="38"/>
  <c r="K984" i="38" s="1"/>
  <c r="E984" i="38"/>
  <c r="D984" i="38"/>
  <c r="Q984" i="38" s="1"/>
  <c r="C984" i="38"/>
  <c r="B984" i="38"/>
  <c r="H983" i="38"/>
  <c r="L983" i="38" s="1"/>
  <c r="R983" i="38" s="1"/>
  <c r="G983" i="38"/>
  <c r="T983" i="38" s="1"/>
  <c r="F983" i="38"/>
  <c r="K983" i="38" s="1"/>
  <c r="E983" i="38"/>
  <c r="D983" i="38"/>
  <c r="Q983" i="38" s="1"/>
  <c r="C983" i="38"/>
  <c r="B983" i="38"/>
  <c r="H982" i="38"/>
  <c r="L982" i="38" s="1"/>
  <c r="R982" i="38" s="1"/>
  <c r="G982" i="38"/>
  <c r="T982" i="38" s="1"/>
  <c r="F982" i="38"/>
  <c r="K982" i="38" s="1"/>
  <c r="E982" i="38"/>
  <c r="D982" i="38"/>
  <c r="Q982" i="38" s="1"/>
  <c r="C982" i="38"/>
  <c r="B982" i="38"/>
  <c r="H981" i="38"/>
  <c r="L981" i="38" s="1"/>
  <c r="R981" i="38" s="1"/>
  <c r="G981" i="38"/>
  <c r="T981" i="38" s="1"/>
  <c r="F981" i="38"/>
  <c r="K981" i="38" s="1"/>
  <c r="E981" i="38"/>
  <c r="D981" i="38"/>
  <c r="Q981" i="38" s="1"/>
  <c r="C981" i="38"/>
  <c r="B981" i="38"/>
  <c r="H980" i="38"/>
  <c r="L980" i="38" s="1"/>
  <c r="R980" i="38" s="1"/>
  <c r="G980" i="38"/>
  <c r="T980" i="38" s="1"/>
  <c r="F980" i="38"/>
  <c r="K980" i="38" s="1"/>
  <c r="E980" i="38"/>
  <c r="D980" i="38"/>
  <c r="Q980" i="38" s="1"/>
  <c r="C980" i="38"/>
  <c r="B980" i="38"/>
  <c r="H979" i="38"/>
  <c r="L979" i="38" s="1"/>
  <c r="R979" i="38" s="1"/>
  <c r="G979" i="38"/>
  <c r="T979" i="38" s="1"/>
  <c r="F979" i="38"/>
  <c r="K979" i="38" s="1"/>
  <c r="E979" i="38"/>
  <c r="D979" i="38"/>
  <c r="Q979" i="38" s="1"/>
  <c r="C979" i="38"/>
  <c r="B979" i="38"/>
  <c r="H978" i="38"/>
  <c r="L978" i="38" s="1"/>
  <c r="R978" i="38" s="1"/>
  <c r="G978" i="38"/>
  <c r="T978" i="38" s="1"/>
  <c r="F978" i="38"/>
  <c r="K978" i="38" s="1"/>
  <c r="E978" i="38"/>
  <c r="D978" i="38"/>
  <c r="Q978" i="38" s="1"/>
  <c r="C978" i="38"/>
  <c r="B978" i="38"/>
  <c r="H977" i="38"/>
  <c r="L977" i="38" s="1"/>
  <c r="R977" i="38" s="1"/>
  <c r="G977" i="38"/>
  <c r="T977" i="38" s="1"/>
  <c r="F977" i="38"/>
  <c r="K977" i="38" s="1"/>
  <c r="E977" i="38"/>
  <c r="D977" i="38"/>
  <c r="Q977" i="38" s="1"/>
  <c r="C977" i="38"/>
  <c r="B977" i="38"/>
  <c r="H976" i="38"/>
  <c r="L976" i="38" s="1"/>
  <c r="R976" i="38" s="1"/>
  <c r="G976" i="38"/>
  <c r="T976" i="38" s="1"/>
  <c r="F976" i="38"/>
  <c r="K976" i="38" s="1"/>
  <c r="E976" i="38"/>
  <c r="D976" i="38"/>
  <c r="Q976" i="38" s="1"/>
  <c r="C976" i="38"/>
  <c r="B976" i="38"/>
  <c r="H975" i="38"/>
  <c r="L975" i="38" s="1"/>
  <c r="R975" i="38" s="1"/>
  <c r="G975" i="38"/>
  <c r="T975" i="38" s="1"/>
  <c r="F975" i="38"/>
  <c r="K975" i="38" s="1"/>
  <c r="E975" i="38"/>
  <c r="D975" i="38"/>
  <c r="Q975" i="38" s="1"/>
  <c r="C975" i="38"/>
  <c r="B975" i="38"/>
  <c r="H974" i="38"/>
  <c r="L974" i="38" s="1"/>
  <c r="R974" i="38" s="1"/>
  <c r="G974" i="38"/>
  <c r="T974" i="38" s="1"/>
  <c r="F974" i="38"/>
  <c r="K974" i="38" s="1"/>
  <c r="E974" i="38"/>
  <c r="D974" i="38"/>
  <c r="Q974" i="38" s="1"/>
  <c r="C974" i="38"/>
  <c r="B974" i="38"/>
  <c r="H973" i="38"/>
  <c r="L973" i="38" s="1"/>
  <c r="R973" i="38" s="1"/>
  <c r="G973" i="38"/>
  <c r="T973" i="38" s="1"/>
  <c r="F973" i="38"/>
  <c r="K973" i="38" s="1"/>
  <c r="E973" i="38"/>
  <c r="D973" i="38"/>
  <c r="Q973" i="38" s="1"/>
  <c r="C973" i="38"/>
  <c r="B973" i="38"/>
  <c r="H972" i="38"/>
  <c r="L972" i="38" s="1"/>
  <c r="R972" i="38" s="1"/>
  <c r="G972" i="38"/>
  <c r="T972" i="38" s="1"/>
  <c r="F972" i="38"/>
  <c r="K972" i="38" s="1"/>
  <c r="E972" i="38"/>
  <c r="D972" i="38"/>
  <c r="Q972" i="38" s="1"/>
  <c r="C972" i="38"/>
  <c r="B972" i="38"/>
  <c r="H971" i="38"/>
  <c r="L971" i="38" s="1"/>
  <c r="R971" i="38" s="1"/>
  <c r="G971" i="38"/>
  <c r="T971" i="38" s="1"/>
  <c r="F971" i="38"/>
  <c r="K971" i="38" s="1"/>
  <c r="E971" i="38"/>
  <c r="D971" i="38"/>
  <c r="Q971" i="38" s="1"/>
  <c r="C971" i="38"/>
  <c r="B971" i="38"/>
  <c r="H970" i="38"/>
  <c r="L970" i="38" s="1"/>
  <c r="R970" i="38" s="1"/>
  <c r="G970" i="38"/>
  <c r="T970" i="38" s="1"/>
  <c r="F970" i="38"/>
  <c r="K970" i="38" s="1"/>
  <c r="E970" i="38"/>
  <c r="D970" i="38"/>
  <c r="Q970" i="38" s="1"/>
  <c r="C970" i="38"/>
  <c r="B970" i="38"/>
  <c r="H969" i="38"/>
  <c r="L969" i="38" s="1"/>
  <c r="R969" i="38" s="1"/>
  <c r="G969" i="38"/>
  <c r="T969" i="38" s="1"/>
  <c r="F969" i="38"/>
  <c r="K969" i="38" s="1"/>
  <c r="E969" i="38"/>
  <c r="D969" i="38"/>
  <c r="Q969" i="38" s="1"/>
  <c r="C969" i="38"/>
  <c r="B969" i="38"/>
  <c r="H968" i="38"/>
  <c r="L968" i="38" s="1"/>
  <c r="R968" i="38" s="1"/>
  <c r="G968" i="38"/>
  <c r="T968" i="38" s="1"/>
  <c r="F968" i="38"/>
  <c r="K968" i="38" s="1"/>
  <c r="E968" i="38"/>
  <c r="D968" i="38"/>
  <c r="Q968" i="38" s="1"/>
  <c r="C968" i="38"/>
  <c r="B968" i="38"/>
  <c r="H967" i="38"/>
  <c r="L967" i="38" s="1"/>
  <c r="R967" i="38" s="1"/>
  <c r="G967" i="38"/>
  <c r="T967" i="38" s="1"/>
  <c r="F967" i="38"/>
  <c r="K967" i="38" s="1"/>
  <c r="E967" i="38"/>
  <c r="D967" i="38"/>
  <c r="Q967" i="38" s="1"/>
  <c r="C967" i="38"/>
  <c r="B967" i="38"/>
  <c r="H966" i="38"/>
  <c r="L966" i="38" s="1"/>
  <c r="R966" i="38" s="1"/>
  <c r="G966" i="38"/>
  <c r="T966" i="38" s="1"/>
  <c r="F966" i="38"/>
  <c r="K966" i="38" s="1"/>
  <c r="E966" i="38"/>
  <c r="D966" i="38"/>
  <c r="Q966" i="38" s="1"/>
  <c r="C966" i="38"/>
  <c r="B966" i="38"/>
  <c r="H965" i="38"/>
  <c r="L965" i="38" s="1"/>
  <c r="R965" i="38" s="1"/>
  <c r="G965" i="38"/>
  <c r="T965" i="38" s="1"/>
  <c r="F965" i="38"/>
  <c r="K965" i="38" s="1"/>
  <c r="E965" i="38"/>
  <c r="D965" i="38"/>
  <c r="Q965" i="38" s="1"/>
  <c r="C965" i="38"/>
  <c r="B965" i="38"/>
  <c r="H964" i="38"/>
  <c r="L964" i="38" s="1"/>
  <c r="R964" i="38" s="1"/>
  <c r="G964" i="38"/>
  <c r="T964" i="38" s="1"/>
  <c r="F964" i="38"/>
  <c r="K964" i="38" s="1"/>
  <c r="E964" i="38"/>
  <c r="D964" i="38"/>
  <c r="Q964" i="38" s="1"/>
  <c r="C964" i="38"/>
  <c r="B964" i="38"/>
  <c r="H963" i="38"/>
  <c r="L963" i="38" s="1"/>
  <c r="R963" i="38" s="1"/>
  <c r="G963" i="38"/>
  <c r="T963" i="38" s="1"/>
  <c r="F963" i="38"/>
  <c r="K963" i="38" s="1"/>
  <c r="E963" i="38"/>
  <c r="D963" i="38"/>
  <c r="Q963" i="38" s="1"/>
  <c r="C963" i="38"/>
  <c r="B963" i="38"/>
  <c r="H962" i="38"/>
  <c r="L962" i="38" s="1"/>
  <c r="R962" i="38" s="1"/>
  <c r="G962" i="38"/>
  <c r="T962" i="38" s="1"/>
  <c r="F962" i="38"/>
  <c r="K962" i="38" s="1"/>
  <c r="E962" i="38"/>
  <c r="D962" i="38"/>
  <c r="Q962" i="38" s="1"/>
  <c r="C962" i="38"/>
  <c r="B962" i="38"/>
  <c r="H961" i="38"/>
  <c r="L961" i="38" s="1"/>
  <c r="R961" i="38" s="1"/>
  <c r="G961" i="38"/>
  <c r="T961" i="38" s="1"/>
  <c r="F961" i="38"/>
  <c r="K961" i="38" s="1"/>
  <c r="E961" i="38"/>
  <c r="D961" i="38"/>
  <c r="Q961" i="38" s="1"/>
  <c r="C961" i="38"/>
  <c r="B961" i="38"/>
  <c r="H960" i="38"/>
  <c r="L960" i="38" s="1"/>
  <c r="R960" i="38" s="1"/>
  <c r="G960" i="38"/>
  <c r="T960" i="38" s="1"/>
  <c r="F960" i="38"/>
  <c r="K960" i="38" s="1"/>
  <c r="E960" i="38"/>
  <c r="D960" i="38"/>
  <c r="Q960" i="38" s="1"/>
  <c r="C960" i="38"/>
  <c r="B960" i="38"/>
  <c r="H959" i="38"/>
  <c r="L959" i="38" s="1"/>
  <c r="R959" i="38" s="1"/>
  <c r="G959" i="38"/>
  <c r="T959" i="38" s="1"/>
  <c r="F959" i="38"/>
  <c r="K959" i="38" s="1"/>
  <c r="E959" i="38"/>
  <c r="D959" i="38"/>
  <c r="Q959" i="38" s="1"/>
  <c r="C959" i="38"/>
  <c r="B959" i="38"/>
  <c r="H958" i="38"/>
  <c r="L958" i="38" s="1"/>
  <c r="R958" i="38" s="1"/>
  <c r="G958" i="38"/>
  <c r="T958" i="38" s="1"/>
  <c r="F958" i="38"/>
  <c r="K958" i="38" s="1"/>
  <c r="E958" i="38"/>
  <c r="D958" i="38"/>
  <c r="Q958" i="38" s="1"/>
  <c r="C958" i="38"/>
  <c r="B958" i="38"/>
  <c r="H957" i="38"/>
  <c r="L957" i="38" s="1"/>
  <c r="R957" i="38" s="1"/>
  <c r="G957" i="38"/>
  <c r="T957" i="38" s="1"/>
  <c r="F957" i="38"/>
  <c r="K957" i="38" s="1"/>
  <c r="E957" i="38"/>
  <c r="D957" i="38"/>
  <c r="Q957" i="38" s="1"/>
  <c r="C957" i="38"/>
  <c r="B957" i="38"/>
  <c r="H956" i="38"/>
  <c r="L956" i="38" s="1"/>
  <c r="R956" i="38" s="1"/>
  <c r="G956" i="38"/>
  <c r="T956" i="38" s="1"/>
  <c r="F956" i="38"/>
  <c r="K956" i="38" s="1"/>
  <c r="E956" i="38"/>
  <c r="D956" i="38"/>
  <c r="Q956" i="38" s="1"/>
  <c r="C956" i="38"/>
  <c r="B956" i="38"/>
  <c r="H955" i="38"/>
  <c r="L955" i="38" s="1"/>
  <c r="R955" i="38" s="1"/>
  <c r="G955" i="38"/>
  <c r="T955" i="38" s="1"/>
  <c r="F955" i="38"/>
  <c r="K955" i="38" s="1"/>
  <c r="E955" i="38"/>
  <c r="D955" i="38"/>
  <c r="Q955" i="38" s="1"/>
  <c r="C955" i="38"/>
  <c r="B955" i="38"/>
  <c r="H954" i="38"/>
  <c r="L954" i="38" s="1"/>
  <c r="R954" i="38" s="1"/>
  <c r="G954" i="38"/>
  <c r="T954" i="38" s="1"/>
  <c r="F954" i="38"/>
  <c r="K954" i="38" s="1"/>
  <c r="E954" i="38"/>
  <c r="D954" i="38"/>
  <c r="Q954" i="38" s="1"/>
  <c r="C954" i="38"/>
  <c r="B954" i="38"/>
  <c r="H953" i="38"/>
  <c r="L953" i="38" s="1"/>
  <c r="R953" i="38" s="1"/>
  <c r="G953" i="38"/>
  <c r="T953" i="38" s="1"/>
  <c r="F953" i="38"/>
  <c r="K953" i="38" s="1"/>
  <c r="E953" i="38"/>
  <c r="D953" i="38"/>
  <c r="Q953" i="38" s="1"/>
  <c r="C953" i="38"/>
  <c r="B953" i="38"/>
  <c r="H952" i="38"/>
  <c r="L952" i="38" s="1"/>
  <c r="R952" i="38" s="1"/>
  <c r="G952" i="38"/>
  <c r="T952" i="38" s="1"/>
  <c r="F952" i="38"/>
  <c r="K952" i="38" s="1"/>
  <c r="E952" i="38"/>
  <c r="D952" i="38"/>
  <c r="Q952" i="38" s="1"/>
  <c r="C952" i="38"/>
  <c r="B952" i="38"/>
  <c r="H951" i="38"/>
  <c r="L951" i="38" s="1"/>
  <c r="R951" i="38" s="1"/>
  <c r="G951" i="38"/>
  <c r="T951" i="38" s="1"/>
  <c r="F951" i="38"/>
  <c r="K951" i="38" s="1"/>
  <c r="E951" i="38"/>
  <c r="D951" i="38"/>
  <c r="Q951" i="38" s="1"/>
  <c r="C951" i="38"/>
  <c r="B951" i="38"/>
  <c r="H950" i="38"/>
  <c r="L950" i="38" s="1"/>
  <c r="R950" i="38" s="1"/>
  <c r="G950" i="38"/>
  <c r="T950" i="38" s="1"/>
  <c r="F950" i="38"/>
  <c r="K950" i="38" s="1"/>
  <c r="E950" i="38"/>
  <c r="D950" i="38"/>
  <c r="Q950" i="38" s="1"/>
  <c r="C950" i="38"/>
  <c r="B950" i="38"/>
  <c r="H949" i="38"/>
  <c r="L949" i="38" s="1"/>
  <c r="R949" i="38" s="1"/>
  <c r="G949" i="38"/>
  <c r="T949" i="38" s="1"/>
  <c r="F949" i="38"/>
  <c r="K949" i="38" s="1"/>
  <c r="E949" i="38"/>
  <c r="D949" i="38"/>
  <c r="Q949" i="38" s="1"/>
  <c r="C949" i="38"/>
  <c r="B949" i="38"/>
  <c r="H948" i="38"/>
  <c r="L948" i="38" s="1"/>
  <c r="R948" i="38" s="1"/>
  <c r="G948" i="38"/>
  <c r="T948" i="38" s="1"/>
  <c r="F948" i="38"/>
  <c r="K948" i="38" s="1"/>
  <c r="E948" i="38"/>
  <c r="D948" i="38"/>
  <c r="Q948" i="38" s="1"/>
  <c r="C948" i="38"/>
  <c r="B948" i="38"/>
  <c r="H947" i="38"/>
  <c r="L947" i="38" s="1"/>
  <c r="R947" i="38" s="1"/>
  <c r="G947" i="38"/>
  <c r="T947" i="38" s="1"/>
  <c r="F947" i="38"/>
  <c r="K947" i="38" s="1"/>
  <c r="E947" i="38"/>
  <c r="D947" i="38"/>
  <c r="Q947" i="38" s="1"/>
  <c r="C947" i="38"/>
  <c r="B947" i="38"/>
  <c r="H946" i="38"/>
  <c r="L946" i="38" s="1"/>
  <c r="R946" i="38" s="1"/>
  <c r="G946" i="38"/>
  <c r="T946" i="38" s="1"/>
  <c r="F946" i="38"/>
  <c r="K946" i="38" s="1"/>
  <c r="E946" i="38"/>
  <c r="D946" i="38"/>
  <c r="Q946" i="38" s="1"/>
  <c r="C946" i="38"/>
  <c r="B946" i="38"/>
  <c r="H945" i="38"/>
  <c r="L945" i="38" s="1"/>
  <c r="R945" i="38" s="1"/>
  <c r="G945" i="38"/>
  <c r="T945" i="38" s="1"/>
  <c r="F945" i="38"/>
  <c r="K945" i="38" s="1"/>
  <c r="E945" i="38"/>
  <c r="D945" i="38"/>
  <c r="Q945" i="38" s="1"/>
  <c r="C945" i="38"/>
  <c r="B945" i="38"/>
  <c r="H944" i="38"/>
  <c r="L944" i="38" s="1"/>
  <c r="R944" i="38" s="1"/>
  <c r="G944" i="38"/>
  <c r="T944" i="38" s="1"/>
  <c r="F944" i="38"/>
  <c r="K944" i="38" s="1"/>
  <c r="E944" i="38"/>
  <c r="D944" i="38"/>
  <c r="Q944" i="38" s="1"/>
  <c r="C944" i="38"/>
  <c r="B944" i="38"/>
  <c r="H943" i="38"/>
  <c r="L943" i="38" s="1"/>
  <c r="R943" i="38" s="1"/>
  <c r="G943" i="38"/>
  <c r="T943" i="38" s="1"/>
  <c r="F943" i="38"/>
  <c r="K943" i="38" s="1"/>
  <c r="E943" i="38"/>
  <c r="D943" i="38"/>
  <c r="Q943" i="38" s="1"/>
  <c r="C943" i="38"/>
  <c r="B943" i="38"/>
  <c r="H942" i="38"/>
  <c r="L942" i="38" s="1"/>
  <c r="R942" i="38" s="1"/>
  <c r="G942" i="38"/>
  <c r="T942" i="38" s="1"/>
  <c r="F942" i="38"/>
  <c r="K942" i="38" s="1"/>
  <c r="E942" i="38"/>
  <c r="D942" i="38"/>
  <c r="Q942" i="38" s="1"/>
  <c r="C942" i="38"/>
  <c r="B942" i="38"/>
  <c r="H941" i="38"/>
  <c r="L941" i="38" s="1"/>
  <c r="R941" i="38" s="1"/>
  <c r="G941" i="38"/>
  <c r="T941" i="38" s="1"/>
  <c r="F941" i="38"/>
  <c r="K941" i="38" s="1"/>
  <c r="E941" i="38"/>
  <c r="D941" i="38"/>
  <c r="Q941" i="38" s="1"/>
  <c r="C941" i="38"/>
  <c r="B941" i="38"/>
  <c r="H940" i="38"/>
  <c r="L940" i="38" s="1"/>
  <c r="R940" i="38" s="1"/>
  <c r="G940" i="38"/>
  <c r="T940" i="38" s="1"/>
  <c r="F940" i="38"/>
  <c r="K940" i="38" s="1"/>
  <c r="E940" i="38"/>
  <c r="D940" i="38"/>
  <c r="Q940" i="38" s="1"/>
  <c r="C940" i="38"/>
  <c r="B940" i="38"/>
  <c r="H939" i="38"/>
  <c r="L939" i="38" s="1"/>
  <c r="R939" i="38" s="1"/>
  <c r="G939" i="38"/>
  <c r="T939" i="38" s="1"/>
  <c r="F939" i="38"/>
  <c r="K939" i="38" s="1"/>
  <c r="E939" i="38"/>
  <c r="D939" i="38"/>
  <c r="Q939" i="38" s="1"/>
  <c r="C939" i="38"/>
  <c r="B939" i="38"/>
  <c r="H938" i="38"/>
  <c r="L938" i="38" s="1"/>
  <c r="R938" i="38" s="1"/>
  <c r="G938" i="38"/>
  <c r="T938" i="38" s="1"/>
  <c r="F938" i="38"/>
  <c r="K938" i="38" s="1"/>
  <c r="E938" i="38"/>
  <c r="D938" i="38"/>
  <c r="Q938" i="38" s="1"/>
  <c r="C938" i="38"/>
  <c r="B938" i="38"/>
  <c r="H937" i="38"/>
  <c r="L937" i="38" s="1"/>
  <c r="R937" i="38" s="1"/>
  <c r="G937" i="38"/>
  <c r="T937" i="38" s="1"/>
  <c r="F937" i="38"/>
  <c r="K937" i="38" s="1"/>
  <c r="E937" i="38"/>
  <c r="D937" i="38"/>
  <c r="Q937" i="38" s="1"/>
  <c r="C937" i="38"/>
  <c r="B937" i="38"/>
  <c r="H936" i="38"/>
  <c r="L936" i="38" s="1"/>
  <c r="R936" i="38" s="1"/>
  <c r="G936" i="38"/>
  <c r="T936" i="38" s="1"/>
  <c r="F936" i="38"/>
  <c r="K936" i="38" s="1"/>
  <c r="E936" i="38"/>
  <c r="D936" i="38"/>
  <c r="Q936" i="38" s="1"/>
  <c r="C936" i="38"/>
  <c r="B936" i="38"/>
  <c r="H935" i="38"/>
  <c r="L935" i="38" s="1"/>
  <c r="R935" i="38" s="1"/>
  <c r="G935" i="38"/>
  <c r="T935" i="38" s="1"/>
  <c r="F935" i="38"/>
  <c r="K935" i="38" s="1"/>
  <c r="E935" i="38"/>
  <c r="D935" i="38"/>
  <c r="Q935" i="38" s="1"/>
  <c r="C935" i="38"/>
  <c r="B935" i="38"/>
  <c r="H934" i="38"/>
  <c r="L934" i="38" s="1"/>
  <c r="R934" i="38" s="1"/>
  <c r="G934" i="38"/>
  <c r="T934" i="38" s="1"/>
  <c r="F934" i="38"/>
  <c r="K934" i="38" s="1"/>
  <c r="E934" i="38"/>
  <c r="D934" i="38"/>
  <c r="Q934" i="38" s="1"/>
  <c r="C934" i="38"/>
  <c r="B934" i="38"/>
  <c r="H933" i="38"/>
  <c r="L933" i="38" s="1"/>
  <c r="R933" i="38" s="1"/>
  <c r="G933" i="38"/>
  <c r="T933" i="38" s="1"/>
  <c r="F933" i="38"/>
  <c r="K933" i="38" s="1"/>
  <c r="E933" i="38"/>
  <c r="D933" i="38"/>
  <c r="Q933" i="38" s="1"/>
  <c r="C933" i="38"/>
  <c r="B933" i="38"/>
  <c r="H932" i="38"/>
  <c r="L932" i="38" s="1"/>
  <c r="R932" i="38" s="1"/>
  <c r="G932" i="38"/>
  <c r="T932" i="38" s="1"/>
  <c r="F932" i="38"/>
  <c r="K932" i="38" s="1"/>
  <c r="E932" i="38"/>
  <c r="D932" i="38"/>
  <c r="Q932" i="38" s="1"/>
  <c r="C932" i="38"/>
  <c r="B932" i="38"/>
  <c r="H931" i="38"/>
  <c r="L931" i="38" s="1"/>
  <c r="R931" i="38" s="1"/>
  <c r="G931" i="38"/>
  <c r="T931" i="38" s="1"/>
  <c r="F931" i="38"/>
  <c r="K931" i="38" s="1"/>
  <c r="E931" i="38"/>
  <c r="D931" i="38"/>
  <c r="Q931" i="38" s="1"/>
  <c r="C931" i="38"/>
  <c r="B931" i="38"/>
  <c r="H930" i="38"/>
  <c r="L930" i="38" s="1"/>
  <c r="R930" i="38" s="1"/>
  <c r="G930" i="38"/>
  <c r="T930" i="38" s="1"/>
  <c r="F930" i="38"/>
  <c r="K930" i="38" s="1"/>
  <c r="E930" i="38"/>
  <c r="D930" i="38"/>
  <c r="Q930" i="38" s="1"/>
  <c r="C930" i="38"/>
  <c r="B930" i="38"/>
  <c r="H929" i="38"/>
  <c r="L929" i="38" s="1"/>
  <c r="R929" i="38" s="1"/>
  <c r="G929" i="38"/>
  <c r="T929" i="38" s="1"/>
  <c r="F929" i="38"/>
  <c r="K929" i="38" s="1"/>
  <c r="E929" i="38"/>
  <c r="D929" i="38"/>
  <c r="Q929" i="38" s="1"/>
  <c r="C929" i="38"/>
  <c r="B929" i="38"/>
  <c r="H928" i="38"/>
  <c r="L928" i="38" s="1"/>
  <c r="R928" i="38" s="1"/>
  <c r="G928" i="38"/>
  <c r="T928" i="38" s="1"/>
  <c r="F928" i="38"/>
  <c r="K928" i="38" s="1"/>
  <c r="E928" i="38"/>
  <c r="D928" i="38"/>
  <c r="Q928" i="38" s="1"/>
  <c r="C928" i="38"/>
  <c r="B928" i="38"/>
  <c r="H927" i="38"/>
  <c r="L927" i="38" s="1"/>
  <c r="R927" i="38" s="1"/>
  <c r="G927" i="38"/>
  <c r="T927" i="38" s="1"/>
  <c r="F927" i="38"/>
  <c r="K927" i="38" s="1"/>
  <c r="E927" i="38"/>
  <c r="D927" i="38"/>
  <c r="Q927" i="38" s="1"/>
  <c r="C927" i="38"/>
  <c r="B927" i="38"/>
  <c r="H926" i="38"/>
  <c r="L926" i="38" s="1"/>
  <c r="R926" i="38" s="1"/>
  <c r="G926" i="38"/>
  <c r="T926" i="38" s="1"/>
  <c r="F926" i="38"/>
  <c r="K926" i="38" s="1"/>
  <c r="E926" i="38"/>
  <c r="D926" i="38"/>
  <c r="Q926" i="38" s="1"/>
  <c r="C926" i="38"/>
  <c r="B926" i="38"/>
  <c r="H925" i="38"/>
  <c r="L925" i="38" s="1"/>
  <c r="R925" i="38" s="1"/>
  <c r="G925" i="38"/>
  <c r="T925" i="38" s="1"/>
  <c r="F925" i="38"/>
  <c r="K925" i="38" s="1"/>
  <c r="E925" i="38"/>
  <c r="D925" i="38"/>
  <c r="Q925" i="38" s="1"/>
  <c r="C925" i="38"/>
  <c r="B925" i="38"/>
  <c r="H924" i="38"/>
  <c r="L924" i="38" s="1"/>
  <c r="R924" i="38" s="1"/>
  <c r="G924" i="38"/>
  <c r="T924" i="38" s="1"/>
  <c r="F924" i="38"/>
  <c r="K924" i="38" s="1"/>
  <c r="E924" i="38"/>
  <c r="D924" i="38"/>
  <c r="Q924" i="38" s="1"/>
  <c r="C924" i="38"/>
  <c r="B924" i="38"/>
  <c r="H923" i="38"/>
  <c r="L923" i="38" s="1"/>
  <c r="R923" i="38" s="1"/>
  <c r="G923" i="38"/>
  <c r="T923" i="38" s="1"/>
  <c r="F923" i="38"/>
  <c r="K923" i="38" s="1"/>
  <c r="E923" i="38"/>
  <c r="D923" i="38"/>
  <c r="Q923" i="38" s="1"/>
  <c r="C923" i="38"/>
  <c r="B923" i="38"/>
  <c r="H922" i="38"/>
  <c r="L922" i="38" s="1"/>
  <c r="R922" i="38" s="1"/>
  <c r="G922" i="38"/>
  <c r="T922" i="38" s="1"/>
  <c r="F922" i="38"/>
  <c r="K922" i="38" s="1"/>
  <c r="E922" i="38"/>
  <c r="D922" i="38"/>
  <c r="Q922" i="38" s="1"/>
  <c r="C922" i="38"/>
  <c r="B922" i="38"/>
  <c r="H921" i="38"/>
  <c r="L921" i="38" s="1"/>
  <c r="R921" i="38" s="1"/>
  <c r="G921" i="38"/>
  <c r="T921" i="38" s="1"/>
  <c r="F921" i="38"/>
  <c r="K921" i="38" s="1"/>
  <c r="E921" i="38"/>
  <c r="D921" i="38"/>
  <c r="Q921" i="38" s="1"/>
  <c r="C921" i="38"/>
  <c r="B921" i="38"/>
  <c r="H920" i="38"/>
  <c r="L920" i="38" s="1"/>
  <c r="R920" i="38" s="1"/>
  <c r="G920" i="38"/>
  <c r="T920" i="38" s="1"/>
  <c r="F920" i="38"/>
  <c r="K920" i="38" s="1"/>
  <c r="E920" i="38"/>
  <c r="D920" i="38"/>
  <c r="Q920" i="38" s="1"/>
  <c r="C920" i="38"/>
  <c r="B920" i="38"/>
  <c r="H919" i="38"/>
  <c r="L919" i="38" s="1"/>
  <c r="R919" i="38" s="1"/>
  <c r="G919" i="38"/>
  <c r="T919" i="38" s="1"/>
  <c r="F919" i="38"/>
  <c r="K919" i="38" s="1"/>
  <c r="E919" i="38"/>
  <c r="D919" i="38"/>
  <c r="Q919" i="38" s="1"/>
  <c r="C919" i="38"/>
  <c r="B919" i="38"/>
  <c r="H918" i="38"/>
  <c r="L918" i="38" s="1"/>
  <c r="R918" i="38" s="1"/>
  <c r="G918" i="38"/>
  <c r="T918" i="38" s="1"/>
  <c r="F918" i="38"/>
  <c r="K918" i="38" s="1"/>
  <c r="E918" i="38"/>
  <c r="D918" i="38"/>
  <c r="Q918" i="38" s="1"/>
  <c r="C918" i="38"/>
  <c r="B918" i="38"/>
  <c r="H917" i="38"/>
  <c r="L917" i="38" s="1"/>
  <c r="R917" i="38" s="1"/>
  <c r="G917" i="38"/>
  <c r="T917" i="38" s="1"/>
  <c r="F917" i="38"/>
  <c r="K917" i="38" s="1"/>
  <c r="E917" i="38"/>
  <c r="D917" i="38"/>
  <c r="Q917" i="38" s="1"/>
  <c r="C917" i="38"/>
  <c r="B917" i="38"/>
  <c r="H916" i="38"/>
  <c r="L916" i="38" s="1"/>
  <c r="R916" i="38" s="1"/>
  <c r="G916" i="38"/>
  <c r="T916" i="38" s="1"/>
  <c r="F916" i="38"/>
  <c r="K916" i="38" s="1"/>
  <c r="E916" i="38"/>
  <c r="D916" i="38"/>
  <c r="Q916" i="38" s="1"/>
  <c r="C916" i="38"/>
  <c r="B916" i="38"/>
  <c r="H915" i="38"/>
  <c r="L915" i="38" s="1"/>
  <c r="R915" i="38" s="1"/>
  <c r="G915" i="38"/>
  <c r="T915" i="38" s="1"/>
  <c r="F915" i="38"/>
  <c r="K915" i="38" s="1"/>
  <c r="E915" i="38"/>
  <c r="D915" i="38"/>
  <c r="Q915" i="38" s="1"/>
  <c r="C915" i="38"/>
  <c r="B915" i="38"/>
  <c r="H914" i="38"/>
  <c r="L914" i="38" s="1"/>
  <c r="R914" i="38" s="1"/>
  <c r="G914" i="38"/>
  <c r="T914" i="38" s="1"/>
  <c r="F914" i="38"/>
  <c r="K914" i="38" s="1"/>
  <c r="E914" i="38"/>
  <c r="D914" i="38"/>
  <c r="Q914" i="38" s="1"/>
  <c r="C914" i="38"/>
  <c r="B914" i="38"/>
  <c r="H913" i="38"/>
  <c r="L913" i="38" s="1"/>
  <c r="R913" i="38" s="1"/>
  <c r="G913" i="38"/>
  <c r="T913" i="38" s="1"/>
  <c r="F913" i="38"/>
  <c r="K913" i="38" s="1"/>
  <c r="E913" i="38"/>
  <c r="D913" i="38"/>
  <c r="Q913" i="38" s="1"/>
  <c r="C913" i="38"/>
  <c r="B913" i="38"/>
  <c r="H912" i="38"/>
  <c r="L912" i="38" s="1"/>
  <c r="R912" i="38" s="1"/>
  <c r="G912" i="38"/>
  <c r="T912" i="38" s="1"/>
  <c r="F912" i="38"/>
  <c r="K912" i="38" s="1"/>
  <c r="E912" i="38"/>
  <c r="D912" i="38"/>
  <c r="Q912" i="38" s="1"/>
  <c r="C912" i="38"/>
  <c r="B912" i="38"/>
  <c r="H911" i="38"/>
  <c r="L911" i="38" s="1"/>
  <c r="R911" i="38" s="1"/>
  <c r="G911" i="38"/>
  <c r="T911" i="38" s="1"/>
  <c r="F911" i="38"/>
  <c r="K911" i="38" s="1"/>
  <c r="E911" i="38"/>
  <c r="D911" i="38"/>
  <c r="Q911" i="38" s="1"/>
  <c r="C911" i="38"/>
  <c r="B911" i="38"/>
  <c r="H910" i="38"/>
  <c r="L910" i="38" s="1"/>
  <c r="R910" i="38" s="1"/>
  <c r="G910" i="38"/>
  <c r="T910" i="38" s="1"/>
  <c r="F910" i="38"/>
  <c r="K910" i="38" s="1"/>
  <c r="E910" i="38"/>
  <c r="D910" i="38"/>
  <c r="Q910" i="38" s="1"/>
  <c r="C910" i="38"/>
  <c r="B910" i="38"/>
  <c r="H909" i="38"/>
  <c r="L909" i="38" s="1"/>
  <c r="R909" i="38" s="1"/>
  <c r="G909" i="38"/>
  <c r="T909" i="38" s="1"/>
  <c r="F909" i="38"/>
  <c r="K909" i="38" s="1"/>
  <c r="E909" i="38"/>
  <c r="D909" i="38"/>
  <c r="Q909" i="38" s="1"/>
  <c r="C909" i="38"/>
  <c r="B909" i="38"/>
  <c r="H908" i="38"/>
  <c r="L908" i="38" s="1"/>
  <c r="R908" i="38" s="1"/>
  <c r="G908" i="38"/>
  <c r="T908" i="38" s="1"/>
  <c r="F908" i="38"/>
  <c r="K908" i="38" s="1"/>
  <c r="E908" i="38"/>
  <c r="D908" i="38"/>
  <c r="Q908" i="38" s="1"/>
  <c r="C908" i="38"/>
  <c r="B908" i="38"/>
  <c r="H907" i="38"/>
  <c r="L907" i="38" s="1"/>
  <c r="R907" i="38" s="1"/>
  <c r="G907" i="38"/>
  <c r="T907" i="38" s="1"/>
  <c r="F907" i="38"/>
  <c r="K907" i="38" s="1"/>
  <c r="E907" i="38"/>
  <c r="D907" i="38"/>
  <c r="Q907" i="38" s="1"/>
  <c r="C907" i="38"/>
  <c r="B907" i="38"/>
  <c r="H906" i="38"/>
  <c r="L906" i="38" s="1"/>
  <c r="R906" i="38" s="1"/>
  <c r="G906" i="38"/>
  <c r="T906" i="38" s="1"/>
  <c r="F906" i="38"/>
  <c r="K906" i="38" s="1"/>
  <c r="E906" i="38"/>
  <c r="D906" i="38"/>
  <c r="Q906" i="38" s="1"/>
  <c r="C906" i="38"/>
  <c r="B906" i="38"/>
  <c r="H905" i="38"/>
  <c r="L905" i="38" s="1"/>
  <c r="R905" i="38" s="1"/>
  <c r="G905" i="38"/>
  <c r="T905" i="38" s="1"/>
  <c r="F905" i="38"/>
  <c r="K905" i="38" s="1"/>
  <c r="E905" i="38"/>
  <c r="D905" i="38"/>
  <c r="Q905" i="38" s="1"/>
  <c r="C905" i="38"/>
  <c r="B905" i="38"/>
  <c r="H904" i="38"/>
  <c r="L904" i="38" s="1"/>
  <c r="R904" i="38" s="1"/>
  <c r="G904" i="38"/>
  <c r="T904" i="38" s="1"/>
  <c r="F904" i="38"/>
  <c r="K904" i="38" s="1"/>
  <c r="E904" i="38"/>
  <c r="D904" i="38"/>
  <c r="Q904" i="38" s="1"/>
  <c r="C904" i="38"/>
  <c r="B904" i="38"/>
  <c r="H903" i="38"/>
  <c r="L903" i="38" s="1"/>
  <c r="R903" i="38" s="1"/>
  <c r="G903" i="38"/>
  <c r="T903" i="38" s="1"/>
  <c r="F903" i="38"/>
  <c r="K903" i="38" s="1"/>
  <c r="E903" i="38"/>
  <c r="D903" i="38"/>
  <c r="Q903" i="38" s="1"/>
  <c r="C903" i="38"/>
  <c r="B903" i="38"/>
  <c r="H902" i="38"/>
  <c r="L902" i="38" s="1"/>
  <c r="R902" i="38" s="1"/>
  <c r="G902" i="38"/>
  <c r="T902" i="38" s="1"/>
  <c r="F902" i="38"/>
  <c r="K902" i="38" s="1"/>
  <c r="E902" i="38"/>
  <c r="D902" i="38"/>
  <c r="Q902" i="38" s="1"/>
  <c r="C902" i="38"/>
  <c r="B902" i="38"/>
  <c r="H901" i="38"/>
  <c r="L901" i="38" s="1"/>
  <c r="R901" i="38" s="1"/>
  <c r="G901" i="38"/>
  <c r="T901" i="38" s="1"/>
  <c r="F901" i="38"/>
  <c r="K901" i="38" s="1"/>
  <c r="E901" i="38"/>
  <c r="D901" i="38"/>
  <c r="Q901" i="38" s="1"/>
  <c r="C901" i="38"/>
  <c r="B901" i="38"/>
  <c r="H900" i="38"/>
  <c r="L900" i="38" s="1"/>
  <c r="R900" i="38" s="1"/>
  <c r="G900" i="38"/>
  <c r="T900" i="38" s="1"/>
  <c r="F900" i="38"/>
  <c r="K900" i="38" s="1"/>
  <c r="E900" i="38"/>
  <c r="D900" i="38"/>
  <c r="Q900" i="38" s="1"/>
  <c r="C900" i="38"/>
  <c r="B900" i="38"/>
  <c r="H899" i="38"/>
  <c r="L899" i="38" s="1"/>
  <c r="R899" i="38" s="1"/>
  <c r="G899" i="38"/>
  <c r="T899" i="38" s="1"/>
  <c r="F899" i="38"/>
  <c r="K899" i="38" s="1"/>
  <c r="E899" i="38"/>
  <c r="D899" i="38"/>
  <c r="Q899" i="38" s="1"/>
  <c r="C899" i="38"/>
  <c r="B899" i="38"/>
  <c r="H898" i="38"/>
  <c r="L898" i="38" s="1"/>
  <c r="R898" i="38" s="1"/>
  <c r="G898" i="38"/>
  <c r="T898" i="38" s="1"/>
  <c r="F898" i="38"/>
  <c r="K898" i="38" s="1"/>
  <c r="E898" i="38"/>
  <c r="D898" i="38"/>
  <c r="Q898" i="38" s="1"/>
  <c r="C898" i="38"/>
  <c r="B898" i="38"/>
  <c r="H897" i="38"/>
  <c r="L897" i="38" s="1"/>
  <c r="R897" i="38" s="1"/>
  <c r="G897" i="38"/>
  <c r="T897" i="38" s="1"/>
  <c r="F897" i="38"/>
  <c r="K897" i="38" s="1"/>
  <c r="E897" i="38"/>
  <c r="D897" i="38"/>
  <c r="Q897" i="38" s="1"/>
  <c r="C897" i="38"/>
  <c r="B897" i="38"/>
  <c r="H896" i="38"/>
  <c r="L896" i="38" s="1"/>
  <c r="R896" i="38" s="1"/>
  <c r="G896" i="38"/>
  <c r="T896" i="38" s="1"/>
  <c r="F896" i="38"/>
  <c r="K896" i="38" s="1"/>
  <c r="E896" i="38"/>
  <c r="D896" i="38"/>
  <c r="Q896" i="38" s="1"/>
  <c r="C896" i="38"/>
  <c r="B896" i="38"/>
  <c r="H895" i="38"/>
  <c r="L895" i="38" s="1"/>
  <c r="R895" i="38" s="1"/>
  <c r="G895" i="38"/>
  <c r="T895" i="38" s="1"/>
  <c r="F895" i="38"/>
  <c r="K895" i="38" s="1"/>
  <c r="E895" i="38"/>
  <c r="D895" i="38"/>
  <c r="Q895" i="38" s="1"/>
  <c r="C895" i="38"/>
  <c r="B895" i="38"/>
  <c r="H894" i="38"/>
  <c r="L894" i="38" s="1"/>
  <c r="R894" i="38" s="1"/>
  <c r="G894" i="38"/>
  <c r="T894" i="38" s="1"/>
  <c r="F894" i="38"/>
  <c r="K894" i="38" s="1"/>
  <c r="E894" i="38"/>
  <c r="D894" i="38"/>
  <c r="Q894" i="38" s="1"/>
  <c r="C894" i="38"/>
  <c r="B894" i="38"/>
  <c r="H893" i="38"/>
  <c r="L893" i="38" s="1"/>
  <c r="R893" i="38" s="1"/>
  <c r="G893" i="38"/>
  <c r="T893" i="38" s="1"/>
  <c r="F893" i="38"/>
  <c r="K893" i="38" s="1"/>
  <c r="E893" i="38"/>
  <c r="D893" i="38"/>
  <c r="Q893" i="38" s="1"/>
  <c r="C893" i="38"/>
  <c r="B893" i="38"/>
  <c r="H892" i="38"/>
  <c r="L892" i="38" s="1"/>
  <c r="R892" i="38" s="1"/>
  <c r="G892" i="38"/>
  <c r="T892" i="38" s="1"/>
  <c r="F892" i="38"/>
  <c r="K892" i="38" s="1"/>
  <c r="E892" i="38"/>
  <c r="D892" i="38"/>
  <c r="Q892" i="38" s="1"/>
  <c r="C892" i="38"/>
  <c r="B892" i="38"/>
  <c r="H891" i="38"/>
  <c r="L891" i="38" s="1"/>
  <c r="R891" i="38" s="1"/>
  <c r="G891" i="38"/>
  <c r="T891" i="38" s="1"/>
  <c r="F891" i="38"/>
  <c r="K891" i="38" s="1"/>
  <c r="E891" i="38"/>
  <c r="D891" i="38"/>
  <c r="Q891" i="38" s="1"/>
  <c r="C891" i="38"/>
  <c r="B891" i="38"/>
  <c r="H890" i="38"/>
  <c r="L890" i="38" s="1"/>
  <c r="R890" i="38" s="1"/>
  <c r="G890" i="38"/>
  <c r="T890" i="38" s="1"/>
  <c r="F890" i="38"/>
  <c r="K890" i="38" s="1"/>
  <c r="E890" i="38"/>
  <c r="D890" i="38"/>
  <c r="Q890" i="38" s="1"/>
  <c r="C890" i="38"/>
  <c r="B890" i="38"/>
  <c r="H889" i="38"/>
  <c r="L889" i="38" s="1"/>
  <c r="R889" i="38" s="1"/>
  <c r="G889" i="38"/>
  <c r="T889" i="38" s="1"/>
  <c r="F889" i="38"/>
  <c r="K889" i="38" s="1"/>
  <c r="E889" i="38"/>
  <c r="D889" i="38"/>
  <c r="Q889" i="38" s="1"/>
  <c r="C889" i="38"/>
  <c r="B889" i="38"/>
  <c r="H888" i="38"/>
  <c r="L888" i="38" s="1"/>
  <c r="R888" i="38" s="1"/>
  <c r="G888" i="38"/>
  <c r="T888" i="38" s="1"/>
  <c r="F888" i="38"/>
  <c r="K888" i="38" s="1"/>
  <c r="E888" i="38"/>
  <c r="D888" i="38"/>
  <c r="Q888" i="38" s="1"/>
  <c r="C888" i="38"/>
  <c r="B888" i="38"/>
  <c r="H887" i="38"/>
  <c r="L887" i="38" s="1"/>
  <c r="R887" i="38" s="1"/>
  <c r="G887" i="38"/>
  <c r="T887" i="38" s="1"/>
  <c r="F887" i="38"/>
  <c r="K887" i="38" s="1"/>
  <c r="E887" i="38"/>
  <c r="D887" i="38"/>
  <c r="Q887" i="38" s="1"/>
  <c r="C887" i="38"/>
  <c r="B887" i="38"/>
  <c r="H886" i="38"/>
  <c r="L886" i="38" s="1"/>
  <c r="R886" i="38" s="1"/>
  <c r="G886" i="38"/>
  <c r="T886" i="38" s="1"/>
  <c r="F886" i="38"/>
  <c r="K886" i="38" s="1"/>
  <c r="E886" i="38"/>
  <c r="D886" i="38"/>
  <c r="Q886" i="38" s="1"/>
  <c r="C886" i="38"/>
  <c r="B886" i="38"/>
  <c r="H885" i="38"/>
  <c r="L885" i="38" s="1"/>
  <c r="R885" i="38" s="1"/>
  <c r="G885" i="38"/>
  <c r="T885" i="38" s="1"/>
  <c r="F885" i="38"/>
  <c r="K885" i="38" s="1"/>
  <c r="E885" i="38"/>
  <c r="D885" i="38"/>
  <c r="Q885" i="38" s="1"/>
  <c r="C885" i="38"/>
  <c r="B885" i="38"/>
  <c r="H884" i="38"/>
  <c r="L884" i="38" s="1"/>
  <c r="R884" i="38" s="1"/>
  <c r="G884" i="38"/>
  <c r="T884" i="38" s="1"/>
  <c r="F884" i="38"/>
  <c r="K884" i="38" s="1"/>
  <c r="E884" i="38"/>
  <c r="D884" i="38"/>
  <c r="Q884" i="38" s="1"/>
  <c r="C884" i="38"/>
  <c r="B884" i="38"/>
  <c r="H883" i="38"/>
  <c r="L883" i="38" s="1"/>
  <c r="R883" i="38" s="1"/>
  <c r="G883" i="38"/>
  <c r="T883" i="38" s="1"/>
  <c r="F883" i="38"/>
  <c r="K883" i="38" s="1"/>
  <c r="E883" i="38"/>
  <c r="D883" i="38"/>
  <c r="Q883" i="38" s="1"/>
  <c r="C883" i="38"/>
  <c r="B883" i="38"/>
  <c r="H882" i="38"/>
  <c r="L882" i="38" s="1"/>
  <c r="R882" i="38" s="1"/>
  <c r="G882" i="38"/>
  <c r="T882" i="38" s="1"/>
  <c r="F882" i="38"/>
  <c r="K882" i="38" s="1"/>
  <c r="E882" i="38"/>
  <c r="D882" i="38"/>
  <c r="Q882" i="38" s="1"/>
  <c r="C882" i="38"/>
  <c r="B882" i="38"/>
  <c r="H881" i="38"/>
  <c r="L881" i="38" s="1"/>
  <c r="R881" i="38" s="1"/>
  <c r="G881" i="38"/>
  <c r="T881" i="38" s="1"/>
  <c r="F881" i="38"/>
  <c r="K881" i="38" s="1"/>
  <c r="E881" i="38"/>
  <c r="D881" i="38"/>
  <c r="Q881" i="38" s="1"/>
  <c r="C881" i="38"/>
  <c r="B881" i="38"/>
  <c r="H880" i="38"/>
  <c r="L880" i="38" s="1"/>
  <c r="R880" i="38" s="1"/>
  <c r="G880" i="38"/>
  <c r="T880" i="38" s="1"/>
  <c r="F880" i="38"/>
  <c r="K880" i="38" s="1"/>
  <c r="E880" i="38"/>
  <c r="D880" i="38"/>
  <c r="Q880" i="38" s="1"/>
  <c r="C880" i="38"/>
  <c r="B880" i="38"/>
  <c r="H879" i="38"/>
  <c r="L879" i="38" s="1"/>
  <c r="R879" i="38" s="1"/>
  <c r="G879" i="38"/>
  <c r="T879" i="38" s="1"/>
  <c r="F879" i="38"/>
  <c r="K879" i="38" s="1"/>
  <c r="E879" i="38"/>
  <c r="D879" i="38"/>
  <c r="Q879" i="38" s="1"/>
  <c r="C879" i="38"/>
  <c r="B879" i="38"/>
  <c r="H878" i="38"/>
  <c r="L878" i="38" s="1"/>
  <c r="R878" i="38" s="1"/>
  <c r="G878" i="38"/>
  <c r="T878" i="38" s="1"/>
  <c r="F878" i="38"/>
  <c r="K878" i="38" s="1"/>
  <c r="E878" i="38"/>
  <c r="D878" i="38"/>
  <c r="Q878" i="38" s="1"/>
  <c r="C878" i="38"/>
  <c r="B878" i="38"/>
  <c r="H877" i="38"/>
  <c r="L877" i="38" s="1"/>
  <c r="R877" i="38" s="1"/>
  <c r="G877" i="38"/>
  <c r="T877" i="38" s="1"/>
  <c r="F877" i="38"/>
  <c r="K877" i="38" s="1"/>
  <c r="E877" i="38"/>
  <c r="D877" i="38"/>
  <c r="Q877" i="38" s="1"/>
  <c r="C877" i="38"/>
  <c r="B877" i="38"/>
  <c r="H876" i="38"/>
  <c r="L876" i="38" s="1"/>
  <c r="R876" i="38" s="1"/>
  <c r="G876" i="38"/>
  <c r="T876" i="38" s="1"/>
  <c r="F876" i="38"/>
  <c r="K876" i="38" s="1"/>
  <c r="E876" i="38"/>
  <c r="D876" i="38"/>
  <c r="Q876" i="38" s="1"/>
  <c r="C876" i="38"/>
  <c r="B876" i="38"/>
  <c r="H875" i="38"/>
  <c r="L875" i="38" s="1"/>
  <c r="R875" i="38" s="1"/>
  <c r="G875" i="38"/>
  <c r="T875" i="38" s="1"/>
  <c r="F875" i="38"/>
  <c r="K875" i="38" s="1"/>
  <c r="E875" i="38"/>
  <c r="D875" i="38"/>
  <c r="Q875" i="38" s="1"/>
  <c r="C875" i="38"/>
  <c r="B875" i="38"/>
  <c r="H874" i="38"/>
  <c r="L874" i="38" s="1"/>
  <c r="R874" i="38" s="1"/>
  <c r="G874" i="38"/>
  <c r="T874" i="38" s="1"/>
  <c r="F874" i="38"/>
  <c r="K874" i="38" s="1"/>
  <c r="E874" i="38"/>
  <c r="D874" i="38"/>
  <c r="Q874" i="38" s="1"/>
  <c r="C874" i="38"/>
  <c r="B874" i="38"/>
  <c r="H873" i="38"/>
  <c r="L873" i="38" s="1"/>
  <c r="R873" i="38" s="1"/>
  <c r="G873" i="38"/>
  <c r="T873" i="38" s="1"/>
  <c r="F873" i="38"/>
  <c r="K873" i="38" s="1"/>
  <c r="E873" i="38"/>
  <c r="D873" i="38"/>
  <c r="Q873" i="38" s="1"/>
  <c r="C873" i="38"/>
  <c r="B873" i="38"/>
  <c r="H872" i="38"/>
  <c r="L872" i="38" s="1"/>
  <c r="R872" i="38" s="1"/>
  <c r="G872" i="38"/>
  <c r="T872" i="38" s="1"/>
  <c r="F872" i="38"/>
  <c r="K872" i="38" s="1"/>
  <c r="E872" i="38"/>
  <c r="D872" i="38"/>
  <c r="Q872" i="38" s="1"/>
  <c r="C872" i="38"/>
  <c r="B872" i="38"/>
  <c r="H871" i="38"/>
  <c r="L871" i="38" s="1"/>
  <c r="R871" i="38" s="1"/>
  <c r="G871" i="38"/>
  <c r="T871" i="38" s="1"/>
  <c r="F871" i="38"/>
  <c r="K871" i="38" s="1"/>
  <c r="E871" i="38"/>
  <c r="D871" i="38"/>
  <c r="Q871" i="38" s="1"/>
  <c r="C871" i="38"/>
  <c r="B871" i="38"/>
  <c r="H870" i="38"/>
  <c r="L870" i="38" s="1"/>
  <c r="R870" i="38" s="1"/>
  <c r="G870" i="38"/>
  <c r="T870" i="38" s="1"/>
  <c r="F870" i="38"/>
  <c r="K870" i="38" s="1"/>
  <c r="E870" i="38"/>
  <c r="D870" i="38"/>
  <c r="Q870" i="38" s="1"/>
  <c r="C870" i="38"/>
  <c r="B870" i="38"/>
  <c r="H869" i="38"/>
  <c r="L869" i="38" s="1"/>
  <c r="R869" i="38" s="1"/>
  <c r="G869" i="38"/>
  <c r="T869" i="38" s="1"/>
  <c r="F869" i="38"/>
  <c r="K869" i="38" s="1"/>
  <c r="E869" i="38"/>
  <c r="D869" i="38"/>
  <c r="Q869" i="38" s="1"/>
  <c r="C869" i="38"/>
  <c r="B869" i="38"/>
  <c r="H868" i="38"/>
  <c r="L868" i="38" s="1"/>
  <c r="R868" i="38" s="1"/>
  <c r="G868" i="38"/>
  <c r="T868" i="38" s="1"/>
  <c r="F868" i="38"/>
  <c r="K868" i="38" s="1"/>
  <c r="E868" i="38"/>
  <c r="D868" i="38"/>
  <c r="Q868" i="38" s="1"/>
  <c r="C868" i="38"/>
  <c r="B868" i="38"/>
  <c r="H867" i="38"/>
  <c r="L867" i="38" s="1"/>
  <c r="R867" i="38" s="1"/>
  <c r="G867" i="38"/>
  <c r="T867" i="38" s="1"/>
  <c r="F867" i="38"/>
  <c r="K867" i="38" s="1"/>
  <c r="E867" i="38"/>
  <c r="D867" i="38"/>
  <c r="Q867" i="38" s="1"/>
  <c r="C867" i="38"/>
  <c r="B867" i="38"/>
  <c r="H866" i="38"/>
  <c r="L866" i="38" s="1"/>
  <c r="R866" i="38" s="1"/>
  <c r="G866" i="38"/>
  <c r="T866" i="38" s="1"/>
  <c r="F866" i="38"/>
  <c r="K866" i="38" s="1"/>
  <c r="E866" i="38"/>
  <c r="D866" i="38"/>
  <c r="Q866" i="38" s="1"/>
  <c r="C866" i="38"/>
  <c r="B866" i="38"/>
  <c r="H865" i="38"/>
  <c r="L865" i="38" s="1"/>
  <c r="R865" i="38" s="1"/>
  <c r="G865" i="38"/>
  <c r="T865" i="38" s="1"/>
  <c r="F865" i="38"/>
  <c r="K865" i="38" s="1"/>
  <c r="E865" i="38"/>
  <c r="D865" i="38"/>
  <c r="Q865" i="38" s="1"/>
  <c r="C865" i="38"/>
  <c r="B865" i="38"/>
  <c r="H864" i="38"/>
  <c r="L864" i="38" s="1"/>
  <c r="R864" i="38" s="1"/>
  <c r="G864" i="38"/>
  <c r="T864" i="38" s="1"/>
  <c r="F864" i="38"/>
  <c r="K864" i="38" s="1"/>
  <c r="E864" i="38"/>
  <c r="D864" i="38"/>
  <c r="Q864" i="38" s="1"/>
  <c r="C864" i="38"/>
  <c r="B864" i="38"/>
  <c r="H863" i="38"/>
  <c r="L863" i="38" s="1"/>
  <c r="R863" i="38" s="1"/>
  <c r="G863" i="38"/>
  <c r="T863" i="38" s="1"/>
  <c r="F863" i="38"/>
  <c r="K863" i="38" s="1"/>
  <c r="E863" i="38"/>
  <c r="D863" i="38"/>
  <c r="Q863" i="38" s="1"/>
  <c r="C863" i="38"/>
  <c r="B863" i="38"/>
  <c r="H862" i="38"/>
  <c r="L862" i="38" s="1"/>
  <c r="R862" i="38" s="1"/>
  <c r="G862" i="38"/>
  <c r="T862" i="38" s="1"/>
  <c r="F862" i="38"/>
  <c r="K862" i="38" s="1"/>
  <c r="E862" i="38"/>
  <c r="D862" i="38"/>
  <c r="Q862" i="38" s="1"/>
  <c r="C862" i="38"/>
  <c r="B862" i="38"/>
  <c r="H861" i="38"/>
  <c r="L861" i="38" s="1"/>
  <c r="R861" i="38" s="1"/>
  <c r="G861" i="38"/>
  <c r="T861" i="38" s="1"/>
  <c r="F861" i="38"/>
  <c r="K861" i="38" s="1"/>
  <c r="E861" i="38"/>
  <c r="D861" i="38"/>
  <c r="Q861" i="38" s="1"/>
  <c r="C861" i="38"/>
  <c r="B861" i="38"/>
  <c r="H860" i="38"/>
  <c r="L860" i="38" s="1"/>
  <c r="R860" i="38" s="1"/>
  <c r="G860" i="38"/>
  <c r="T860" i="38" s="1"/>
  <c r="F860" i="38"/>
  <c r="K860" i="38" s="1"/>
  <c r="E860" i="38"/>
  <c r="D860" i="38"/>
  <c r="Q860" i="38" s="1"/>
  <c r="C860" i="38"/>
  <c r="B860" i="38"/>
  <c r="H859" i="38"/>
  <c r="L859" i="38" s="1"/>
  <c r="R859" i="38" s="1"/>
  <c r="G859" i="38"/>
  <c r="T859" i="38" s="1"/>
  <c r="F859" i="38"/>
  <c r="K859" i="38" s="1"/>
  <c r="E859" i="38"/>
  <c r="D859" i="38"/>
  <c r="Q859" i="38" s="1"/>
  <c r="C859" i="38"/>
  <c r="B859" i="38"/>
  <c r="H858" i="38"/>
  <c r="L858" i="38" s="1"/>
  <c r="R858" i="38" s="1"/>
  <c r="G858" i="38"/>
  <c r="T858" i="38" s="1"/>
  <c r="F858" i="38"/>
  <c r="K858" i="38" s="1"/>
  <c r="E858" i="38"/>
  <c r="D858" i="38"/>
  <c r="Q858" i="38" s="1"/>
  <c r="C858" i="38"/>
  <c r="B858" i="38"/>
  <c r="H857" i="38"/>
  <c r="L857" i="38" s="1"/>
  <c r="R857" i="38" s="1"/>
  <c r="G857" i="38"/>
  <c r="T857" i="38" s="1"/>
  <c r="F857" i="38"/>
  <c r="K857" i="38" s="1"/>
  <c r="E857" i="38"/>
  <c r="D857" i="38"/>
  <c r="Q857" i="38" s="1"/>
  <c r="C857" i="38"/>
  <c r="B857" i="38"/>
  <c r="H856" i="38"/>
  <c r="L856" i="38" s="1"/>
  <c r="R856" i="38" s="1"/>
  <c r="G856" i="38"/>
  <c r="T856" i="38" s="1"/>
  <c r="F856" i="38"/>
  <c r="K856" i="38" s="1"/>
  <c r="E856" i="38"/>
  <c r="D856" i="38"/>
  <c r="Q856" i="38" s="1"/>
  <c r="C856" i="38"/>
  <c r="B856" i="38"/>
  <c r="H855" i="38"/>
  <c r="L855" i="38" s="1"/>
  <c r="R855" i="38" s="1"/>
  <c r="G855" i="38"/>
  <c r="T855" i="38" s="1"/>
  <c r="F855" i="38"/>
  <c r="K855" i="38" s="1"/>
  <c r="E855" i="38"/>
  <c r="D855" i="38"/>
  <c r="Q855" i="38" s="1"/>
  <c r="C855" i="38"/>
  <c r="B855" i="38"/>
  <c r="H854" i="38"/>
  <c r="L854" i="38" s="1"/>
  <c r="R854" i="38" s="1"/>
  <c r="G854" i="38"/>
  <c r="T854" i="38" s="1"/>
  <c r="F854" i="38"/>
  <c r="K854" i="38" s="1"/>
  <c r="E854" i="38"/>
  <c r="D854" i="38"/>
  <c r="Q854" i="38" s="1"/>
  <c r="C854" i="38"/>
  <c r="B854" i="38"/>
  <c r="H853" i="38"/>
  <c r="L853" i="38" s="1"/>
  <c r="R853" i="38" s="1"/>
  <c r="G853" i="38"/>
  <c r="T853" i="38" s="1"/>
  <c r="F853" i="38"/>
  <c r="K853" i="38" s="1"/>
  <c r="E853" i="38"/>
  <c r="D853" i="38"/>
  <c r="Q853" i="38" s="1"/>
  <c r="C853" i="38"/>
  <c r="B853" i="38"/>
  <c r="H852" i="38"/>
  <c r="L852" i="38" s="1"/>
  <c r="R852" i="38" s="1"/>
  <c r="G852" i="38"/>
  <c r="T852" i="38" s="1"/>
  <c r="F852" i="38"/>
  <c r="K852" i="38" s="1"/>
  <c r="E852" i="38"/>
  <c r="D852" i="38"/>
  <c r="Q852" i="38" s="1"/>
  <c r="C852" i="38"/>
  <c r="B852" i="38"/>
  <c r="H851" i="38"/>
  <c r="L851" i="38" s="1"/>
  <c r="R851" i="38" s="1"/>
  <c r="G851" i="38"/>
  <c r="T851" i="38" s="1"/>
  <c r="F851" i="38"/>
  <c r="K851" i="38" s="1"/>
  <c r="E851" i="38"/>
  <c r="D851" i="38"/>
  <c r="Q851" i="38" s="1"/>
  <c r="C851" i="38"/>
  <c r="B851" i="38"/>
  <c r="H850" i="38"/>
  <c r="L850" i="38" s="1"/>
  <c r="R850" i="38" s="1"/>
  <c r="G850" i="38"/>
  <c r="T850" i="38" s="1"/>
  <c r="F850" i="38"/>
  <c r="K850" i="38" s="1"/>
  <c r="E850" i="38"/>
  <c r="D850" i="38"/>
  <c r="Q850" i="38" s="1"/>
  <c r="C850" i="38"/>
  <c r="B850" i="38"/>
  <c r="H849" i="38"/>
  <c r="L849" i="38" s="1"/>
  <c r="R849" i="38" s="1"/>
  <c r="G849" i="38"/>
  <c r="T849" i="38" s="1"/>
  <c r="F849" i="38"/>
  <c r="K849" i="38" s="1"/>
  <c r="E849" i="38"/>
  <c r="D849" i="38"/>
  <c r="Q849" i="38" s="1"/>
  <c r="C849" i="38"/>
  <c r="B849" i="38"/>
  <c r="H848" i="38"/>
  <c r="L848" i="38" s="1"/>
  <c r="R848" i="38" s="1"/>
  <c r="G848" i="38"/>
  <c r="T848" i="38" s="1"/>
  <c r="F848" i="38"/>
  <c r="K848" i="38" s="1"/>
  <c r="E848" i="38"/>
  <c r="D848" i="38"/>
  <c r="Q848" i="38" s="1"/>
  <c r="C848" i="38"/>
  <c r="B848" i="38"/>
  <c r="H847" i="38"/>
  <c r="L847" i="38" s="1"/>
  <c r="R847" i="38" s="1"/>
  <c r="G847" i="38"/>
  <c r="T847" i="38" s="1"/>
  <c r="F847" i="38"/>
  <c r="K847" i="38" s="1"/>
  <c r="E847" i="38"/>
  <c r="D847" i="38"/>
  <c r="Q847" i="38" s="1"/>
  <c r="C847" i="38"/>
  <c r="B847" i="38"/>
  <c r="H846" i="38"/>
  <c r="L846" i="38" s="1"/>
  <c r="R846" i="38" s="1"/>
  <c r="G846" i="38"/>
  <c r="T846" i="38" s="1"/>
  <c r="F846" i="38"/>
  <c r="K846" i="38" s="1"/>
  <c r="E846" i="38"/>
  <c r="D846" i="38"/>
  <c r="Q846" i="38" s="1"/>
  <c r="C846" i="38"/>
  <c r="B846" i="38"/>
  <c r="H845" i="38"/>
  <c r="L845" i="38" s="1"/>
  <c r="R845" i="38" s="1"/>
  <c r="G845" i="38"/>
  <c r="T845" i="38" s="1"/>
  <c r="F845" i="38"/>
  <c r="K845" i="38" s="1"/>
  <c r="E845" i="38"/>
  <c r="D845" i="38"/>
  <c r="Q845" i="38" s="1"/>
  <c r="C845" i="38"/>
  <c r="B845" i="38"/>
  <c r="H844" i="38"/>
  <c r="L844" i="38" s="1"/>
  <c r="R844" i="38" s="1"/>
  <c r="G844" i="38"/>
  <c r="T844" i="38" s="1"/>
  <c r="F844" i="38"/>
  <c r="K844" i="38" s="1"/>
  <c r="E844" i="38"/>
  <c r="D844" i="38"/>
  <c r="Q844" i="38" s="1"/>
  <c r="C844" i="38"/>
  <c r="B844" i="38"/>
  <c r="H843" i="38"/>
  <c r="L843" i="38" s="1"/>
  <c r="R843" i="38" s="1"/>
  <c r="G843" i="38"/>
  <c r="T843" i="38" s="1"/>
  <c r="F843" i="38"/>
  <c r="K843" i="38" s="1"/>
  <c r="E843" i="38"/>
  <c r="D843" i="38"/>
  <c r="Q843" i="38" s="1"/>
  <c r="C843" i="38"/>
  <c r="B843" i="38"/>
  <c r="H842" i="38"/>
  <c r="L842" i="38" s="1"/>
  <c r="R842" i="38" s="1"/>
  <c r="G842" i="38"/>
  <c r="T842" i="38" s="1"/>
  <c r="F842" i="38"/>
  <c r="K842" i="38" s="1"/>
  <c r="E842" i="38"/>
  <c r="D842" i="38"/>
  <c r="Q842" i="38" s="1"/>
  <c r="C842" i="38"/>
  <c r="B842" i="38"/>
  <c r="H841" i="38"/>
  <c r="L841" i="38" s="1"/>
  <c r="R841" i="38" s="1"/>
  <c r="G841" i="38"/>
  <c r="T841" i="38" s="1"/>
  <c r="F841" i="38"/>
  <c r="K841" i="38" s="1"/>
  <c r="E841" i="38"/>
  <c r="D841" i="38"/>
  <c r="Q841" i="38" s="1"/>
  <c r="C841" i="38"/>
  <c r="B841" i="38"/>
  <c r="H840" i="38"/>
  <c r="L840" i="38" s="1"/>
  <c r="R840" i="38" s="1"/>
  <c r="G840" i="38"/>
  <c r="T840" i="38" s="1"/>
  <c r="F840" i="38"/>
  <c r="K840" i="38" s="1"/>
  <c r="E840" i="38"/>
  <c r="D840" i="38"/>
  <c r="Q840" i="38" s="1"/>
  <c r="C840" i="38"/>
  <c r="B840" i="38"/>
  <c r="H839" i="38"/>
  <c r="L839" i="38" s="1"/>
  <c r="R839" i="38" s="1"/>
  <c r="G839" i="38"/>
  <c r="T839" i="38" s="1"/>
  <c r="F839" i="38"/>
  <c r="K839" i="38" s="1"/>
  <c r="E839" i="38"/>
  <c r="D839" i="38"/>
  <c r="Q839" i="38" s="1"/>
  <c r="C839" i="38"/>
  <c r="B839" i="38"/>
  <c r="H838" i="38"/>
  <c r="L838" i="38" s="1"/>
  <c r="R838" i="38" s="1"/>
  <c r="G838" i="38"/>
  <c r="T838" i="38" s="1"/>
  <c r="F838" i="38"/>
  <c r="K838" i="38" s="1"/>
  <c r="E838" i="38"/>
  <c r="D838" i="38"/>
  <c r="Q838" i="38" s="1"/>
  <c r="C838" i="38"/>
  <c r="B838" i="38"/>
  <c r="H837" i="38"/>
  <c r="L837" i="38" s="1"/>
  <c r="R837" i="38" s="1"/>
  <c r="G837" i="38"/>
  <c r="T837" i="38" s="1"/>
  <c r="F837" i="38"/>
  <c r="K837" i="38" s="1"/>
  <c r="E837" i="38"/>
  <c r="D837" i="38"/>
  <c r="Q837" i="38" s="1"/>
  <c r="C837" i="38"/>
  <c r="B837" i="38"/>
  <c r="H836" i="38"/>
  <c r="L836" i="38" s="1"/>
  <c r="R836" i="38" s="1"/>
  <c r="G836" i="38"/>
  <c r="T836" i="38" s="1"/>
  <c r="F836" i="38"/>
  <c r="K836" i="38" s="1"/>
  <c r="E836" i="38"/>
  <c r="D836" i="38"/>
  <c r="Q836" i="38" s="1"/>
  <c r="C836" i="38"/>
  <c r="B836" i="38"/>
  <c r="H835" i="38"/>
  <c r="L835" i="38" s="1"/>
  <c r="R835" i="38" s="1"/>
  <c r="G835" i="38"/>
  <c r="T835" i="38" s="1"/>
  <c r="F835" i="38"/>
  <c r="K835" i="38" s="1"/>
  <c r="E835" i="38"/>
  <c r="D835" i="38"/>
  <c r="Q835" i="38" s="1"/>
  <c r="C835" i="38"/>
  <c r="B835" i="38"/>
  <c r="H834" i="38"/>
  <c r="L834" i="38" s="1"/>
  <c r="R834" i="38" s="1"/>
  <c r="G834" i="38"/>
  <c r="T834" i="38" s="1"/>
  <c r="F834" i="38"/>
  <c r="K834" i="38" s="1"/>
  <c r="E834" i="38"/>
  <c r="D834" i="38"/>
  <c r="Q834" i="38" s="1"/>
  <c r="C834" i="38"/>
  <c r="B834" i="38"/>
  <c r="H833" i="38"/>
  <c r="L833" i="38" s="1"/>
  <c r="R833" i="38" s="1"/>
  <c r="G833" i="38"/>
  <c r="T833" i="38" s="1"/>
  <c r="F833" i="38"/>
  <c r="K833" i="38" s="1"/>
  <c r="E833" i="38"/>
  <c r="D833" i="38"/>
  <c r="Q833" i="38" s="1"/>
  <c r="C833" i="38"/>
  <c r="B833" i="38"/>
  <c r="H832" i="38"/>
  <c r="L832" i="38" s="1"/>
  <c r="R832" i="38" s="1"/>
  <c r="G832" i="38"/>
  <c r="T832" i="38" s="1"/>
  <c r="F832" i="38"/>
  <c r="K832" i="38" s="1"/>
  <c r="E832" i="38"/>
  <c r="D832" i="38"/>
  <c r="Q832" i="38" s="1"/>
  <c r="C832" i="38"/>
  <c r="B832" i="38"/>
  <c r="H831" i="38"/>
  <c r="L831" i="38" s="1"/>
  <c r="R831" i="38" s="1"/>
  <c r="G831" i="38"/>
  <c r="T831" i="38" s="1"/>
  <c r="F831" i="38"/>
  <c r="K831" i="38" s="1"/>
  <c r="E831" i="38"/>
  <c r="D831" i="38"/>
  <c r="Q831" i="38" s="1"/>
  <c r="C831" i="38"/>
  <c r="B831" i="38"/>
  <c r="H830" i="38"/>
  <c r="L830" i="38" s="1"/>
  <c r="R830" i="38" s="1"/>
  <c r="G830" i="38"/>
  <c r="T830" i="38" s="1"/>
  <c r="F830" i="38"/>
  <c r="K830" i="38" s="1"/>
  <c r="E830" i="38"/>
  <c r="D830" i="38"/>
  <c r="Q830" i="38" s="1"/>
  <c r="C830" i="38"/>
  <c r="B830" i="38"/>
  <c r="H829" i="38"/>
  <c r="L829" i="38" s="1"/>
  <c r="R829" i="38" s="1"/>
  <c r="G829" i="38"/>
  <c r="T829" i="38" s="1"/>
  <c r="F829" i="38"/>
  <c r="K829" i="38" s="1"/>
  <c r="E829" i="38"/>
  <c r="D829" i="38"/>
  <c r="Q829" i="38" s="1"/>
  <c r="C829" i="38"/>
  <c r="B829" i="38"/>
  <c r="H828" i="38"/>
  <c r="L828" i="38" s="1"/>
  <c r="R828" i="38" s="1"/>
  <c r="G828" i="38"/>
  <c r="T828" i="38" s="1"/>
  <c r="F828" i="38"/>
  <c r="K828" i="38" s="1"/>
  <c r="E828" i="38"/>
  <c r="D828" i="38"/>
  <c r="Q828" i="38" s="1"/>
  <c r="C828" i="38"/>
  <c r="B828" i="38"/>
  <c r="H827" i="38"/>
  <c r="L827" i="38" s="1"/>
  <c r="R827" i="38" s="1"/>
  <c r="G827" i="38"/>
  <c r="T827" i="38" s="1"/>
  <c r="F827" i="38"/>
  <c r="K827" i="38" s="1"/>
  <c r="E827" i="38"/>
  <c r="D827" i="38"/>
  <c r="Q827" i="38" s="1"/>
  <c r="C827" i="38"/>
  <c r="B827" i="38"/>
  <c r="H826" i="38"/>
  <c r="L826" i="38" s="1"/>
  <c r="R826" i="38" s="1"/>
  <c r="G826" i="38"/>
  <c r="T826" i="38" s="1"/>
  <c r="F826" i="38"/>
  <c r="K826" i="38" s="1"/>
  <c r="E826" i="38"/>
  <c r="D826" i="38"/>
  <c r="Q826" i="38" s="1"/>
  <c r="C826" i="38"/>
  <c r="B826" i="38"/>
  <c r="H825" i="38"/>
  <c r="L825" i="38" s="1"/>
  <c r="R825" i="38" s="1"/>
  <c r="G825" i="38"/>
  <c r="T825" i="38" s="1"/>
  <c r="F825" i="38"/>
  <c r="K825" i="38" s="1"/>
  <c r="E825" i="38"/>
  <c r="D825" i="38"/>
  <c r="Q825" i="38" s="1"/>
  <c r="C825" i="38"/>
  <c r="B825" i="38"/>
  <c r="H824" i="38"/>
  <c r="L824" i="38" s="1"/>
  <c r="R824" i="38" s="1"/>
  <c r="G824" i="38"/>
  <c r="T824" i="38" s="1"/>
  <c r="F824" i="38"/>
  <c r="K824" i="38" s="1"/>
  <c r="E824" i="38"/>
  <c r="D824" i="38"/>
  <c r="Q824" i="38" s="1"/>
  <c r="C824" i="38"/>
  <c r="B824" i="38"/>
  <c r="H823" i="38"/>
  <c r="L823" i="38" s="1"/>
  <c r="R823" i="38" s="1"/>
  <c r="G823" i="38"/>
  <c r="T823" i="38" s="1"/>
  <c r="F823" i="38"/>
  <c r="K823" i="38" s="1"/>
  <c r="E823" i="38"/>
  <c r="D823" i="38"/>
  <c r="Q823" i="38" s="1"/>
  <c r="C823" i="38"/>
  <c r="B823" i="38"/>
  <c r="H822" i="38"/>
  <c r="L822" i="38" s="1"/>
  <c r="R822" i="38" s="1"/>
  <c r="G822" i="38"/>
  <c r="T822" i="38" s="1"/>
  <c r="F822" i="38"/>
  <c r="K822" i="38" s="1"/>
  <c r="E822" i="38"/>
  <c r="D822" i="38"/>
  <c r="Q822" i="38" s="1"/>
  <c r="C822" i="38"/>
  <c r="B822" i="38"/>
  <c r="H821" i="38"/>
  <c r="L821" i="38" s="1"/>
  <c r="R821" i="38" s="1"/>
  <c r="G821" i="38"/>
  <c r="T821" i="38" s="1"/>
  <c r="F821" i="38"/>
  <c r="K821" i="38" s="1"/>
  <c r="E821" i="38"/>
  <c r="D821" i="38"/>
  <c r="Q821" i="38" s="1"/>
  <c r="C821" i="38"/>
  <c r="B821" i="38"/>
  <c r="H820" i="38"/>
  <c r="L820" i="38" s="1"/>
  <c r="R820" i="38" s="1"/>
  <c r="G820" i="38"/>
  <c r="T820" i="38" s="1"/>
  <c r="F820" i="38"/>
  <c r="K820" i="38" s="1"/>
  <c r="E820" i="38"/>
  <c r="D820" i="38"/>
  <c r="Q820" i="38" s="1"/>
  <c r="C820" i="38"/>
  <c r="B820" i="38"/>
  <c r="H819" i="38"/>
  <c r="L819" i="38" s="1"/>
  <c r="R819" i="38" s="1"/>
  <c r="G819" i="38"/>
  <c r="T819" i="38" s="1"/>
  <c r="F819" i="38"/>
  <c r="K819" i="38" s="1"/>
  <c r="E819" i="38"/>
  <c r="D819" i="38"/>
  <c r="Q819" i="38" s="1"/>
  <c r="C819" i="38"/>
  <c r="B819" i="38"/>
  <c r="H818" i="38"/>
  <c r="L818" i="38" s="1"/>
  <c r="R818" i="38" s="1"/>
  <c r="G818" i="38"/>
  <c r="T818" i="38" s="1"/>
  <c r="F818" i="38"/>
  <c r="K818" i="38" s="1"/>
  <c r="E818" i="38"/>
  <c r="D818" i="38"/>
  <c r="Q818" i="38" s="1"/>
  <c r="C818" i="38"/>
  <c r="B818" i="38"/>
  <c r="H817" i="38"/>
  <c r="L817" i="38" s="1"/>
  <c r="R817" i="38" s="1"/>
  <c r="G817" i="38"/>
  <c r="T817" i="38" s="1"/>
  <c r="F817" i="38"/>
  <c r="K817" i="38" s="1"/>
  <c r="E817" i="38"/>
  <c r="D817" i="38"/>
  <c r="Q817" i="38" s="1"/>
  <c r="C817" i="38"/>
  <c r="B817" i="38"/>
  <c r="H816" i="38"/>
  <c r="L816" i="38" s="1"/>
  <c r="R816" i="38" s="1"/>
  <c r="G816" i="38"/>
  <c r="T816" i="38" s="1"/>
  <c r="F816" i="38"/>
  <c r="K816" i="38" s="1"/>
  <c r="E816" i="38"/>
  <c r="D816" i="38"/>
  <c r="Q816" i="38" s="1"/>
  <c r="C816" i="38"/>
  <c r="B816" i="38"/>
  <c r="H815" i="38"/>
  <c r="L815" i="38" s="1"/>
  <c r="R815" i="38" s="1"/>
  <c r="G815" i="38"/>
  <c r="T815" i="38" s="1"/>
  <c r="F815" i="38"/>
  <c r="K815" i="38" s="1"/>
  <c r="E815" i="38"/>
  <c r="D815" i="38"/>
  <c r="Q815" i="38" s="1"/>
  <c r="C815" i="38"/>
  <c r="B815" i="38"/>
  <c r="H814" i="38"/>
  <c r="L814" i="38" s="1"/>
  <c r="R814" i="38" s="1"/>
  <c r="G814" i="38"/>
  <c r="T814" i="38" s="1"/>
  <c r="F814" i="38"/>
  <c r="K814" i="38" s="1"/>
  <c r="E814" i="38"/>
  <c r="D814" i="38"/>
  <c r="Q814" i="38" s="1"/>
  <c r="C814" i="38"/>
  <c r="B814" i="38"/>
  <c r="H813" i="38"/>
  <c r="L813" i="38" s="1"/>
  <c r="R813" i="38" s="1"/>
  <c r="G813" i="38"/>
  <c r="T813" i="38" s="1"/>
  <c r="F813" i="38"/>
  <c r="K813" i="38" s="1"/>
  <c r="E813" i="38"/>
  <c r="D813" i="38"/>
  <c r="Q813" i="38" s="1"/>
  <c r="C813" i="38"/>
  <c r="B813" i="38"/>
  <c r="H812" i="38"/>
  <c r="L812" i="38" s="1"/>
  <c r="R812" i="38" s="1"/>
  <c r="G812" i="38"/>
  <c r="T812" i="38" s="1"/>
  <c r="F812" i="38"/>
  <c r="K812" i="38" s="1"/>
  <c r="E812" i="38"/>
  <c r="D812" i="38"/>
  <c r="Q812" i="38" s="1"/>
  <c r="C812" i="38"/>
  <c r="B812" i="38"/>
  <c r="H811" i="38"/>
  <c r="L811" i="38" s="1"/>
  <c r="R811" i="38" s="1"/>
  <c r="G811" i="38"/>
  <c r="T811" i="38" s="1"/>
  <c r="F811" i="38"/>
  <c r="K811" i="38" s="1"/>
  <c r="E811" i="38"/>
  <c r="D811" i="38"/>
  <c r="Q811" i="38" s="1"/>
  <c r="C811" i="38"/>
  <c r="B811" i="38"/>
  <c r="H810" i="38"/>
  <c r="L810" i="38" s="1"/>
  <c r="R810" i="38" s="1"/>
  <c r="G810" i="38"/>
  <c r="T810" i="38" s="1"/>
  <c r="F810" i="38"/>
  <c r="K810" i="38" s="1"/>
  <c r="E810" i="38"/>
  <c r="D810" i="38"/>
  <c r="Q810" i="38" s="1"/>
  <c r="C810" i="38"/>
  <c r="B810" i="38"/>
  <c r="H809" i="38"/>
  <c r="L809" i="38" s="1"/>
  <c r="R809" i="38" s="1"/>
  <c r="G809" i="38"/>
  <c r="T809" i="38" s="1"/>
  <c r="F809" i="38"/>
  <c r="K809" i="38" s="1"/>
  <c r="E809" i="38"/>
  <c r="D809" i="38"/>
  <c r="Q809" i="38" s="1"/>
  <c r="C809" i="38"/>
  <c r="B809" i="38"/>
  <c r="H808" i="38"/>
  <c r="L808" i="38" s="1"/>
  <c r="R808" i="38" s="1"/>
  <c r="G808" i="38"/>
  <c r="T808" i="38" s="1"/>
  <c r="F808" i="38"/>
  <c r="K808" i="38" s="1"/>
  <c r="E808" i="38"/>
  <c r="D808" i="38"/>
  <c r="Q808" i="38" s="1"/>
  <c r="C808" i="38"/>
  <c r="B808" i="38"/>
  <c r="H807" i="38"/>
  <c r="L807" i="38" s="1"/>
  <c r="R807" i="38" s="1"/>
  <c r="G807" i="38"/>
  <c r="T807" i="38" s="1"/>
  <c r="F807" i="38"/>
  <c r="K807" i="38" s="1"/>
  <c r="E807" i="38"/>
  <c r="D807" i="38"/>
  <c r="Q807" i="38" s="1"/>
  <c r="C807" i="38"/>
  <c r="B807" i="38"/>
  <c r="H806" i="38"/>
  <c r="L806" i="38" s="1"/>
  <c r="R806" i="38" s="1"/>
  <c r="G806" i="38"/>
  <c r="T806" i="38" s="1"/>
  <c r="F806" i="38"/>
  <c r="K806" i="38" s="1"/>
  <c r="E806" i="38"/>
  <c r="D806" i="38"/>
  <c r="Q806" i="38" s="1"/>
  <c r="C806" i="38"/>
  <c r="B806" i="38"/>
  <c r="H805" i="38"/>
  <c r="L805" i="38" s="1"/>
  <c r="R805" i="38" s="1"/>
  <c r="G805" i="38"/>
  <c r="T805" i="38" s="1"/>
  <c r="F805" i="38"/>
  <c r="K805" i="38" s="1"/>
  <c r="E805" i="38"/>
  <c r="D805" i="38"/>
  <c r="Q805" i="38" s="1"/>
  <c r="C805" i="38"/>
  <c r="B805" i="38"/>
  <c r="H804" i="38"/>
  <c r="L804" i="38" s="1"/>
  <c r="R804" i="38" s="1"/>
  <c r="G804" i="38"/>
  <c r="T804" i="38" s="1"/>
  <c r="F804" i="38"/>
  <c r="K804" i="38" s="1"/>
  <c r="E804" i="38"/>
  <c r="D804" i="38"/>
  <c r="Q804" i="38" s="1"/>
  <c r="C804" i="38"/>
  <c r="B804" i="38"/>
  <c r="H803" i="38"/>
  <c r="L803" i="38" s="1"/>
  <c r="R803" i="38" s="1"/>
  <c r="G803" i="38"/>
  <c r="T803" i="38" s="1"/>
  <c r="F803" i="38"/>
  <c r="K803" i="38" s="1"/>
  <c r="E803" i="38"/>
  <c r="D803" i="38"/>
  <c r="Q803" i="38" s="1"/>
  <c r="C803" i="38"/>
  <c r="B803" i="38"/>
  <c r="H802" i="38"/>
  <c r="L802" i="38" s="1"/>
  <c r="R802" i="38" s="1"/>
  <c r="G802" i="38"/>
  <c r="T802" i="38" s="1"/>
  <c r="F802" i="38"/>
  <c r="K802" i="38" s="1"/>
  <c r="E802" i="38"/>
  <c r="D802" i="38"/>
  <c r="Q802" i="38" s="1"/>
  <c r="C802" i="38"/>
  <c r="B802" i="38"/>
  <c r="H801" i="38"/>
  <c r="L801" i="38" s="1"/>
  <c r="R801" i="38" s="1"/>
  <c r="G801" i="38"/>
  <c r="T801" i="38" s="1"/>
  <c r="F801" i="38"/>
  <c r="K801" i="38" s="1"/>
  <c r="E801" i="38"/>
  <c r="D801" i="38"/>
  <c r="Q801" i="38" s="1"/>
  <c r="C801" i="38"/>
  <c r="B801" i="38"/>
  <c r="H800" i="38"/>
  <c r="L800" i="38" s="1"/>
  <c r="R800" i="38" s="1"/>
  <c r="G800" i="38"/>
  <c r="T800" i="38" s="1"/>
  <c r="F800" i="38"/>
  <c r="K800" i="38" s="1"/>
  <c r="E800" i="38"/>
  <c r="D800" i="38"/>
  <c r="Q800" i="38" s="1"/>
  <c r="C800" i="38"/>
  <c r="B800" i="38"/>
  <c r="H799" i="38"/>
  <c r="L799" i="38" s="1"/>
  <c r="R799" i="38" s="1"/>
  <c r="G799" i="38"/>
  <c r="T799" i="38" s="1"/>
  <c r="F799" i="38"/>
  <c r="K799" i="38" s="1"/>
  <c r="E799" i="38"/>
  <c r="D799" i="38"/>
  <c r="Q799" i="38" s="1"/>
  <c r="C799" i="38"/>
  <c r="B799" i="38"/>
  <c r="H798" i="38"/>
  <c r="L798" i="38" s="1"/>
  <c r="R798" i="38" s="1"/>
  <c r="G798" i="38"/>
  <c r="T798" i="38" s="1"/>
  <c r="F798" i="38"/>
  <c r="K798" i="38" s="1"/>
  <c r="E798" i="38"/>
  <c r="D798" i="38"/>
  <c r="Q798" i="38" s="1"/>
  <c r="C798" i="38"/>
  <c r="B798" i="38"/>
  <c r="H797" i="38"/>
  <c r="L797" i="38" s="1"/>
  <c r="R797" i="38" s="1"/>
  <c r="G797" i="38"/>
  <c r="T797" i="38" s="1"/>
  <c r="F797" i="38"/>
  <c r="K797" i="38" s="1"/>
  <c r="E797" i="38"/>
  <c r="D797" i="38"/>
  <c r="Q797" i="38" s="1"/>
  <c r="C797" i="38"/>
  <c r="B797" i="38"/>
  <c r="H796" i="38"/>
  <c r="L796" i="38" s="1"/>
  <c r="R796" i="38" s="1"/>
  <c r="G796" i="38"/>
  <c r="T796" i="38" s="1"/>
  <c r="F796" i="38"/>
  <c r="K796" i="38" s="1"/>
  <c r="E796" i="38"/>
  <c r="D796" i="38"/>
  <c r="Q796" i="38" s="1"/>
  <c r="C796" i="38"/>
  <c r="B796" i="38"/>
  <c r="H795" i="38"/>
  <c r="L795" i="38" s="1"/>
  <c r="R795" i="38" s="1"/>
  <c r="G795" i="38"/>
  <c r="T795" i="38" s="1"/>
  <c r="F795" i="38"/>
  <c r="K795" i="38" s="1"/>
  <c r="E795" i="38"/>
  <c r="D795" i="38"/>
  <c r="Q795" i="38" s="1"/>
  <c r="C795" i="38"/>
  <c r="B795" i="38"/>
  <c r="H794" i="38"/>
  <c r="L794" i="38" s="1"/>
  <c r="R794" i="38" s="1"/>
  <c r="G794" i="38"/>
  <c r="T794" i="38" s="1"/>
  <c r="F794" i="38"/>
  <c r="K794" i="38" s="1"/>
  <c r="E794" i="38"/>
  <c r="D794" i="38"/>
  <c r="Q794" i="38" s="1"/>
  <c r="C794" i="38"/>
  <c r="B794" i="38"/>
  <c r="H793" i="38"/>
  <c r="L793" i="38" s="1"/>
  <c r="R793" i="38" s="1"/>
  <c r="G793" i="38"/>
  <c r="T793" i="38" s="1"/>
  <c r="F793" i="38"/>
  <c r="K793" i="38" s="1"/>
  <c r="E793" i="38"/>
  <c r="D793" i="38"/>
  <c r="Q793" i="38" s="1"/>
  <c r="C793" i="38"/>
  <c r="B793" i="38"/>
  <c r="H792" i="38"/>
  <c r="L792" i="38" s="1"/>
  <c r="R792" i="38" s="1"/>
  <c r="G792" i="38"/>
  <c r="T792" i="38" s="1"/>
  <c r="F792" i="38"/>
  <c r="K792" i="38" s="1"/>
  <c r="E792" i="38"/>
  <c r="D792" i="38"/>
  <c r="Q792" i="38" s="1"/>
  <c r="C792" i="38"/>
  <c r="B792" i="38"/>
  <c r="H791" i="38"/>
  <c r="L791" i="38" s="1"/>
  <c r="R791" i="38" s="1"/>
  <c r="G791" i="38"/>
  <c r="T791" i="38" s="1"/>
  <c r="F791" i="38"/>
  <c r="K791" i="38" s="1"/>
  <c r="E791" i="38"/>
  <c r="D791" i="38"/>
  <c r="Q791" i="38" s="1"/>
  <c r="C791" i="38"/>
  <c r="B791" i="38"/>
  <c r="H790" i="38"/>
  <c r="L790" i="38" s="1"/>
  <c r="R790" i="38" s="1"/>
  <c r="G790" i="38"/>
  <c r="T790" i="38" s="1"/>
  <c r="F790" i="38"/>
  <c r="K790" i="38" s="1"/>
  <c r="E790" i="38"/>
  <c r="D790" i="38"/>
  <c r="Q790" i="38" s="1"/>
  <c r="C790" i="38"/>
  <c r="B790" i="38"/>
  <c r="H789" i="38"/>
  <c r="L789" i="38" s="1"/>
  <c r="R789" i="38" s="1"/>
  <c r="G789" i="38"/>
  <c r="T789" i="38" s="1"/>
  <c r="F789" i="38"/>
  <c r="K789" i="38" s="1"/>
  <c r="E789" i="38"/>
  <c r="D789" i="38"/>
  <c r="Q789" i="38" s="1"/>
  <c r="C789" i="38"/>
  <c r="B789" i="38"/>
  <c r="H788" i="38"/>
  <c r="L788" i="38" s="1"/>
  <c r="R788" i="38" s="1"/>
  <c r="G788" i="38"/>
  <c r="T788" i="38" s="1"/>
  <c r="F788" i="38"/>
  <c r="K788" i="38" s="1"/>
  <c r="E788" i="38"/>
  <c r="D788" i="38"/>
  <c r="Q788" i="38" s="1"/>
  <c r="C788" i="38"/>
  <c r="B788" i="38"/>
  <c r="H787" i="38"/>
  <c r="L787" i="38" s="1"/>
  <c r="R787" i="38" s="1"/>
  <c r="G787" i="38"/>
  <c r="T787" i="38" s="1"/>
  <c r="F787" i="38"/>
  <c r="K787" i="38" s="1"/>
  <c r="E787" i="38"/>
  <c r="D787" i="38"/>
  <c r="Q787" i="38" s="1"/>
  <c r="C787" i="38"/>
  <c r="B787" i="38"/>
  <c r="H786" i="38"/>
  <c r="L786" i="38" s="1"/>
  <c r="R786" i="38" s="1"/>
  <c r="G786" i="38"/>
  <c r="T786" i="38" s="1"/>
  <c r="F786" i="38"/>
  <c r="K786" i="38" s="1"/>
  <c r="E786" i="38"/>
  <c r="D786" i="38"/>
  <c r="Q786" i="38" s="1"/>
  <c r="C786" i="38"/>
  <c r="B786" i="38"/>
  <c r="H785" i="38"/>
  <c r="L785" i="38" s="1"/>
  <c r="R785" i="38" s="1"/>
  <c r="G785" i="38"/>
  <c r="T785" i="38" s="1"/>
  <c r="F785" i="38"/>
  <c r="K785" i="38" s="1"/>
  <c r="E785" i="38"/>
  <c r="D785" i="38"/>
  <c r="Q785" i="38" s="1"/>
  <c r="C785" i="38"/>
  <c r="B785" i="38"/>
  <c r="H784" i="38"/>
  <c r="L784" i="38" s="1"/>
  <c r="R784" i="38" s="1"/>
  <c r="G784" i="38"/>
  <c r="T784" i="38" s="1"/>
  <c r="F784" i="38"/>
  <c r="K784" i="38" s="1"/>
  <c r="E784" i="38"/>
  <c r="D784" i="38"/>
  <c r="Q784" i="38" s="1"/>
  <c r="C784" i="38"/>
  <c r="B784" i="38"/>
  <c r="H783" i="38"/>
  <c r="L783" i="38" s="1"/>
  <c r="R783" i="38" s="1"/>
  <c r="G783" i="38"/>
  <c r="T783" i="38" s="1"/>
  <c r="F783" i="38"/>
  <c r="K783" i="38" s="1"/>
  <c r="E783" i="38"/>
  <c r="D783" i="38"/>
  <c r="Q783" i="38" s="1"/>
  <c r="C783" i="38"/>
  <c r="B783" i="38"/>
  <c r="H782" i="38"/>
  <c r="L782" i="38" s="1"/>
  <c r="R782" i="38" s="1"/>
  <c r="G782" i="38"/>
  <c r="T782" i="38" s="1"/>
  <c r="F782" i="38"/>
  <c r="K782" i="38" s="1"/>
  <c r="E782" i="38"/>
  <c r="D782" i="38"/>
  <c r="Q782" i="38" s="1"/>
  <c r="C782" i="38"/>
  <c r="B782" i="38"/>
  <c r="H781" i="38"/>
  <c r="L781" i="38" s="1"/>
  <c r="R781" i="38" s="1"/>
  <c r="G781" i="38"/>
  <c r="T781" i="38" s="1"/>
  <c r="F781" i="38"/>
  <c r="K781" i="38" s="1"/>
  <c r="E781" i="38"/>
  <c r="D781" i="38"/>
  <c r="Q781" i="38" s="1"/>
  <c r="C781" i="38"/>
  <c r="B781" i="38"/>
  <c r="H780" i="38"/>
  <c r="L780" i="38" s="1"/>
  <c r="R780" i="38" s="1"/>
  <c r="G780" i="38"/>
  <c r="T780" i="38" s="1"/>
  <c r="F780" i="38"/>
  <c r="K780" i="38" s="1"/>
  <c r="E780" i="38"/>
  <c r="D780" i="38"/>
  <c r="Q780" i="38" s="1"/>
  <c r="C780" i="38"/>
  <c r="B780" i="38"/>
  <c r="H779" i="38"/>
  <c r="L779" i="38" s="1"/>
  <c r="R779" i="38" s="1"/>
  <c r="G779" i="38"/>
  <c r="T779" i="38" s="1"/>
  <c r="F779" i="38"/>
  <c r="K779" i="38" s="1"/>
  <c r="E779" i="38"/>
  <c r="D779" i="38"/>
  <c r="Q779" i="38" s="1"/>
  <c r="C779" i="38"/>
  <c r="B779" i="38"/>
  <c r="H778" i="38"/>
  <c r="L778" i="38" s="1"/>
  <c r="R778" i="38" s="1"/>
  <c r="G778" i="38"/>
  <c r="T778" i="38" s="1"/>
  <c r="F778" i="38"/>
  <c r="K778" i="38" s="1"/>
  <c r="E778" i="38"/>
  <c r="D778" i="38"/>
  <c r="Q778" i="38" s="1"/>
  <c r="C778" i="38"/>
  <c r="B778" i="38"/>
  <c r="H777" i="38"/>
  <c r="L777" i="38" s="1"/>
  <c r="R777" i="38" s="1"/>
  <c r="G777" i="38"/>
  <c r="T777" i="38" s="1"/>
  <c r="F777" i="38"/>
  <c r="K777" i="38" s="1"/>
  <c r="E777" i="38"/>
  <c r="D777" i="38"/>
  <c r="Q777" i="38" s="1"/>
  <c r="C777" i="38"/>
  <c r="B777" i="38"/>
  <c r="H776" i="38"/>
  <c r="L776" i="38" s="1"/>
  <c r="R776" i="38" s="1"/>
  <c r="G776" i="38"/>
  <c r="T776" i="38" s="1"/>
  <c r="F776" i="38"/>
  <c r="K776" i="38" s="1"/>
  <c r="E776" i="38"/>
  <c r="D776" i="38"/>
  <c r="Q776" i="38" s="1"/>
  <c r="C776" i="38"/>
  <c r="B776" i="38"/>
  <c r="H775" i="38"/>
  <c r="L775" i="38" s="1"/>
  <c r="R775" i="38" s="1"/>
  <c r="G775" i="38"/>
  <c r="T775" i="38" s="1"/>
  <c r="F775" i="38"/>
  <c r="K775" i="38" s="1"/>
  <c r="E775" i="38"/>
  <c r="D775" i="38"/>
  <c r="Q775" i="38" s="1"/>
  <c r="C775" i="38"/>
  <c r="B775" i="38"/>
  <c r="H774" i="38"/>
  <c r="L774" i="38" s="1"/>
  <c r="R774" i="38" s="1"/>
  <c r="G774" i="38"/>
  <c r="T774" i="38" s="1"/>
  <c r="F774" i="38"/>
  <c r="K774" i="38" s="1"/>
  <c r="E774" i="38"/>
  <c r="D774" i="38"/>
  <c r="Q774" i="38" s="1"/>
  <c r="C774" i="38"/>
  <c r="B774" i="38"/>
  <c r="H773" i="38"/>
  <c r="L773" i="38" s="1"/>
  <c r="R773" i="38" s="1"/>
  <c r="G773" i="38"/>
  <c r="T773" i="38" s="1"/>
  <c r="F773" i="38"/>
  <c r="K773" i="38" s="1"/>
  <c r="E773" i="38"/>
  <c r="D773" i="38"/>
  <c r="Q773" i="38" s="1"/>
  <c r="C773" i="38"/>
  <c r="B773" i="38"/>
  <c r="H772" i="38"/>
  <c r="L772" i="38" s="1"/>
  <c r="R772" i="38" s="1"/>
  <c r="G772" i="38"/>
  <c r="T772" i="38" s="1"/>
  <c r="F772" i="38"/>
  <c r="K772" i="38" s="1"/>
  <c r="E772" i="38"/>
  <c r="D772" i="38"/>
  <c r="Q772" i="38" s="1"/>
  <c r="C772" i="38"/>
  <c r="B772" i="38"/>
  <c r="H771" i="38"/>
  <c r="L771" i="38" s="1"/>
  <c r="R771" i="38" s="1"/>
  <c r="G771" i="38"/>
  <c r="T771" i="38" s="1"/>
  <c r="F771" i="38"/>
  <c r="K771" i="38" s="1"/>
  <c r="E771" i="38"/>
  <c r="D771" i="38"/>
  <c r="Q771" i="38" s="1"/>
  <c r="C771" i="38"/>
  <c r="B771" i="38"/>
  <c r="H770" i="38"/>
  <c r="L770" i="38" s="1"/>
  <c r="R770" i="38" s="1"/>
  <c r="G770" i="38"/>
  <c r="T770" i="38" s="1"/>
  <c r="F770" i="38"/>
  <c r="K770" i="38" s="1"/>
  <c r="E770" i="38"/>
  <c r="D770" i="38"/>
  <c r="Q770" i="38" s="1"/>
  <c r="C770" i="38"/>
  <c r="B770" i="38"/>
  <c r="H769" i="38"/>
  <c r="L769" i="38" s="1"/>
  <c r="R769" i="38" s="1"/>
  <c r="G769" i="38"/>
  <c r="T769" i="38" s="1"/>
  <c r="F769" i="38"/>
  <c r="K769" i="38" s="1"/>
  <c r="E769" i="38"/>
  <c r="D769" i="38"/>
  <c r="Q769" i="38" s="1"/>
  <c r="C769" i="38"/>
  <c r="B769" i="38"/>
  <c r="H768" i="38"/>
  <c r="L768" i="38" s="1"/>
  <c r="R768" i="38" s="1"/>
  <c r="G768" i="38"/>
  <c r="T768" i="38" s="1"/>
  <c r="F768" i="38"/>
  <c r="K768" i="38" s="1"/>
  <c r="E768" i="38"/>
  <c r="D768" i="38"/>
  <c r="Q768" i="38" s="1"/>
  <c r="C768" i="38"/>
  <c r="B768" i="38"/>
  <c r="H767" i="38"/>
  <c r="L767" i="38" s="1"/>
  <c r="R767" i="38" s="1"/>
  <c r="G767" i="38"/>
  <c r="T767" i="38" s="1"/>
  <c r="F767" i="38"/>
  <c r="K767" i="38" s="1"/>
  <c r="E767" i="38"/>
  <c r="D767" i="38"/>
  <c r="Q767" i="38" s="1"/>
  <c r="C767" i="38"/>
  <c r="B767" i="38"/>
  <c r="H766" i="38"/>
  <c r="L766" i="38" s="1"/>
  <c r="R766" i="38" s="1"/>
  <c r="G766" i="38"/>
  <c r="T766" i="38" s="1"/>
  <c r="F766" i="38"/>
  <c r="K766" i="38" s="1"/>
  <c r="E766" i="38"/>
  <c r="D766" i="38"/>
  <c r="Q766" i="38" s="1"/>
  <c r="C766" i="38"/>
  <c r="B766" i="38"/>
  <c r="H765" i="38"/>
  <c r="L765" i="38" s="1"/>
  <c r="R765" i="38" s="1"/>
  <c r="G765" i="38"/>
  <c r="T765" i="38" s="1"/>
  <c r="F765" i="38"/>
  <c r="K765" i="38" s="1"/>
  <c r="E765" i="38"/>
  <c r="D765" i="38"/>
  <c r="Q765" i="38" s="1"/>
  <c r="C765" i="38"/>
  <c r="B765" i="38"/>
  <c r="H764" i="38"/>
  <c r="L764" i="38" s="1"/>
  <c r="R764" i="38" s="1"/>
  <c r="G764" i="38"/>
  <c r="T764" i="38" s="1"/>
  <c r="F764" i="38"/>
  <c r="K764" i="38" s="1"/>
  <c r="E764" i="38"/>
  <c r="D764" i="38"/>
  <c r="Q764" i="38" s="1"/>
  <c r="C764" i="38"/>
  <c r="B764" i="38"/>
  <c r="H763" i="38"/>
  <c r="L763" i="38" s="1"/>
  <c r="R763" i="38" s="1"/>
  <c r="G763" i="38"/>
  <c r="T763" i="38" s="1"/>
  <c r="F763" i="38"/>
  <c r="K763" i="38" s="1"/>
  <c r="E763" i="38"/>
  <c r="D763" i="38"/>
  <c r="Q763" i="38" s="1"/>
  <c r="C763" i="38"/>
  <c r="B763" i="38"/>
  <c r="H762" i="38"/>
  <c r="L762" i="38" s="1"/>
  <c r="R762" i="38" s="1"/>
  <c r="G762" i="38"/>
  <c r="T762" i="38" s="1"/>
  <c r="F762" i="38"/>
  <c r="K762" i="38" s="1"/>
  <c r="E762" i="38"/>
  <c r="D762" i="38"/>
  <c r="Q762" i="38" s="1"/>
  <c r="C762" i="38"/>
  <c r="B762" i="38"/>
  <c r="H761" i="38"/>
  <c r="L761" i="38" s="1"/>
  <c r="R761" i="38" s="1"/>
  <c r="G761" i="38"/>
  <c r="T761" i="38" s="1"/>
  <c r="F761" i="38"/>
  <c r="K761" i="38" s="1"/>
  <c r="E761" i="38"/>
  <c r="D761" i="38"/>
  <c r="Q761" i="38" s="1"/>
  <c r="C761" i="38"/>
  <c r="B761" i="38"/>
  <c r="H760" i="38"/>
  <c r="L760" i="38" s="1"/>
  <c r="R760" i="38" s="1"/>
  <c r="G760" i="38"/>
  <c r="T760" i="38" s="1"/>
  <c r="F760" i="38"/>
  <c r="K760" i="38" s="1"/>
  <c r="E760" i="38"/>
  <c r="D760" i="38"/>
  <c r="Q760" i="38" s="1"/>
  <c r="C760" i="38"/>
  <c r="B760" i="38"/>
  <c r="H759" i="38"/>
  <c r="L759" i="38" s="1"/>
  <c r="R759" i="38" s="1"/>
  <c r="G759" i="38"/>
  <c r="T759" i="38" s="1"/>
  <c r="F759" i="38"/>
  <c r="K759" i="38" s="1"/>
  <c r="E759" i="38"/>
  <c r="D759" i="38"/>
  <c r="Q759" i="38" s="1"/>
  <c r="C759" i="38"/>
  <c r="B759" i="38"/>
  <c r="H758" i="38"/>
  <c r="L758" i="38" s="1"/>
  <c r="R758" i="38" s="1"/>
  <c r="G758" i="38"/>
  <c r="T758" i="38" s="1"/>
  <c r="F758" i="38"/>
  <c r="K758" i="38" s="1"/>
  <c r="E758" i="38"/>
  <c r="D758" i="38"/>
  <c r="Q758" i="38" s="1"/>
  <c r="C758" i="38"/>
  <c r="B758" i="38"/>
  <c r="H757" i="38"/>
  <c r="L757" i="38" s="1"/>
  <c r="R757" i="38" s="1"/>
  <c r="G757" i="38"/>
  <c r="T757" i="38" s="1"/>
  <c r="F757" i="38"/>
  <c r="K757" i="38" s="1"/>
  <c r="E757" i="38"/>
  <c r="D757" i="38"/>
  <c r="Q757" i="38" s="1"/>
  <c r="C757" i="38"/>
  <c r="B757" i="38"/>
  <c r="H756" i="38"/>
  <c r="L756" i="38" s="1"/>
  <c r="R756" i="38" s="1"/>
  <c r="G756" i="38"/>
  <c r="T756" i="38" s="1"/>
  <c r="F756" i="38"/>
  <c r="K756" i="38" s="1"/>
  <c r="E756" i="38"/>
  <c r="D756" i="38"/>
  <c r="Q756" i="38" s="1"/>
  <c r="C756" i="38"/>
  <c r="B756" i="38"/>
  <c r="H755" i="38"/>
  <c r="L755" i="38" s="1"/>
  <c r="R755" i="38" s="1"/>
  <c r="G755" i="38"/>
  <c r="T755" i="38" s="1"/>
  <c r="F755" i="38"/>
  <c r="K755" i="38" s="1"/>
  <c r="E755" i="38"/>
  <c r="D755" i="38"/>
  <c r="Q755" i="38" s="1"/>
  <c r="C755" i="38"/>
  <c r="B755" i="38"/>
  <c r="H754" i="38"/>
  <c r="L754" i="38" s="1"/>
  <c r="R754" i="38" s="1"/>
  <c r="G754" i="38"/>
  <c r="T754" i="38" s="1"/>
  <c r="F754" i="38"/>
  <c r="K754" i="38" s="1"/>
  <c r="E754" i="38"/>
  <c r="D754" i="38"/>
  <c r="Q754" i="38" s="1"/>
  <c r="C754" i="38"/>
  <c r="B754" i="38"/>
  <c r="H753" i="38"/>
  <c r="L753" i="38" s="1"/>
  <c r="R753" i="38" s="1"/>
  <c r="G753" i="38"/>
  <c r="T753" i="38" s="1"/>
  <c r="F753" i="38"/>
  <c r="K753" i="38" s="1"/>
  <c r="E753" i="38"/>
  <c r="D753" i="38"/>
  <c r="Q753" i="38" s="1"/>
  <c r="C753" i="38"/>
  <c r="B753" i="38"/>
  <c r="H752" i="38"/>
  <c r="L752" i="38" s="1"/>
  <c r="R752" i="38" s="1"/>
  <c r="G752" i="38"/>
  <c r="T752" i="38" s="1"/>
  <c r="F752" i="38"/>
  <c r="K752" i="38" s="1"/>
  <c r="E752" i="38"/>
  <c r="D752" i="38"/>
  <c r="Q752" i="38" s="1"/>
  <c r="C752" i="38"/>
  <c r="B752" i="38"/>
  <c r="H751" i="38"/>
  <c r="L751" i="38" s="1"/>
  <c r="R751" i="38" s="1"/>
  <c r="G751" i="38"/>
  <c r="T751" i="38" s="1"/>
  <c r="F751" i="38"/>
  <c r="K751" i="38" s="1"/>
  <c r="E751" i="38"/>
  <c r="D751" i="38"/>
  <c r="Q751" i="38" s="1"/>
  <c r="C751" i="38"/>
  <c r="B751" i="38"/>
  <c r="H750" i="38"/>
  <c r="L750" i="38" s="1"/>
  <c r="R750" i="38" s="1"/>
  <c r="G750" i="38"/>
  <c r="T750" i="38" s="1"/>
  <c r="F750" i="38"/>
  <c r="K750" i="38" s="1"/>
  <c r="E750" i="38"/>
  <c r="D750" i="38"/>
  <c r="Q750" i="38" s="1"/>
  <c r="C750" i="38"/>
  <c r="B750" i="38"/>
  <c r="H749" i="38"/>
  <c r="L749" i="38" s="1"/>
  <c r="R749" i="38" s="1"/>
  <c r="G749" i="38"/>
  <c r="T749" i="38" s="1"/>
  <c r="F749" i="38"/>
  <c r="K749" i="38" s="1"/>
  <c r="E749" i="38"/>
  <c r="D749" i="38"/>
  <c r="Q749" i="38" s="1"/>
  <c r="C749" i="38"/>
  <c r="B749" i="38"/>
  <c r="H748" i="38"/>
  <c r="L748" i="38" s="1"/>
  <c r="R748" i="38" s="1"/>
  <c r="G748" i="38"/>
  <c r="T748" i="38" s="1"/>
  <c r="F748" i="38"/>
  <c r="K748" i="38" s="1"/>
  <c r="E748" i="38"/>
  <c r="D748" i="38"/>
  <c r="Q748" i="38" s="1"/>
  <c r="C748" i="38"/>
  <c r="B748" i="38"/>
  <c r="H747" i="38"/>
  <c r="L747" i="38" s="1"/>
  <c r="R747" i="38" s="1"/>
  <c r="G747" i="38"/>
  <c r="T747" i="38" s="1"/>
  <c r="F747" i="38"/>
  <c r="K747" i="38" s="1"/>
  <c r="E747" i="38"/>
  <c r="D747" i="38"/>
  <c r="Q747" i="38" s="1"/>
  <c r="C747" i="38"/>
  <c r="B747" i="38"/>
  <c r="H746" i="38"/>
  <c r="L746" i="38" s="1"/>
  <c r="R746" i="38" s="1"/>
  <c r="G746" i="38"/>
  <c r="T746" i="38" s="1"/>
  <c r="F746" i="38"/>
  <c r="K746" i="38" s="1"/>
  <c r="E746" i="38"/>
  <c r="D746" i="38"/>
  <c r="Q746" i="38" s="1"/>
  <c r="C746" i="38"/>
  <c r="B746" i="38"/>
  <c r="H745" i="38"/>
  <c r="L745" i="38" s="1"/>
  <c r="R745" i="38" s="1"/>
  <c r="G745" i="38"/>
  <c r="T745" i="38" s="1"/>
  <c r="F745" i="38"/>
  <c r="K745" i="38" s="1"/>
  <c r="E745" i="38"/>
  <c r="D745" i="38"/>
  <c r="Q745" i="38" s="1"/>
  <c r="C745" i="38"/>
  <c r="B745" i="38"/>
  <c r="H744" i="38"/>
  <c r="L744" i="38" s="1"/>
  <c r="R744" i="38" s="1"/>
  <c r="G744" i="38"/>
  <c r="T744" i="38" s="1"/>
  <c r="F744" i="38"/>
  <c r="K744" i="38" s="1"/>
  <c r="E744" i="38"/>
  <c r="D744" i="38"/>
  <c r="Q744" i="38" s="1"/>
  <c r="C744" i="38"/>
  <c r="B744" i="38"/>
  <c r="H743" i="38"/>
  <c r="L743" i="38" s="1"/>
  <c r="R743" i="38" s="1"/>
  <c r="G743" i="38"/>
  <c r="T743" i="38" s="1"/>
  <c r="F743" i="38"/>
  <c r="K743" i="38" s="1"/>
  <c r="E743" i="38"/>
  <c r="D743" i="38"/>
  <c r="Q743" i="38" s="1"/>
  <c r="C743" i="38"/>
  <c r="B743" i="38"/>
  <c r="H742" i="38"/>
  <c r="L742" i="38" s="1"/>
  <c r="R742" i="38" s="1"/>
  <c r="G742" i="38"/>
  <c r="T742" i="38" s="1"/>
  <c r="F742" i="38"/>
  <c r="K742" i="38" s="1"/>
  <c r="E742" i="38"/>
  <c r="D742" i="38"/>
  <c r="Q742" i="38" s="1"/>
  <c r="C742" i="38"/>
  <c r="B742" i="38"/>
  <c r="H741" i="38"/>
  <c r="L741" i="38" s="1"/>
  <c r="R741" i="38" s="1"/>
  <c r="G741" i="38"/>
  <c r="T741" i="38" s="1"/>
  <c r="F741" i="38"/>
  <c r="K741" i="38" s="1"/>
  <c r="E741" i="38"/>
  <c r="D741" i="38"/>
  <c r="Q741" i="38" s="1"/>
  <c r="C741" i="38"/>
  <c r="B741" i="38"/>
  <c r="H740" i="38"/>
  <c r="L740" i="38" s="1"/>
  <c r="R740" i="38" s="1"/>
  <c r="G740" i="38"/>
  <c r="T740" i="38" s="1"/>
  <c r="F740" i="38"/>
  <c r="K740" i="38" s="1"/>
  <c r="E740" i="38"/>
  <c r="D740" i="38"/>
  <c r="Q740" i="38" s="1"/>
  <c r="C740" i="38"/>
  <c r="B740" i="38"/>
  <c r="H739" i="38"/>
  <c r="L739" i="38" s="1"/>
  <c r="R739" i="38" s="1"/>
  <c r="G739" i="38"/>
  <c r="T739" i="38" s="1"/>
  <c r="F739" i="38"/>
  <c r="K739" i="38" s="1"/>
  <c r="E739" i="38"/>
  <c r="D739" i="38"/>
  <c r="Q739" i="38" s="1"/>
  <c r="C739" i="38"/>
  <c r="B739" i="38"/>
  <c r="H738" i="38"/>
  <c r="L738" i="38" s="1"/>
  <c r="R738" i="38" s="1"/>
  <c r="G738" i="38"/>
  <c r="T738" i="38" s="1"/>
  <c r="F738" i="38"/>
  <c r="K738" i="38" s="1"/>
  <c r="E738" i="38"/>
  <c r="D738" i="38"/>
  <c r="Q738" i="38" s="1"/>
  <c r="C738" i="38"/>
  <c r="B738" i="38"/>
  <c r="H737" i="38"/>
  <c r="L737" i="38" s="1"/>
  <c r="R737" i="38" s="1"/>
  <c r="G737" i="38"/>
  <c r="T737" i="38" s="1"/>
  <c r="F737" i="38"/>
  <c r="K737" i="38" s="1"/>
  <c r="E737" i="38"/>
  <c r="D737" i="38"/>
  <c r="Q737" i="38" s="1"/>
  <c r="C737" i="38"/>
  <c r="B737" i="38"/>
  <c r="H736" i="38"/>
  <c r="L736" i="38" s="1"/>
  <c r="R736" i="38" s="1"/>
  <c r="G736" i="38"/>
  <c r="T736" i="38" s="1"/>
  <c r="F736" i="38"/>
  <c r="K736" i="38" s="1"/>
  <c r="E736" i="38"/>
  <c r="D736" i="38"/>
  <c r="Q736" i="38" s="1"/>
  <c r="C736" i="38"/>
  <c r="B736" i="38"/>
  <c r="H735" i="38"/>
  <c r="L735" i="38" s="1"/>
  <c r="R735" i="38" s="1"/>
  <c r="G735" i="38"/>
  <c r="T735" i="38" s="1"/>
  <c r="F735" i="38"/>
  <c r="K735" i="38" s="1"/>
  <c r="E735" i="38"/>
  <c r="D735" i="38"/>
  <c r="Q735" i="38" s="1"/>
  <c r="C735" i="38"/>
  <c r="B735" i="38"/>
  <c r="H734" i="38"/>
  <c r="L734" i="38" s="1"/>
  <c r="R734" i="38" s="1"/>
  <c r="G734" i="38"/>
  <c r="T734" i="38" s="1"/>
  <c r="F734" i="38"/>
  <c r="K734" i="38" s="1"/>
  <c r="E734" i="38"/>
  <c r="D734" i="38"/>
  <c r="Q734" i="38" s="1"/>
  <c r="C734" i="38"/>
  <c r="B734" i="38"/>
  <c r="H733" i="38"/>
  <c r="L733" i="38" s="1"/>
  <c r="R733" i="38" s="1"/>
  <c r="G733" i="38"/>
  <c r="T733" i="38" s="1"/>
  <c r="F733" i="38"/>
  <c r="K733" i="38" s="1"/>
  <c r="E733" i="38"/>
  <c r="D733" i="38"/>
  <c r="Q733" i="38" s="1"/>
  <c r="C733" i="38"/>
  <c r="B733" i="38"/>
  <c r="H732" i="38"/>
  <c r="L732" i="38" s="1"/>
  <c r="R732" i="38" s="1"/>
  <c r="G732" i="38"/>
  <c r="T732" i="38" s="1"/>
  <c r="F732" i="38"/>
  <c r="K732" i="38" s="1"/>
  <c r="E732" i="38"/>
  <c r="D732" i="38"/>
  <c r="Q732" i="38" s="1"/>
  <c r="C732" i="38"/>
  <c r="B732" i="38"/>
  <c r="H731" i="38"/>
  <c r="L731" i="38" s="1"/>
  <c r="R731" i="38" s="1"/>
  <c r="G731" i="38"/>
  <c r="T731" i="38" s="1"/>
  <c r="F731" i="38"/>
  <c r="K731" i="38" s="1"/>
  <c r="E731" i="38"/>
  <c r="D731" i="38"/>
  <c r="Q731" i="38" s="1"/>
  <c r="C731" i="38"/>
  <c r="B731" i="38"/>
  <c r="H730" i="38"/>
  <c r="L730" i="38" s="1"/>
  <c r="R730" i="38" s="1"/>
  <c r="G730" i="38"/>
  <c r="T730" i="38" s="1"/>
  <c r="F730" i="38"/>
  <c r="K730" i="38" s="1"/>
  <c r="E730" i="38"/>
  <c r="D730" i="38"/>
  <c r="Q730" i="38" s="1"/>
  <c r="C730" i="38"/>
  <c r="B730" i="38"/>
  <c r="H729" i="38"/>
  <c r="L729" i="38" s="1"/>
  <c r="R729" i="38" s="1"/>
  <c r="G729" i="38"/>
  <c r="T729" i="38" s="1"/>
  <c r="F729" i="38"/>
  <c r="K729" i="38" s="1"/>
  <c r="E729" i="38"/>
  <c r="D729" i="38"/>
  <c r="Q729" i="38" s="1"/>
  <c r="C729" i="38"/>
  <c r="B729" i="38"/>
  <c r="H728" i="38"/>
  <c r="L728" i="38" s="1"/>
  <c r="R728" i="38" s="1"/>
  <c r="G728" i="38"/>
  <c r="T728" i="38" s="1"/>
  <c r="F728" i="38"/>
  <c r="K728" i="38" s="1"/>
  <c r="E728" i="38"/>
  <c r="D728" i="38"/>
  <c r="Q728" i="38" s="1"/>
  <c r="C728" i="38"/>
  <c r="B728" i="38"/>
  <c r="H727" i="38"/>
  <c r="L727" i="38" s="1"/>
  <c r="R727" i="38" s="1"/>
  <c r="G727" i="38"/>
  <c r="T727" i="38" s="1"/>
  <c r="F727" i="38"/>
  <c r="K727" i="38" s="1"/>
  <c r="E727" i="38"/>
  <c r="D727" i="38"/>
  <c r="Q727" i="38" s="1"/>
  <c r="C727" i="38"/>
  <c r="B727" i="38"/>
  <c r="H726" i="38"/>
  <c r="L726" i="38" s="1"/>
  <c r="R726" i="38" s="1"/>
  <c r="G726" i="38"/>
  <c r="T726" i="38" s="1"/>
  <c r="F726" i="38"/>
  <c r="K726" i="38" s="1"/>
  <c r="E726" i="38"/>
  <c r="D726" i="38"/>
  <c r="Q726" i="38" s="1"/>
  <c r="C726" i="38"/>
  <c r="B726" i="38"/>
  <c r="H725" i="38"/>
  <c r="L725" i="38" s="1"/>
  <c r="R725" i="38" s="1"/>
  <c r="G725" i="38"/>
  <c r="T725" i="38" s="1"/>
  <c r="F725" i="38"/>
  <c r="K725" i="38" s="1"/>
  <c r="E725" i="38"/>
  <c r="D725" i="38"/>
  <c r="Q725" i="38" s="1"/>
  <c r="C725" i="38"/>
  <c r="B725" i="38"/>
  <c r="H724" i="38"/>
  <c r="L724" i="38" s="1"/>
  <c r="R724" i="38" s="1"/>
  <c r="G724" i="38"/>
  <c r="T724" i="38" s="1"/>
  <c r="F724" i="38"/>
  <c r="K724" i="38" s="1"/>
  <c r="E724" i="38"/>
  <c r="D724" i="38"/>
  <c r="Q724" i="38" s="1"/>
  <c r="C724" i="38"/>
  <c r="B724" i="38"/>
  <c r="H723" i="38"/>
  <c r="L723" i="38" s="1"/>
  <c r="R723" i="38" s="1"/>
  <c r="G723" i="38"/>
  <c r="T723" i="38" s="1"/>
  <c r="F723" i="38"/>
  <c r="K723" i="38" s="1"/>
  <c r="E723" i="38"/>
  <c r="D723" i="38"/>
  <c r="Q723" i="38" s="1"/>
  <c r="C723" i="38"/>
  <c r="B723" i="38"/>
  <c r="H722" i="38"/>
  <c r="L722" i="38" s="1"/>
  <c r="R722" i="38" s="1"/>
  <c r="G722" i="38"/>
  <c r="T722" i="38" s="1"/>
  <c r="F722" i="38"/>
  <c r="K722" i="38" s="1"/>
  <c r="E722" i="38"/>
  <c r="D722" i="38"/>
  <c r="Q722" i="38" s="1"/>
  <c r="C722" i="38"/>
  <c r="B722" i="38"/>
  <c r="H721" i="38"/>
  <c r="L721" i="38" s="1"/>
  <c r="R721" i="38" s="1"/>
  <c r="G721" i="38"/>
  <c r="T721" i="38" s="1"/>
  <c r="F721" i="38"/>
  <c r="K721" i="38" s="1"/>
  <c r="E721" i="38"/>
  <c r="D721" i="38"/>
  <c r="Q721" i="38" s="1"/>
  <c r="C721" i="38"/>
  <c r="B721" i="38"/>
  <c r="H720" i="38"/>
  <c r="L720" i="38" s="1"/>
  <c r="R720" i="38" s="1"/>
  <c r="G720" i="38"/>
  <c r="T720" i="38" s="1"/>
  <c r="F720" i="38"/>
  <c r="K720" i="38" s="1"/>
  <c r="E720" i="38"/>
  <c r="D720" i="38"/>
  <c r="Q720" i="38" s="1"/>
  <c r="C720" i="38"/>
  <c r="B720" i="38"/>
  <c r="H719" i="38"/>
  <c r="L719" i="38" s="1"/>
  <c r="R719" i="38" s="1"/>
  <c r="G719" i="38"/>
  <c r="T719" i="38" s="1"/>
  <c r="F719" i="38"/>
  <c r="K719" i="38" s="1"/>
  <c r="E719" i="38"/>
  <c r="D719" i="38"/>
  <c r="Q719" i="38" s="1"/>
  <c r="C719" i="38"/>
  <c r="B719" i="38"/>
  <c r="H718" i="38"/>
  <c r="L718" i="38" s="1"/>
  <c r="R718" i="38" s="1"/>
  <c r="G718" i="38"/>
  <c r="T718" i="38" s="1"/>
  <c r="F718" i="38"/>
  <c r="K718" i="38" s="1"/>
  <c r="E718" i="38"/>
  <c r="D718" i="38"/>
  <c r="Q718" i="38" s="1"/>
  <c r="C718" i="38"/>
  <c r="B718" i="38"/>
  <c r="H717" i="38"/>
  <c r="L717" i="38" s="1"/>
  <c r="R717" i="38" s="1"/>
  <c r="G717" i="38"/>
  <c r="T717" i="38" s="1"/>
  <c r="F717" i="38"/>
  <c r="K717" i="38" s="1"/>
  <c r="E717" i="38"/>
  <c r="D717" i="38"/>
  <c r="Q717" i="38" s="1"/>
  <c r="C717" i="38"/>
  <c r="B717" i="38"/>
  <c r="H716" i="38"/>
  <c r="L716" i="38" s="1"/>
  <c r="R716" i="38" s="1"/>
  <c r="G716" i="38"/>
  <c r="T716" i="38" s="1"/>
  <c r="F716" i="38"/>
  <c r="K716" i="38" s="1"/>
  <c r="E716" i="38"/>
  <c r="D716" i="38"/>
  <c r="Q716" i="38" s="1"/>
  <c r="C716" i="38"/>
  <c r="B716" i="38"/>
  <c r="H715" i="38"/>
  <c r="L715" i="38" s="1"/>
  <c r="R715" i="38" s="1"/>
  <c r="G715" i="38"/>
  <c r="T715" i="38" s="1"/>
  <c r="F715" i="38"/>
  <c r="K715" i="38" s="1"/>
  <c r="E715" i="38"/>
  <c r="D715" i="38"/>
  <c r="Q715" i="38" s="1"/>
  <c r="C715" i="38"/>
  <c r="B715" i="38"/>
  <c r="H714" i="38"/>
  <c r="L714" i="38" s="1"/>
  <c r="R714" i="38" s="1"/>
  <c r="G714" i="38"/>
  <c r="T714" i="38" s="1"/>
  <c r="F714" i="38"/>
  <c r="K714" i="38" s="1"/>
  <c r="E714" i="38"/>
  <c r="D714" i="38"/>
  <c r="Q714" i="38" s="1"/>
  <c r="C714" i="38"/>
  <c r="B714" i="38"/>
  <c r="H713" i="38"/>
  <c r="L713" i="38" s="1"/>
  <c r="R713" i="38" s="1"/>
  <c r="G713" i="38"/>
  <c r="T713" i="38" s="1"/>
  <c r="F713" i="38"/>
  <c r="K713" i="38" s="1"/>
  <c r="E713" i="38"/>
  <c r="D713" i="38"/>
  <c r="Q713" i="38" s="1"/>
  <c r="C713" i="38"/>
  <c r="B713" i="38"/>
  <c r="H712" i="38"/>
  <c r="L712" i="38" s="1"/>
  <c r="R712" i="38" s="1"/>
  <c r="G712" i="38"/>
  <c r="T712" i="38" s="1"/>
  <c r="F712" i="38"/>
  <c r="K712" i="38" s="1"/>
  <c r="E712" i="38"/>
  <c r="D712" i="38"/>
  <c r="Q712" i="38" s="1"/>
  <c r="C712" i="38"/>
  <c r="B712" i="38"/>
  <c r="H711" i="38"/>
  <c r="L711" i="38" s="1"/>
  <c r="R711" i="38" s="1"/>
  <c r="G711" i="38"/>
  <c r="T711" i="38" s="1"/>
  <c r="F711" i="38"/>
  <c r="K711" i="38" s="1"/>
  <c r="E711" i="38"/>
  <c r="D711" i="38"/>
  <c r="Q711" i="38" s="1"/>
  <c r="C711" i="38"/>
  <c r="B711" i="38"/>
  <c r="H710" i="38"/>
  <c r="L710" i="38" s="1"/>
  <c r="R710" i="38" s="1"/>
  <c r="G710" i="38"/>
  <c r="T710" i="38" s="1"/>
  <c r="F710" i="38"/>
  <c r="K710" i="38" s="1"/>
  <c r="E710" i="38"/>
  <c r="D710" i="38"/>
  <c r="Q710" i="38" s="1"/>
  <c r="C710" i="38"/>
  <c r="B710" i="38"/>
  <c r="H709" i="38"/>
  <c r="L709" i="38" s="1"/>
  <c r="R709" i="38" s="1"/>
  <c r="G709" i="38"/>
  <c r="T709" i="38" s="1"/>
  <c r="F709" i="38"/>
  <c r="K709" i="38" s="1"/>
  <c r="E709" i="38"/>
  <c r="D709" i="38"/>
  <c r="Q709" i="38" s="1"/>
  <c r="C709" i="38"/>
  <c r="B709" i="38"/>
  <c r="H708" i="38"/>
  <c r="L708" i="38" s="1"/>
  <c r="R708" i="38" s="1"/>
  <c r="G708" i="38"/>
  <c r="T708" i="38" s="1"/>
  <c r="F708" i="38"/>
  <c r="K708" i="38" s="1"/>
  <c r="E708" i="38"/>
  <c r="D708" i="38"/>
  <c r="Q708" i="38" s="1"/>
  <c r="C708" i="38"/>
  <c r="B708" i="38"/>
  <c r="H707" i="38"/>
  <c r="L707" i="38" s="1"/>
  <c r="R707" i="38" s="1"/>
  <c r="G707" i="38"/>
  <c r="T707" i="38" s="1"/>
  <c r="F707" i="38"/>
  <c r="K707" i="38" s="1"/>
  <c r="E707" i="38"/>
  <c r="D707" i="38"/>
  <c r="Q707" i="38" s="1"/>
  <c r="C707" i="38"/>
  <c r="B707" i="38"/>
  <c r="H706" i="38"/>
  <c r="L706" i="38" s="1"/>
  <c r="R706" i="38" s="1"/>
  <c r="G706" i="38"/>
  <c r="T706" i="38" s="1"/>
  <c r="F706" i="38"/>
  <c r="K706" i="38" s="1"/>
  <c r="E706" i="38"/>
  <c r="D706" i="38"/>
  <c r="Q706" i="38" s="1"/>
  <c r="C706" i="38"/>
  <c r="B706" i="38"/>
  <c r="H705" i="38"/>
  <c r="L705" i="38" s="1"/>
  <c r="R705" i="38" s="1"/>
  <c r="G705" i="38"/>
  <c r="T705" i="38" s="1"/>
  <c r="F705" i="38"/>
  <c r="K705" i="38" s="1"/>
  <c r="E705" i="38"/>
  <c r="D705" i="38"/>
  <c r="Q705" i="38" s="1"/>
  <c r="C705" i="38"/>
  <c r="B705" i="38"/>
  <c r="H704" i="38"/>
  <c r="L704" i="38" s="1"/>
  <c r="R704" i="38" s="1"/>
  <c r="G704" i="38"/>
  <c r="T704" i="38" s="1"/>
  <c r="F704" i="38"/>
  <c r="K704" i="38" s="1"/>
  <c r="E704" i="38"/>
  <c r="D704" i="38"/>
  <c r="Q704" i="38" s="1"/>
  <c r="C704" i="38"/>
  <c r="B704" i="38"/>
  <c r="H703" i="38"/>
  <c r="L703" i="38" s="1"/>
  <c r="R703" i="38" s="1"/>
  <c r="G703" i="38"/>
  <c r="T703" i="38" s="1"/>
  <c r="F703" i="38"/>
  <c r="K703" i="38" s="1"/>
  <c r="E703" i="38"/>
  <c r="D703" i="38"/>
  <c r="Q703" i="38" s="1"/>
  <c r="C703" i="38"/>
  <c r="B703" i="38"/>
  <c r="H702" i="38"/>
  <c r="L702" i="38" s="1"/>
  <c r="R702" i="38" s="1"/>
  <c r="G702" i="38"/>
  <c r="T702" i="38" s="1"/>
  <c r="F702" i="38"/>
  <c r="K702" i="38" s="1"/>
  <c r="E702" i="38"/>
  <c r="D702" i="38"/>
  <c r="Q702" i="38" s="1"/>
  <c r="C702" i="38"/>
  <c r="B702" i="38"/>
  <c r="H701" i="38"/>
  <c r="L701" i="38" s="1"/>
  <c r="R701" i="38" s="1"/>
  <c r="G701" i="38"/>
  <c r="T701" i="38" s="1"/>
  <c r="F701" i="38"/>
  <c r="K701" i="38" s="1"/>
  <c r="E701" i="38"/>
  <c r="D701" i="38"/>
  <c r="Q701" i="38" s="1"/>
  <c r="C701" i="38"/>
  <c r="B701" i="38"/>
  <c r="H700" i="38"/>
  <c r="L700" i="38" s="1"/>
  <c r="R700" i="38" s="1"/>
  <c r="G700" i="38"/>
  <c r="T700" i="38" s="1"/>
  <c r="F700" i="38"/>
  <c r="K700" i="38" s="1"/>
  <c r="E700" i="38"/>
  <c r="D700" i="38"/>
  <c r="Q700" i="38" s="1"/>
  <c r="C700" i="38"/>
  <c r="B700" i="38"/>
  <c r="H699" i="38"/>
  <c r="L699" i="38" s="1"/>
  <c r="R699" i="38" s="1"/>
  <c r="G699" i="38"/>
  <c r="T699" i="38" s="1"/>
  <c r="F699" i="38"/>
  <c r="K699" i="38" s="1"/>
  <c r="E699" i="38"/>
  <c r="D699" i="38"/>
  <c r="Q699" i="38" s="1"/>
  <c r="C699" i="38"/>
  <c r="B699" i="38"/>
  <c r="H698" i="38"/>
  <c r="L698" i="38" s="1"/>
  <c r="R698" i="38" s="1"/>
  <c r="G698" i="38"/>
  <c r="T698" i="38" s="1"/>
  <c r="F698" i="38"/>
  <c r="K698" i="38" s="1"/>
  <c r="E698" i="38"/>
  <c r="D698" i="38"/>
  <c r="Q698" i="38" s="1"/>
  <c r="C698" i="38"/>
  <c r="B698" i="38"/>
  <c r="H697" i="38"/>
  <c r="L697" i="38" s="1"/>
  <c r="R697" i="38" s="1"/>
  <c r="G697" i="38"/>
  <c r="T697" i="38" s="1"/>
  <c r="F697" i="38"/>
  <c r="K697" i="38" s="1"/>
  <c r="E697" i="38"/>
  <c r="D697" i="38"/>
  <c r="Q697" i="38" s="1"/>
  <c r="C697" i="38"/>
  <c r="B697" i="38"/>
  <c r="H696" i="38"/>
  <c r="L696" i="38" s="1"/>
  <c r="R696" i="38" s="1"/>
  <c r="G696" i="38"/>
  <c r="T696" i="38" s="1"/>
  <c r="F696" i="38"/>
  <c r="K696" i="38" s="1"/>
  <c r="E696" i="38"/>
  <c r="D696" i="38"/>
  <c r="Q696" i="38" s="1"/>
  <c r="C696" i="38"/>
  <c r="B696" i="38"/>
  <c r="H695" i="38"/>
  <c r="L695" i="38" s="1"/>
  <c r="R695" i="38" s="1"/>
  <c r="G695" i="38"/>
  <c r="T695" i="38" s="1"/>
  <c r="F695" i="38"/>
  <c r="K695" i="38" s="1"/>
  <c r="E695" i="38"/>
  <c r="D695" i="38"/>
  <c r="Q695" i="38" s="1"/>
  <c r="C695" i="38"/>
  <c r="B695" i="38"/>
  <c r="H694" i="38"/>
  <c r="L694" i="38" s="1"/>
  <c r="R694" i="38" s="1"/>
  <c r="G694" i="38"/>
  <c r="T694" i="38" s="1"/>
  <c r="F694" i="38"/>
  <c r="K694" i="38" s="1"/>
  <c r="E694" i="38"/>
  <c r="D694" i="38"/>
  <c r="Q694" i="38" s="1"/>
  <c r="C694" i="38"/>
  <c r="B694" i="38"/>
  <c r="H693" i="38"/>
  <c r="L693" i="38" s="1"/>
  <c r="R693" i="38" s="1"/>
  <c r="G693" i="38"/>
  <c r="T693" i="38" s="1"/>
  <c r="F693" i="38"/>
  <c r="K693" i="38" s="1"/>
  <c r="E693" i="38"/>
  <c r="D693" i="38"/>
  <c r="Q693" i="38" s="1"/>
  <c r="C693" i="38"/>
  <c r="B693" i="38"/>
  <c r="H692" i="38"/>
  <c r="L692" i="38" s="1"/>
  <c r="R692" i="38" s="1"/>
  <c r="G692" i="38"/>
  <c r="T692" i="38" s="1"/>
  <c r="F692" i="38"/>
  <c r="K692" i="38" s="1"/>
  <c r="E692" i="38"/>
  <c r="D692" i="38"/>
  <c r="Q692" i="38" s="1"/>
  <c r="C692" i="38"/>
  <c r="B692" i="38"/>
  <c r="H691" i="38"/>
  <c r="L691" i="38" s="1"/>
  <c r="R691" i="38" s="1"/>
  <c r="G691" i="38"/>
  <c r="T691" i="38" s="1"/>
  <c r="F691" i="38"/>
  <c r="K691" i="38" s="1"/>
  <c r="E691" i="38"/>
  <c r="D691" i="38"/>
  <c r="Q691" i="38" s="1"/>
  <c r="C691" i="38"/>
  <c r="B691" i="38"/>
  <c r="H690" i="38"/>
  <c r="L690" i="38" s="1"/>
  <c r="R690" i="38" s="1"/>
  <c r="G690" i="38"/>
  <c r="T690" i="38" s="1"/>
  <c r="F690" i="38"/>
  <c r="K690" i="38" s="1"/>
  <c r="E690" i="38"/>
  <c r="D690" i="38"/>
  <c r="Q690" i="38" s="1"/>
  <c r="C690" i="38"/>
  <c r="B690" i="38"/>
  <c r="H689" i="38"/>
  <c r="L689" i="38" s="1"/>
  <c r="R689" i="38" s="1"/>
  <c r="G689" i="38"/>
  <c r="T689" i="38" s="1"/>
  <c r="F689" i="38"/>
  <c r="K689" i="38" s="1"/>
  <c r="E689" i="38"/>
  <c r="D689" i="38"/>
  <c r="Q689" i="38" s="1"/>
  <c r="C689" i="38"/>
  <c r="B689" i="38"/>
  <c r="H688" i="38"/>
  <c r="L688" i="38" s="1"/>
  <c r="R688" i="38" s="1"/>
  <c r="G688" i="38"/>
  <c r="T688" i="38" s="1"/>
  <c r="F688" i="38"/>
  <c r="K688" i="38" s="1"/>
  <c r="E688" i="38"/>
  <c r="D688" i="38"/>
  <c r="Q688" i="38" s="1"/>
  <c r="C688" i="38"/>
  <c r="B688" i="38"/>
  <c r="H687" i="38"/>
  <c r="L687" i="38" s="1"/>
  <c r="R687" i="38" s="1"/>
  <c r="G687" i="38"/>
  <c r="T687" i="38" s="1"/>
  <c r="F687" i="38"/>
  <c r="K687" i="38" s="1"/>
  <c r="E687" i="38"/>
  <c r="D687" i="38"/>
  <c r="Q687" i="38" s="1"/>
  <c r="C687" i="38"/>
  <c r="B687" i="38"/>
  <c r="H686" i="38"/>
  <c r="L686" i="38" s="1"/>
  <c r="R686" i="38" s="1"/>
  <c r="G686" i="38"/>
  <c r="T686" i="38" s="1"/>
  <c r="F686" i="38"/>
  <c r="K686" i="38" s="1"/>
  <c r="E686" i="38"/>
  <c r="D686" i="38"/>
  <c r="Q686" i="38" s="1"/>
  <c r="C686" i="38"/>
  <c r="B686" i="38"/>
  <c r="H685" i="38"/>
  <c r="L685" i="38" s="1"/>
  <c r="R685" i="38" s="1"/>
  <c r="G685" i="38"/>
  <c r="T685" i="38" s="1"/>
  <c r="F685" i="38"/>
  <c r="K685" i="38" s="1"/>
  <c r="E685" i="38"/>
  <c r="D685" i="38"/>
  <c r="Q685" i="38" s="1"/>
  <c r="C685" i="38"/>
  <c r="B685" i="38"/>
  <c r="H684" i="38"/>
  <c r="L684" i="38" s="1"/>
  <c r="R684" i="38" s="1"/>
  <c r="G684" i="38"/>
  <c r="T684" i="38" s="1"/>
  <c r="F684" i="38"/>
  <c r="K684" i="38" s="1"/>
  <c r="E684" i="38"/>
  <c r="D684" i="38"/>
  <c r="Q684" i="38" s="1"/>
  <c r="C684" i="38"/>
  <c r="B684" i="38"/>
  <c r="H683" i="38"/>
  <c r="L683" i="38" s="1"/>
  <c r="R683" i="38" s="1"/>
  <c r="G683" i="38"/>
  <c r="T683" i="38" s="1"/>
  <c r="F683" i="38"/>
  <c r="K683" i="38" s="1"/>
  <c r="E683" i="38"/>
  <c r="D683" i="38"/>
  <c r="Q683" i="38" s="1"/>
  <c r="C683" i="38"/>
  <c r="B683" i="38"/>
  <c r="H682" i="38"/>
  <c r="L682" i="38" s="1"/>
  <c r="R682" i="38" s="1"/>
  <c r="G682" i="38"/>
  <c r="T682" i="38" s="1"/>
  <c r="F682" i="38"/>
  <c r="K682" i="38" s="1"/>
  <c r="E682" i="38"/>
  <c r="D682" i="38"/>
  <c r="Q682" i="38" s="1"/>
  <c r="C682" i="38"/>
  <c r="B682" i="38"/>
  <c r="H681" i="38"/>
  <c r="L681" i="38" s="1"/>
  <c r="R681" i="38" s="1"/>
  <c r="G681" i="38"/>
  <c r="T681" i="38" s="1"/>
  <c r="F681" i="38"/>
  <c r="K681" i="38" s="1"/>
  <c r="E681" i="38"/>
  <c r="D681" i="38"/>
  <c r="Q681" i="38" s="1"/>
  <c r="C681" i="38"/>
  <c r="B681" i="38"/>
  <c r="H680" i="38"/>
  <c r="L680" i="38" s="1"/>
  <c r="R680" i="38" s="1"/>
  <c r="G680" i="38"/>
  <c r="T680" i="38" s="1"/>
  <c r="F680" i="38"/>
  <c r="K680" i="38" s="1"/>
  <c r="E680" i="38"/>
  <c r="D680" i="38"/>
  <c r="Q680" i="38" s="1"/>
  <c r="C680" i="38"/>
  <c r="B680" i="38"/>
  <c r="H679" i="38"/>
  <c r="L679" i="38" s="1"/>
  <c r="R679" i="38" s="1"/>
  <c r="G679" i="38"/>
  <c r="T679" i="38" s="1"/>
  <c r="F679" i="38"/>
  <c r="K679" i="38" s="1"/>
  <c r="E679" i="38"/>
  <c r="D679" i="38"/>
  <c r="Q679" i="38" s="1"/>
  <c r="C679" i="38"/>
  <c r="B679" i="38"/>
  <c r="H678" i="38"/>
  <c r="L678" i="38" s="1"/>
  <c r="R678" i="38" s="1"/>
  <c r="G678" i="38"/>
  <c r="T678" i="38" s="1"/>
  <c r="F678" i="38"/>
  <c r="K678" i="38" s="1"/>
  <c r="E678" i="38"/>
  <c r="D678" i="38"/>
  <c r="Q678" i="38" s="1"/>
  <c r="C678" i="38"/>
  <c r="B678" i="38"/>
  <c r="H677" i="38"/>
  <c r="L677" i="38" s="1"/>
  <c r="R677" i="38" s="1"/>
  <c r="G677" i="38"/>
  <c r="T677" i="38" s="1"/>
  <c r="F677" i="38"/>
  <c r="K677" i="38" s="1"/>
  <c r="E677" i="38"/>
  <c r="D677" i="38"/>
  <c r="Q677" i="38" s="1"/>
  <c r="C677" i="38"/>
  <c r="B677" i="38"/>
  <c r="H676" i="38"/>
  <c r="L676" i="38" s="1"/>
  <c r="R676" i="38" s="1"/>
  <c r="G676" i="38"/>
  <c r="T676" i="38" s="1"/>
  <c r="F676" i="38"/>
  <c r="K676" i="38" s="1"/>
  <c r="E676" i="38"/>
  <c r="D676" i="38"/>
  <c r="Q676" i="38" s="1"/>
  <c r="C676" i="38"/>
  <c r="B676" i="38"/>
  <c r="H675" i="38"/>
  <c r="L675" i="38" s="1"/>
  <c r="R675" i="38" s="1"/>
  <c r="G675" i="38"/>
  <c r="T675" i="38" s="1"/>
  <c r="F675" i="38"/>
  <c r="K675" i="38" s="1"/>
  <c r="E675" i="38"/>
  <c r="D675" i="38"/>
  <c r="Q675" i="38" s="1"/>
  <c r="C675" i="38"/>
  <c r="B675" i="38"/>
  <c r="H674" i="38"/>
  <c r="L674" i="38" s="1"/>
  <c r="R674" i="38" s="1"/>
  <c r="G674" i="38"/>
  <c r="T674" i="38" s="1"/>
  <c r="F674" i="38"/>
  <c r="K674" i="38" s="1"/>
  <c r="E674" i="38"/>
  <c r="D674" i="38"/>
  <c r="Q674" i="38" s="1"/>
  <c r="C674" i="38"/>
  <c r="B674" i="38"/>
  <c r="H673" i="38"/>
  <c r="L673" i="38" s="1"/>
  <c r="R673" i="38" s="1"/>
  <c r="G673" i="38"/>
  <c r="T673" i="38" s="1"/>
  <c r="F673" i="38"/>
  <c r="K673" i="38" s="1"/>
  <c r="E673" i="38"/>
  <c r="D673" i="38"/>
  <c r="Q673" i="38" s="1"/>
  <c r="C673" i="38"/>
  <c r="B673" i="38"/>
  <c r="H672" i="38"/>
  <c r="L672" i="38" s="1"/>
  <c r="R672" i="38" s="1"/>
  <c r="G672" i="38"/>
  <c r="T672" i="38" s="1"/>
  <c r="F672" i="38"/>
  <c r="K672" i="38" s="1"/>
  <c r="E672" i="38"/>
  <c r="D672" i="38"/>
  <c r="Q672" i="38" s="1"/>
  <c r="C672" i="38"/>
  <c r="B672" i="38"/>
  <c r="H671" i="38"/>
  <c r="L671" i="38" s="1"/>
  <c r="R671" i="38" s="1"/>
  <c r="G671" i="38"/>
  <c r="T671" i="38" s="1"/>
  <c r="F671" i="38"/>
  <c r="K671" i="38" s="1"/>
  <c r="E671" i="38"/>
  <c r="D671" i="38"/>
  <c r="Q671" i="38" s="1"/>
  <c r="C671" i="38"/>
  <c r="B671" i="38"/>
  <c r="H670" i="38"/>
  <c r="L670" i="38" s="1"/>
  <c r="R670" i="38" s="1"/>
  <c r="G670" i="38"/>
  <c r="T670" i="38" s="1"/>
  <c r="F670" i="38"/>
  <c r="K670" i="38" s="1"/>
  <c r="E670" i="38"/>
  <c r="D670" i="38"/>
  <c r="Q670" i="38" s="1"/>
  <c r="C670" i="38"/>
  <c r="B670" i="38"/>
  <c r="H669" i="38"/>
  <c r="L669" i="38" s="1"/>
  <c r="R669" i="38" s="1"/>
  <c r="G669" i="38"/>
  <c r="T669" i="38" s="1"/>
  <c r="F669" i="38"/>
  <c r="K669" i="38" s="1"/>
  <c r="E669" i="38"/>
  <c r="D669" i="38"/>
  <c r="Q669" i="38" s="1"/>
  <c r="C669" i="38"/>
  <c r="B669" i="38"/>
  <c r="H668" i="38"/>
  <c r="L668" i="38" s="1"/>
  <c r="R668" i="38" s="1"/>
  <c r="G668" i="38"/>
  <c r="T668" i="38" s="1"/>
  <c r="F668" i="38"/>
  <c r="K668" i="38" s="1"/>
  <c r="E668" i="38"/>
  <c r="D668" i="38"/>
  <c r="Q668" i="38" s="1"/>
  <c r="C668" i="38"/>
  <c r="B668" i="38"/>
  <c r="H667" i="38"/>
  <c r="L667" i="38" s="1"/>
  <c r="R667" i="38" s="1"/>
  <c r="G667" i="38"/>
  <c r="T667" i="38" s="1"/>
  <c r="F667" i="38"/>
  <c r="K667" i="38" s="1"/>
  <c r="E667" i="38"/>
  <c r="D667" i="38"/>
  <c r="Q667" i="38" s="1"/>
  <c r="C667" i="38"/>
  <c r="B667" i="38"/>
  <c r="H666" i="38"/>
  <c r="L666" i="38" s="1"/>
  <c r="R666" i="38" s="1"/>
  <c r="G666" i="38"/>
  <c r="T666" i="38" s="1"/>
  <c r="F666" i="38"/>
  <c r="K666" i="38" s="1"/>
  <c r="E666" i="38"/>
  <c r="D666" i="38"/>
  <c r="Q666" i="38" s="1"/>
  <c r="C666" i="38"/>
  <c r="B666" i="38"/>
  <c r="H665" i="38"/>
  <c r="L665" i="38" s="1"/>
  <c r="R665" i="38" s="1"/>
  <c r="G665" i="38"/>
  <c r="T665" i="38" s="1"/>
  <c r="F665" i="38"/>
  <c r="K665" i="38" s="1"/>
  <c r="E665" i="38"/>
  <c r="D665" i="38"/>
  <c r="Q665" i="38" s="1"/>
  <c r="C665" i="38"/>
  <c r="B665" i="38"/>
  <c r="H664" i="38"/>
  <c r="L664" i="38" s="1"/>
  <c r="R664" i="38" s="1"/>
  <c r="G664" i="38"/>
  <c r="T664" i="38" s="1"/>
  <c r="F664" i="38"/>
  <c r="K664" i="38" s="1"/>
  <c r="E664" i="38"/>
  <c r="D664" i="38"/>
  <c r="Q664" i="38" s="1"/>
  <c r="C664" i="38"/>
  <c r="B664" i="38"/>
  <c r="H663" i="38"/>
  <c r="L663" i="38" s="1"/>
  <c r="R663" i="38" s="1"/>
  <c r="G663" i="38"/>
  <c r="T663" i="38" s="1"/>
  <c r="F663" i="38"/>
  <c r="K663" i="38" s="1"/>
  <c r="E663" i="38"/>
  <c r="D663" i="38"/>
  <c r="Q663" i="38" s="1"/>
  <c r="C663" i="38"/>
  <c r="B663" i="38"/>
  <c r="H662" i="38"/>
  <c r="L662" i="38" s="1"/>
  <c r="R662" i="38" s="1"/>
  <c r="G662" i="38"/>
  <c r="T662" i="38" s="1"/>
  <c r="F662" i="38"/>
  <c r="K662" i="38" s="1"/>
  <c r="E662" i="38"/>
  <c r="D662" i="38"/>
  <c r="Q662" i="38" s="1"/>
  <c r="C662" i="38"/>
  <c r="B662" i="38"/>
  <c r="H661" i="38"/>
  <c r="L661" i="38" s="1"/>
  <c r="R661" i="38" s="1"/>
  <c r="G661" i="38"/>
  <c r="T661" i="38" s="1"/>
  <c r="F661" i="38"/>
  <c r="K661" i="38" s="1"/>
  <c r="E661" i="38"/>
  <c r="D661" i="38"/>
  <c r="Q661" i="38" s="1"/>
  <c r="C661" i="38"/>
  <c r="B661" i="38"/>
  <c r="H660" i="38"/>
  <c r="L660" i="38" s="1"/>
  <c r="R660" i="38" s="1"/>
  <c r="G660" i="38"/>
  <c r="T660" i="38" s="1"/>
  <c r="F660" i="38"/>
  <c r="K660" i="38" s="1"/>
  <c r="E660" i="38"/>
  <c r="D660" i="38"/>
  <c r="Q660" i="38" s="1"/>
  <c r="C660" i="38"/>
  <c r="B660" i="38"/>
  <c r="H659" i="38"/>
  <c r="L659" i="38" s="1"/>
  <c r="R659" i="38" s="1"/>
  <c r="G659" i="38"/>
  <c r="T659" i="38" s="1"/>
  <c r="F659" i="38"/>
  <c r="K659" i="38" s="1"/>
  <c r="E659" i="38"/>
  <c r="D659" i="38"/>
  <c r="Q659" i="38" s="1"/>
  <c r="C659" i="38"/>
  <c r="B659" i="38"/>
  <c r="H658" i="38"/>
  <c r="L658" i="38" s="1"/>
  <c r="R658" i="38" s="1"/>
  <c r="G658" i="38"/>
  <c r="T658" i="38" s="1"/>
  <c r="F658" i="38"/>
  <c r="K658" i="38" s="1"/>
  <c r="E658" i="38"/>
  <c r="D658" i="38"/>
  <c r="Q658" i="38" s="1"/>
  <c r="C658" i="38"/>
  <c r="B658" i="38"/>
  <c r="H657" i="38"/>
  <c r="L657" i="38" s="1"/>
  <c r="R657" i="38" s="1"/>
  <c r="G657" i="38"/>
  <c r="T657" i="38" s="1"/>
  <c r="F657" i="38"/>
  <c r="K657" i="38" s="1"/>
  <c r="E657" i="38"/>
  <c r="D657" i="38"/>
  <c r="Q657" i="38" s="1"/>
  <c r="C657" i="38"/>
  <c r="B657" i="38"/>
  <c r="H656" i="38"/>
  <c r="L656" i="38" s="1"/>
  <c r="R656" i="38" s="1"/>
  <c r="G656" i="38"/>
  <c r="T656" i="38" s="1"/>
  <c r="F656" i="38"/>
  <c r="K656" i="38" s="1"/>
  <c r="E656" i="38"/>
  <c r="D656" i="38"/>
  <c r="Q656" i="38" s="1"/>
  <c r="C656" i="38"/>
  <c r="B656" i="38"/>
  <c r="H655" i="38"/>
  <c r="L655" i="38" s="1"/>
  <c r="R655" i="38" s="1"/>
  <c r="G655" i="38"/>
  <c r="T655" i="38" s="1"/>
  <c r="F655" i="38"/>
  <c r="K655" i="38" s="1"/>
  <c r="E655" i="38"/>
  <c r="D655" i="38"/>
  <c r="Q655" i="38" s="1"/>
  <c r="C655" i="38"/>
  <c r="B655" i="38"/>
  <c r="H654" i="38"/>
  <c r="L654" i="38" s="1"/>
  <c r="R654" i="38" s="1"/>
  <c r="G654" i="38"/>
  <c r="T654" i="38" s="1"/>
  <c r="F654" i="38"/>
  <c r="K654" i="38" s="1"/>
  <c r="E654" i="38"/>
  <c r="D654" i="38"/>
  <c r="Q654" i="38" s="1"/>
  <c r="C654" i="38"/>
  <c r="B654" i="38"/>
  <c r="H653" i="38"/>
  <c r="L653" i="38" s="1"/>
  <c r="R653" i="38" s="1"/>
  <c r="G653" i="38"/>
  <c r="T653" i="38" s="1"/>
  <c r="F653" i="38"/>
  <c r="K653" i="38" s="1"/>
  <c r="E653" i="38"/>
  <c r="D653" i="38"/>
  <c r="Q653" i="38" s="1"/>
  <c r="C653" i="38"/>
  <c r="B653" i="38"/>
  <c r="H652" i="38"/>
  <c r="L652" i="38" s="1"/>
  <c r="R652" i="38" s="1"/>
  <c r="G652" i="38"/>
  <c r="T652" i="38" s="1"/>
  <c r="F652" i="38"/>
  <c r="K652" i="38" s="1"/>
  <c r="E652" i="38"/>
  <c r="D652" i="38"/>
  <c r="Q652" i="38" s="1"/>
  <c r="C652" i="38"/>
  <c r="B652" i="38"/>
  <c r="H651" i="38"/>
  <c r="L651" i="38" s="1"/>
  <c r="R651" i="38" s="1"/>
  <c r="G651" i="38"/>
  <c r="T651" i="38" s="1"/>
  <c r="F651" i="38"/>
  <c r="K651" i="38" s="1"/>
  <c r="E651" i="38"/>
  <c r="D651" i="38"/>
  <c r="Q651" i="38" s="1"/>
  <c r="C651" i="38"/>
  <c r="B651" i="38"/>
  <c r="H650" i="38"/>
  <c r="L650" i="38" s="1"/>
  <c r="R650" i="38" s="1"/>
  <c r="G650" i="38"/>
  <c r="T650" i="38" s="1"/>
  <c r="F650" i="38"/>
  <c r="K650" i="38" s="1"/>
  <c r="E650" i="38"/>
  <c r="D650" i="38"/>
  <c r="Q650" i="38" s="1"/>
  <c r="C650" i="38"/>
  <c r="B650" i="38"/>
  <c r="H649" i="38"/>
  <c r="L649" i="38" s="1"/>
  <c r="R649" i="38" s="1"/>
  <c r="G649" i="38"/>
  <c r="T649" i="38" s="1"/>
  <c r="F649" i="38"/>
  <c r="K649" i="38" s="1"/>
  <c r="E649" i="38"/>
  <c r="D649" i="38"/>
  <c r="Q649" i="38" s="1"/>
  <c r="C649" i="38"/>
  <c r="B649" i="38"/>
  <c r="H648" i="38"/>
  <c r="L648" i="38" s="1"/>
  <c r="R648" i="38" s="1"/>
  <c r="G648" i="38"/>
  <c r="T648" i="38" s="1"/>
  <c r="F648" i="38"/>
  <c r="K648" i="38" s="1"/>
  <c r="E648" i="38"/>
  <c r="D648" i="38"/>
  <c r="Q648" i="38" s="1"/>
  <c r="C648" i="38"/>
  <c r="B648" i="38"/>
  <c r="H647" i="38"/>
  <c r="L647" i="38" s="1"/>
  <c r="R647" i="38" s="1"/>
  <c r="G647" i="38"/>
  <c r="T647" i="38" s="1"/>
  <c r="F647" i="38"/>
  <c r="K647" i="38" s="1"/>
  <c r="E647" i="38"/>
  <c r="D647" i="38"/>
  <c r="Q647" i="38" s="1"/>
  <c r="C647" i="38"/>
  <c r="B647" i="38"/>
  <c r="H646" i="38"/>
  <c r="L646" i="38" s="1"/>
  <c r="R646" i="38" s="1"/>
  <c r="G646" i="38"/>
  <c r="T646" i="38" s="1"/>
  <c r="F646" i="38"/>
  <c r="K646" i="38" s="1"/>
  <c r="E646" i="38"/>
  <c r="D646" i="38"/>
  <c r="Q646" i="38" s="1"/>
  <c r="C646" i="38"/>
  <c r="B646" i="38"/>
  <c r="H645" i="38"/>
  <c r="L645" i="38" s="1"/>
  <c r="R645" i="38" s="1"/>
  <c r="G645" i="38"/>
  <c r="T645" i="38" s="1"/>
  <c r="F645" i="38"/>
  <c r="K645" i="38" s="1"/>
  <c r="E645" i="38"/>
  <c r="D645" i="38"/>
  <c r="Q645" i="38" s="1"/>
  <c r="C645" i="38"/>
  <c r="B645" i="38"/>
  <c r="H644" i="38"/>
  <c r="L644" i="38" s="1"/>
  <c r="R644" i="38" s="1"/>
  <c r="G644" i="38"/>
  <c r="T644" i="38" s="1"/>
  <c r="F644" i="38"/>
  <c r="K644" i="38" s="1"/>
  <c r="E644" i="38"/>
  <c r="D644" i="38"/>
  <c r="Q644" i="38" s="1"/>
  <c r="C644" i="38"/>
  <c r="B644" i="38"/>
  <c r="H643" i="38"/>
  <c r="L643" i="38" s="1"/>
  <c r="R643" i="38" s="1"/>
  <c r="G643" i="38"/>
  <c r="T643" i="38" s="1"/>
  <c r="F643" i="38"/>
  <c r="K643" i="38" s="1"/>
  <c r="E643" i="38"/>
  <c r="D643" i="38"/>
  <c r="Q643" i="38" s="1"/>
  <c r="C643" i="38"/>
  <c r="B643" i="38"/>
  <c r="H642" i="38"/>
  <c r="L642" i="38" s="1"/>
  <c r="R642" i="38" s="1"/>
  <c r="G642" i="38"/>
  <c r="T642" i="38" s="1"/>
  <c r="F642" i="38"/>
  <c r="K642" i="38" s="1"/>
  <c r="E642" i="38"/>
  <c r="D642" i="38"/>
  <c r="Q642" i="38" s="1"/>
  <c r="C642" i="38"/>
  <c r="B642" i="38"/>
  <c r="H641" i="38"/>
  <c r="L641" i="38" s="1"/>
  <c r="R641" i="38" s="1"/>
  <c r="G641" i="38"/>
  <c r="T641" i="38" s="1"/>
  <c r="F641" i="38"/>
  <c r="K641" i="38" s="1"/>
  <c r="E641" i="38"/>
  <c r="D641" i="38"/>
  <c r="Q641" i="38" s="1"/>
  <c r="C641" i="38"/>
  <c r="B641" i="38"/>
  <c r="H640" i="38"/>
  <c r="L640" i="38" s="1"/>
  <c r="R640" i="38" s="1"/>
  <c r="G640" i="38"/>
  <c r="T640" i="38" s="1"/>
  <c r="F640" i="38"/>
  <c r="K640" i="38" s="1"/>
  <c r="E640" i="38"/>
  <c r="D640" i="38"/>
  <c r="Q640" i="38" s="1"/>
  <c r="C640" i="38"/>
  <c r="B640" i="38"/>
  <c r="H639" i="38"/>
  <c r="L639" i="38" s="1"/>
  <c r="R639" i="38" s="1"/>
  <c r="G639" i="38"/>
  <c r="T639" i="38" s="1"/>
  <c r="F639" i="38"/>
  <c r="K639" i="38" s="1"/>
  <c r="E639" i="38"/>
  <c r="D639" i="38"/>
  <c r="Q639" i="38" s="1"/>
  <c r="C639" i="38"/>
  <c r="B639" i="38"/>
  <c r="H638" i="38"/>
  <c r="L638" i="38" s="1"/>
  <c r="R638" i="38" s="1"/>
  <c r="G638" i="38"/>
  <c r="T638" i="38" s="1"/>
  <c r="F638" i="38"/>
  <c r="K638" i="38" s="1"/>
  <c r="E638" i="38"/>
  <c r="D638" i="38"/>
  <c r="Q638" i="38" s="1"/>
  <c r="C638" i="38"/>
  <c r="B638" i="38"/>
  <c r="H637" i="38"/>
  <c r="L637" i="38" s="1"/>
  <c r="R637" i="38" s="1"/>
  <c r="G637" i="38"/>
  <c r="T637" i="38" s="1"/>
  <c r="F637" i="38"/>
  <c r="K637" i="38" s="1"/>
  <c r="E637" i="38"/>
  <c r="D637" i="38"/>
  <c r="Q637" i="38" s="1"/>
  <c r="C637" i="38"/>
  <c r="B637" i="38"/>
  <c r="H636" i="38"/>
  <c r="L636" i="38" s="1"/>
  <c r="R636" i="38" s="1"/>
  <c r="G636" i="38"/>
  <c r="T636" i="38" s="1"/>
  <c r="F636" i="38"/>
  <c r="K636" i="38" s="1"/>
  <c r="E636" i="38"/>
  <c r="D636" i="38"/>
  <c r="Q636" i="38" s="1"/>
  <c r="C636" i="38"/>
  <c r="B636" i="38"/>
  <c r="H635" i="38"/>
  <c r="L635" i="38" s="1"/>
  <c r="R635" i="38" s="1"/>
  <c r="G635" i="38"/>
  <c r="T635" i="38" s="1"/>
  <c r="F635" i="38"/>
  <c r="K635" i="38" s="1"/>
  <c r="E635" i="38"/>
  <c r="D635" i="38"/>
  <c r="Q635" i="38" s="1"/>
  <c r="C635" i="38"/>
  <c r="B635" i="38"/>
  <c r="H634" i="38"/>
  <c r="L634" i="38" s="1"/>
  <c r="R634" i="38" s="1"/>
  <c r="G634" i="38"/>
  <c r="T634" i="38" s="1"/>
  <c r="F634" i="38"/>
  <c r="K634" i="38" s="1"/>
  <c r="E634" i="38"/>
  <c r="D634" i="38"/>
  <c r="Q634" i="38" s="1"/>
  <c r="C634" i="38"/>
  <c r="B634" i="38"/>
  <c r="H633" i="38"/>
  <c r="L633" i="38" s="1"/>
  <c r="R633" i="38" s="1"/>
  <c r="G633" i="38"/>
  <c r="T633" i="38" s="1"/>
  <c r="F633" i="38"/>
  <c r="K633" i="38" s="1"/>
  <c r="E633" i="38"/>
  <c r="D633" i="38"/>
  <c r="Q633" i="38" s="1"/>
  <c r="C633" i="38"/>
  <c r="B633" i="38"/>
  <c r="H632" i="38"/>
  <c r="L632" i="38" s="1"/>
  <c r="R632" i="38" s="1"/>
  <c r="G632" i="38"/>
  <c r="T632" i="38" s="1"/>
  <c r="F632" i="38"/>
  <c r="K632" i="38" s="1"/>
  <c r="E632" i="38"/>
  <c r="D632" i="38"/>
  <c r="Q632" i="38" s="1"/>
  <c r="C632" i="38"/>
  <c r="B632" i="38"/>
  <c r="H631" i="38"/>
  <c r="L631" i="38" s="1"/>
  <c r="R631" i="38" s="1"/>
  <c r="G631" i="38"/>
  <c r="T631" i="38" s="1"/>
  <c r="F631" i="38"/>
  <c r="K631" i="38" s="1"/>
  <c r="E631" i="38"/>
  <c r="D631" i="38"/>
  <c r="Q631" i="38" s="1"/>
  <c r="C631" i="38"/>
  <c r="B631" i="38"/>
  <c r="H630" i="38"/>
  <c r="L630" i="38" s="1"/>
  <c r="R630" i="38" s="1"/>
  <c r="G630" i="38"/>
  <c r="T630" i="38" s="1"/>
  <c r="F630" i="38"/>
  <c r="K630" i="38" s="1"/>
  <c r="E630" i="38"/>
  <c r="D630" i="38"/>
  <c r="Q630" i="38" s="1"/>
  <c r="C630" i="38"/>
  <c r="B630" i="38"/>
  <c r="H629" i="38"/>
  <c r="L629" i="38" s="1"/>
  <c r="R629" i="38" s="1"/>
  <c r="G629" i="38"/>
  <c r="T629" i="38" s="1"/>
  <c r="F629" i="38"/>
  <c r="K629" i="38" s="1"/>
  <c r="E629" i="38"/>
  <c r="D629" i="38"/>
  <c r="Q629" i="38" s="1"/>
  <c r="C629" i="38"/>
  <c r="B629" i="38"/>
  <c r="H628" i="38"/>
  <c r="L628" i="38" s="1"/>
  <c r="R628" i="38" s="1"/>
  <c r="G628" i="38"/>
  <c r="T628" i="38" s="1"/>
  <c r="F628" i="38"/>
  <c r="K628" i="38" s="1"/>
  <c r="E628" i="38"/>
  <c r="D628" i="38"/>
  <c r="Q628" i="38" s="1"/>
  <c r="C628" i="38"/>
  <c r="B628" i="38"/>
  <c r="H627" i="38"/>
  <c r="L627" i="38" s="1"/>
  <c r="R627" i="38" s="1"/>
  <c r="G627" i="38"/>
  <c r="T627" i="38" s="1"/>
  <c r="F627" i="38"/>
  <c r="K627" i="38" s="1"/>
  <c r="E627" i="38"/>
  <c r="D627" i="38"/>
  <c r="Q627" i="38" s="1"/>
  <c r="C627" i="38"/>
  <c r="B627" i="38"/>
  <c r="H626" i="38"/>
  <c r="L626" i="38" s="1"/>
  <c r="R626" i="38" s="1"/>
  <c r="G626" i="38"/>
  <c r="T626" i="38" s="1"/>
  <c r="F626" i="38"/>
  <c r="K626" i="38" s="1"/>
  <c r="E626" i="38"/>
  <c r="D626" i="38"/>
  <c r="Q626" i="38" s="1"/>
  <c r="C626" i="38"/>
  <c r="B626" i="38"/>
  <c r="H625" i="38"/>
  <c r="L625" i="38" s="1"/>
  <c r="R625" i="38" s="1"/>
  <c r="G625" i="38"/>
  <c r="T625" i="38" s="1"/>
  <c r="F625" i="38"/>
  <c r="K625" i="38" s="1"/>
  <c r="E625" i="38"/>
  <c r="D625" i="38"/>
  <c r="Q625" i="38" s="1"/>
  <c r="C625" i="38"/>
  <c r="B625" i="38"/>
  <c r="H624" i="38"/>
  <c r="L624" i="38" s="1"/>
  <c r="R624" i="38" s="1"/>
  <c r="G624" i="38"/>
  <c r="T624" i="38" s="1"/>
  <c r="F624" i="38"/>
  <c r="K624" i="38" s="1"/>
  <c r="E624" i="38"/>
  <c r="D624" i="38"/>
  <c r="Q624" i="38" s="1"/>
  <c r="C624" i="38"/>
  <c r="B624" i="38"/>
  <c r="H623" i="38"/>
  <c r="L623" i="38" s="1"/>
  <c r="R623" i="38" s="1"/>
  <c r="G623" i="38"/>
  <c r="T623" i="38" s="1"/>
  <c r="F623" i="38"/>
  <c r="K623" i="38" s="1"/>
  <c r="E623" i="38"/>
  <c r="D623" i="38"/>
  <c r="Q623" i="38" s="1"/>
  <c r="C623" i="38"/>
  <c r="B623" i="38"/>
  <c r="H622" i="38"/>
  <c r="L622" i="38" s="1"/>
  <c r="R622" i="38" s="1"/>
  <c r="G622" i="38"/>
  <c r="T622" i="38" s="1"/>
  <c r="F622" i="38"/>
  <c r="K622" i="38" s="1"/>
  <c r="E622" i="38"/>
  <c r="D622" i="38"/>
  <c r="Q622" i="38" s="1"/>
  <c r="C622" i="38"/>
  <c r="B622" i="38"/>
  <c r="H621" i="38"/>
  <c r="L621" i="38" s="1"/>
  <c r="R621" i="38" s="1"/>
  <c r="G621" i="38"/>
  <c r="T621" i="38" s="1"/>
  <c r="F621" i="38"/>
  <c r="K621" i="38" s="1"/>
  <c r="E621" i="38"/>
  <c r="D621" i="38"/>
  <c r="Q621" i="38" s="1"/>
  <c r="C621" i="38"/>
  <c r="B621" i="38"/>
  <c r="H620" i="38"/>
  <c r="L620" i="38" s="1"/>
  <c r="R620" i="38" s="1"/>
  <c r="G620" i="38"/>
  <c r="T620" i="38" s="1"/>
  <c r="F620" i="38"/>
  <c r="K620" i="38" s="1"/>
  <c r="E620" i="38"/>
  <c r="D620" i="38"/>
  <c r="Q620" i="38" s="1"/>
  <c r="C620" i="38"/>
  <c r="B620" i="38"/>
  <c r="H619" i="38"/>
  <c r="L619" i="38" s="1"/>
  <c r="R619" i="38" s="1"/>
  <c r="G619" i="38"/>
  <c r="T619" i="38" s="1"/>
  <c r="F619" i="38"/>
  <c r="K619" i="38" s="1"/>
  <c r="E619" i="38"/>
  <c r="D619" i="38"/>
  <c r="Q619" i="38" s="1"/>
  <c r="C619" i="38"/>
  <c r="B619" i="38"/>
  <c r="H618" i="38"/>
  <c r="L618" i="38" s="1"/>
  <c r="R618" i="38" s="1"/>
  <c r="G618" i="38"/>
  <c r="T618" i="38" s="1"/>
  <c r="F618" i="38"/>
  <c r="K618" i="38" s="1"/>
  <c r="E618" i="38"/>
  <c r="D618" i="38"/>
  <c r="Q618" i="38" s="1"/>
  <c r="C618" i="38"/>
  <c r="B618" i="38"/>
  <c r="H617" i="38"/>
  <c r="L617" i="38" s="1"/>
  <c r="R617" i="38" s="1"/>
  <c r="G617" i="38"/>
  <c r="T617" i="38" s="1"/>
  <c r="F617" i="38"/>
  <c r="K617" i="38" s="1"/>
  <c r="E617" i="38"/>
  <c r="D617" i="38"/>
  <c r="Q617" i="38" s="1"/>
  <c r="C617" i="38"/>
  <c r="B617" i="38"/>
  <c r="H616" i="38"/>
  <c r="L616" i="38" s="1"/>
  <c r="R616" i="38" s="1"/>
  <c r="G616" i="38"/>
  <c r="T616" i="38" s="1"/>
  <c r="F616" i="38"/>
  <c r="K616" i="38" s="1"/>
  <c r="E616" i="38"/>
  <c r="D616" i="38"/>
  <c r="Q616" i="38" s="1"/>
  <c r="C616" i="38"/>
  <c r="B616" i="38"/>
  <c r="H615" i="38"/>
  <c r="L615" i="38" s="1"/>
  <c r="R615" i="38" s="1"/>
  <c r="G615" i="38"/>
  <c r="T615" i="38" s="1"/>
  <c r="F615" i="38"/>
  <c r="K615" i="38" s="1"/>
  <c r="E615" i="38"/>
  <c r="D615" i="38"/>
  <c r="Q615" i="38" s="1"/>
  <c r="C615" i="38"/>
  <c r="B615" i="38"/>
  <c r="H614" i="38"/>
  <c r="L614" i="38" s="1"/>
  <c r="R614" i="38" s="1"/>
  <c r="G614" i="38"/>
  <c r="T614" i="38" s="1"/>
  <c r="F614" i="38"/>
  <c r="K614" i="38" s="1"/>
  <c r="E614" i="38"/>
  <c r="D614" i="38"/>
  <c r="Q614" i="38" s="1"/>
  <c r="C614" i="38"/>
  <c r="B614" i="38"/>
  <c r="H613" i="38"/>
  <c r="L613" i="38" s="1"/>
  <c r="R613" i="38" s="1"/>
  <c r="G613" i="38"/>
  <c r="T613" i="38" s="1"/>
  <c r="F613" i="38"/>
  <c r="K613" i="38" s="1"/>
  <c r="E613" i="38"/>
  <c r="D613" i="38"/>
  <c r="Q613" i="38" s="1"/>
  <c r="C613" i="38"/>
  <c r="B613" i="38"/>
  <c r="H612" i="38"/>
  <c r="L612" i="38" s="1"/>
  <c r="R612" i="38" s="1"/>
  <c r="G612" i="38"/>
  <c r="T612" i="38" s="1"/>
  <c r="F612" i="38"/>
  <c r="K612" i="38" s="1"/>
  <c r="E612" i="38"/>
  <c r="D612" i="38"/>
  <c r="Q612" i="38" s="1"/>
  <c r="C612" i="38"/>
  <c r="B612" i="38"/>
  <c r="H611" i="38"/>
  <c r="L611" i="38" s="1"/>
  <c r="R611" i="38" s="1"/>
  <c r="G611" i="38"/>
  <c r="T611" i="38" s="1"/>
  <c r="F611" i="38"/>
  <c r="K611" i="38" s="1"/>
  <c r="E611" i="38"/>
  <c r="D611" i="38"/>
  <c r="Q611" i="38" s="1"/>
  <c r="C611" i="38"/>
  <c r="B611" i="38"/>
  <c r="H610" i="38"/>
  <c r="L610" i="38" s="1"/>
  <c r="R610" i="38" s="1"/>
  <c r="G610" i="38"/>
  <c r="T610" i="38" s="1"/>
  <c r="F610" i="38"/>
  <c r="K610" i="38" s="1"/>
  <c r="E610" i="38"/>
  <c r="D610" i="38"/>
  <c r="Q610" i="38" s="1"/>
  <c r="C610" i="38"/>
  <c r="B610" i="38"/>
  <c r="H609" i="38"/>
  <c r="L609" i="38" s="1"/>
  <c r="R609" i="38" s="1"/>
  <c r="G609" i="38"/>
  <c r="T609" i="38" s="1"/>
  <c r="F609" i="38"/>
  <c r="K609" i="38" s="1"/>
  <c r="E609" i="38"/>
  <c r="D609" i="38"/>
  <c r="Q609" i="38" s="1"/>
  <c r="C609" i="38"/>
  <c r="B609" i="38"/>
  <c r="H608" i="38"/>
  <c r="L608" i="38" s="1"/>
  <c r="R608" i="38" s="1"/>
  <c r="G608" i="38"/>
  <c r="T608" i="38" s="1"/>
  <c r="F608" i="38"/>
  <c r="K608" i="38" s="1"/>
  <c r="E608" i="38"/>
  <c r="D608" i="38"/>
  <c r="Q608" i="38" s="1"/>
  <c r="C608" i="38"/>
  <c r="B608" i="38"/>
  <c r="H607" i="38"/>
  <c r="L607" i="38" s="1"/>
  <c r="R607" i="38" s="1"/>
  <c r="G607" i="38"/>
  <c r="T607" i="38" s="1"/>
  <c r="F607" i="38"/>
  <c r="K607" i="38" s="1"/>
  <c r="E607" i="38"/>
  <c r="D607" i="38"/>
  <c r="Q607" i="38" s="1"/>
  <c r="C607" i="38"/>
  <c r="B607" i="38"/>
  <c r="H606" i="38"/>
  <c r="L606" i="38" s="1"/>
  <c r="R606" i="38" s="1"/>
  <c r="G606" i="38"/>
  <c r="T606" i="38" s="1"/>
  <c r="F606" i="38"/>
  <c r="K606" i="38" s="1"/>
  <c r="E606" i="38"/>
  <c r="D606" i="38"/>
  <c r="Q606" i="38" s="1"/>
  <c r="C606" i="38"/>
  <c r="B606" i="38"/>
  <c r="H605" i="38"/>
  <c r="L605" i="38" s="1"/>
  <c r="R605" i="38" s="1"/>
  <c r="G605" i="38"/>
  <c r="T605" i="38" s="1"/>
  <c r="F605" i="38"/>
  <c r="K605" i="38" s="1"/>
  <c r="E605" i="38"/>
  <c r="D605" i="38"/>
  <c r="Q605" i="38" s="1"/>
  <c r="C605" i="38"/>
  <c r="B605" i="38"/>
  <c r="H604" i="38"/>
  <c r="L604" i="38" s="1"/>
  <c r="R604" i="38" s="1"/>
  <c r="G604" i="38"/>
  <c r="T604" i="38" s="1"/>
  <c r="F604" i="38"/>
  <c r="K604" i="38" s="1"/>
  <c r="E604" i="38"/>
  <c r="D604" i="38"/>
  <c r="Q604" i="38" s="1"/>
  <c r="C604" i="38"/>
  <c r="B604" i="38"/>
  <c r="H603" i="38"/>
  <c r="L603" i="38" s="1"/>
  <c r="R603" i="38" s="1"/>
  <c r="G603" i="38"/>
  <c r="T603" i="38" s="1"/>
  <c r="F603" i="38"/>
  <c r="K603" i="38" s="1"/>
  <c r="E603" i="38"/>
  <c r="D603" i="38"/>
  <c r="Q603" i="38" s="1"/>
  <c r="C603" i="38"/>
  <c r="B603" i="38"/>
  <c r="H602" i="38"/>
  <c r="L602" i="38" s="1"/>
  <c r="R602" i="38" s="1"/>
  <c r="G602" i="38"/>
  <c r="T602" i="38" s="1"/>
  <c r="F602" i="38"/>
  <c r="K602" i="38" s="1"/>
  <c r="E602" i="38"/>
  <c r="D602" i="38"/>
  <c r="Q602" i="38" s="1"/>
  <c r="C602" i="38"/>
  <c r="B602" i="38"/>
  <c r="H601" i="38"/>
  <c r="L601" i="38" s="1"/>
  <c r="R601" i="38" s="1"/>
  <c r="G601" i="38"/>
  <c r="T601" i="38" s="1"/>
  <c r="F601" i="38"/>
  <c r="K601" i="38" s="1"/>
  <c r="E601" i="38"/>
  <c r="D601" i="38"/>
  <c r="Q601" i="38" s="1"/>
  <c r="C601" i="38"/>
  <c r="B601" i="38"/>
  <c r="H600" i="38"/>
  <c r="L600" i="38" s="1"/>
  <c r="R600" i="38" s="1"/>
  <c r="G600" i="38"/>
  <c r="T600" i="38" s="1"/>
  <c r="F600" i="38"/>
  <c r="K600" i="38" s="1"/>
  <c r="E600" i="38"/>
  <c r="D600" i="38"/>
  <c r="Q600" i="38" s="1"/>
  <c r="C600" i="38"/>
  <c r="B600" i="38"/>
  <c r="H599" i="38"/>
  <c r="L599" i="38" s="1"/>
  <c r="R599" i="38" s="1"/>
  <c r="G599" i="38"/>
  <c r="T599" i="38" s="1"/>
  <c r="F599" i="38"/>
  <c r="K599" i="38" s="1"/>
  <c r="E599" i="38"/>
  <c r="D599" i="38"/>
  <c r="Q599" i="38" s="1"/>
  <c r="C599" i="38"/>
  <c r="B599" i="38"/>
  <c r="H598" i="38"/>
  <c r="L598" i="38" s="1"/>
  <c r="R598" i="38" s="1"/>
  <c r="G598" i="38"/>
  <c r="T598" i="38" s="1"/>
  <c r="F598" i="38"/>
  <c r="K598" i="38" s="1"/>
  <c r="E598" i="38"/>
  <c r="D598" i="38"/>
  <c r="Q598" i="38" s="1"/>
  <c r="C598" i="38"/>
  <c r="B598" i="38"/>
  <c r="H597" i="38"/>
  <c r="L597" i="38" s="1"/>
  <c r="R597" i="38" s="1"/>
  <c r="G597" i="38"/>
  <c r="T597" i="38" s="1"/>
  <c r="F597" i="38"/>
  <c r="K597" i="38" s="1"/>
  <c r="E597" i="38"/>
  <c r="D597" i="38"/>
  <c r="Q597" i="38" s="1"/>
  <c r="C597" i="38"/>
  <c r="B597" i="38"/>
  <c r="H596" i="38"/>
  <c r="L596" i="38" s="1"/>
  <c r="R596" i="38" s="1"/>
  <c r="G596" i="38"/>
  <c r="T596" i="38" s="1"/>
  <c r="F596" i="38"/>
  <c r="K596" i="38" s="1"/>
  <c r="E596" i="38"/>
  <c r="D596" i="38"/>
  <c r="Q596" i="38" s="1"/>
  <c r="C596" i="38"/>
  <c r="B596" i="38"/>
  <c r="H595" i="38"/>
  <c r="L595" i="38" s="1"/>
  <c r="R595" i="38" s="1"/>
  <c r="G595" i="38"/>
  <c r="T595" i="38" s="1"/>
  <c r="F595" i="38"/>
  <c r="K595" i="38" s="1"/>
  <c r="E595" i="38"/>
  <c r="D595" i="38"/>
  <c r="Q595" i="38" s="1"/>
  <c r="C595" i="38"/>
  <c r="B595" i="38"/>
  <c r="H594" i="38"/>
  <c r="L594" i="38" s="1"/>
  <c r="R594" i="38" s="1"/>
  <c r="G594" i="38"/>
  <c r="T594" i="38" s="1"/>
  <c r="F594" i="38"/>
  <c r="K594" i="38" s="1"/>
  <c r="E594" i="38"/>
  <c r="D594" i="38"/>
  <c r="Q594" i="38" s="1"/>
  <c r="C594" i="38"/>
  <c r="B594" i="38"/>
  <c r="H593" i="38"/>
  <c r="L593" i="38" s="1"/>
  <c r="R593" i="38" s="1"/>
  <c r="G593" i="38"/>
  <c r="T593" i="38" s="1"/>
  <c r="F593" i="38"/>
  <c r="K593" i="38" s="1"/>
  <c r="E593" i="38"/>
  <c r="D593" i="38"/>
  <c r="Q593" i="38" s="1"/>
  <c r="C593" i="38"/>
  <c r="B593" i="38"/>
  <c r="H592" i="38"/>
  <c r="L592" i="38" s="1"/>
  <c r="R592" i="38" s="1"/>
  <c r="G592" i="38"/>
  <c r="T592" i="38" s="1"/>
  <c r="F592" i="38"/>
  <c r="K592" i="38" s="1"/>
  <c r="E592" i="38"/>
  <c r="D592" i="38"/>
  <c r="Q592" i="38" s="1"/>
  <c r="C592" i="38"/>
  <c r="B592" i="38"/>
  <c r="H591" i="38"/>
  <c r="L591" i="38" s="1"/>
  <c r="R591" i="38" s="1"/>
  <c r="G591" i="38"/>
  <c r="T591" i="38" s="1"/>
  <c r="F591" i="38"/>
  <c r="K591" i="38" s="1"/>
  <c r="E591" i="38"/>
  <c r="D591" i="38"/>
  <c r="Q591" i="38" s="1"/>
  <c r="C591" i="38"/>
  <c r="B591" i="38"/>
  <c r="H590" i="38"/>
  <c r="L590" i="38" s="1"/>
  <c r="R590" i="38" s="1"/>
  <c r="G590" i="38"/>
  <c r="T590" i="38" s="1"/>
  <c r="F590" i="38"/>
  <c r="K590" i="38" s="1"/>
  <c r="E590" i="38"/>
  <c r="D590" i="38"/>
  <c r="Q590" i="38" s="1"/>
  <c r="C590" i="38"/>
  <c r="B590" i="38"/>
  <c r="H589" i="38"/>
  <c r="L589" i="38" s="1"/>
  <c r="R589" i="38" s="1"/>
  <c r="G589" i="38"/>
  <c r="T589" i="38" s="1"/>
  <c r="F589" i="38"/>
  <c r="K589" i="38" s="1"/>
  <c r="E589" i="38"/>
  <c r="D589" i="38"/>
  <c r="Q589" i="38" s="1"/>
  <c r="C589" i="38"/>
  <c r="B589" i="38"/>
  <c r="H588" i="38"/>
  <c r="L588" i="38" s="1"/>
  <c r="R588" i="38" s="1"/>
  <c r="G588" i="38"/>
  <c r="T588" i="38" s="1"/>
  <c r="F588" i="38"/>
  <c r="K588" i="38" s="1"/>
  <c r="E588" i="38"/>
  <c r="D588" i="38"/>
  <c r="Q588" i="38" s="1"/>
  <c r="C588" i="38"/>
  <c r="B588" i="38"/>
  <c r="H587" i="38"/>
  <c r="L587" i="38" s="1"/>
  <c r="R587" i="38" s="1"/>
  <c r="G587" i="38"/>
  <c r="T587" i="38" s="1"/>
  <c r="F587" i="38"/>
  <c r="K587" i="38" s="1"/>
  <c r="E587" i="38"/>
  <c r="D587" i="38"/>
  <c r="Q587" i="38" s="1"/>
  <c r="C587" i="38"/>
  <c r="B587" i="38"/>
  <c r="H586" i="38"/>
  <c r="L586" i="38" s="1"/>
  <c r="R586" i="38" s="1"/>
  <c r="G586" i="38"/>
  <c r="T586" i="38" s="1"/>
  <c r="F586" i="38"/>
  <c r="K586" i="38" s="1"/>
  <c r="E586" i="38"/>
  <c r="D586" i="38"/>
  <c r="Q586" i="38" s="1"/>
  <c r="C586" i="38"/>
  <c r="B586" i="38"/>
  <c r="H585" i="38"/>
  <c r="L585" i="38" s="1"/>
  <c r="R585" i="38" s="1"/>
  <c r="G585" i="38"/>
  <c r="T585" i="38" s="1"/>
  <c r="F585" i="38"/>
  <c r="K585" i="38" s="1"/>
  <c r="E585" i="38"/>
  <c r="D585" i="38"/>
  <c r="Q585" i="38" s="1"/>
  <c r="C585" i="38"/>
  <c r="B585" i="38"/>
  <c r="H584" i="38"/>
  <c r="L584" i="38" s="1"/>
  <c r="R584" i="38" s="1"/>
  <c r="G584" i="38"/>
  <c r="T584" i="38" s="1"/>
  <c r="F584" i="38"/>
  <c r="K584" i="38" s="1"/>
  <c r="E584" i="38"/>
  <c r="D584" i="38"/>
  <c r="Q584" i="38" s="1"/>
  <c r="C584" i="38"/>
  <c r="B584" i="38"/>
  <c r="H583" i="38"/>
  <c r="L583" i="38" s="1"/>
  <c r="R583" i="38" s="1"/>
  <c r="G583" i="38"/>
  <c r="T583" i="38" s="1"/>
  <c r="F583" i="38"/>
  <c r="K583" i="38" s="1"/>
  <c r="E583" i="38"/>
  <c r="D583" i="38"/>
  <c r="Q583" i="38" s="1"/>
  <c r="C583" i="38"/>
  <c r="B583" i="38"/>
  <c r="H582" i="38"/>
  <c r="L582" i="38" s="1"/>
  <c r="R582" i="38" s="1"/>
  <c r="G582" i="38"/>
  <c r="T582" i="38" s="1"/>
  <c r="F582" i="38"/>
  <c r="K582" i="38" s="1"/>
  <c r="E582" i="38"/>
  <c r="D582" i="38"/>
  <c r="Q582" i="38" s="1"/>
  <c r="C582" i="38"/>
  <c r="B582" i="38"/>
  <c r="H581" i="38"/>
  <c r="L581" i="38" s="1"/>
  <c r="R581" i="38" s="1"/>
  <c r="G581" i="38"/>
  <c r="T581" i="38" s="1"/>
  <c r="F581" i="38"/>
  <c r="K581" i="38" s="1"/>
  <c r="E581" i="38"/>
  <c r="D581" i="38"/>
  <c r="Q581" i="38" s="1"/>
  <c r="C581" i="38"/>
  <c r="B581" i="38"/>
  <c r="H580" i="38"/>
  <c r="L580" i="38" s="1"/>
  <c r="R580" i="38" s="1"/>
  <c r="G580" i="38"/>
  <c r="T580" i="38" s="1"/>
  <c r="F580" i="38"/>
  <c r="K580" i="38" s="1"/>
  <c r="E580" i="38"/>
  <c r="D580" i="38"/>
  <c r="Q580" i="38" s="1"/>
  <c r="C580" i="38"/>
  <c r="B580" i="38"/>
  <c r="H579" i="38"/>
  <c r="L579" i="38" s="1"/>
  <c r="R579" i="38" s="1"/>
  <c r="G579" i="38"/>
  <c r="T579" i="38" s="1"/>
  <c r="F579" i="38"/>
  <c r="K579" i="38" s="1"/>
  <c r="E579" i="38"/>
  <c r="D579" i="38"/>
  <c r="Q579" i="38" s="1"/>
  <c r="C579" i="38"/>
  <c r="B579" i="38"/>
  <c r="H578" i="38"/>
  <c r="L578" i="38" s="1"/>
  <c r="R578" i="38" s="1"/>
  <c r="G578" i="38"/>
  <c r="T578" i="38" s="1"/>
  <c r="F578" i="38"/>
  <c r="K578" i="38" s="1"/>
  <c r="E578" i="38"/>
  <c r="D578" i="38"/>
  <c r="Q578" i="38" s="1"/>
  <c r="C578" i="38"/>
  <c r="B578" i="38"/>
  <c r="H577" i="38"/>
  <c r="L577" i="38" s="1"/>
  <c r="R577" i="38" s="1"/>
  <c r="G577" i="38"/>
  <c r="T577" i="38" s="1"/>
  <c r="F577" i="38"/>
  <c r="K577" i="38" s="1"/>
  <c r="E577" i="38"/>
  <c r="D577" i="38"/>
  <c r="Q577" i="38" s="1"/>
  <c r="C577" i="38"/>
  <c r="B577" i="38"/>
  <c r="H576" i="38"/>
  <c r="L576" i="38" s="1"/>
  <c r="R576" i="38" s="1"/>
  <c r="G576" i="38"/>
  <c r="T576" i="38" s="1"/>
  <c r="F576" i="38"/>
  <c r="K576" i="38" s="1"/>
  <c r="E576" i="38"/>
  <c r="D576" i="38"/>
  <c r="Q576" i="38" s="1"/>
  <c r="C576" i="38"/>
  <c r="B576" i="38"/>
  <c r="H575" i="38"/>
  <c r="L575" i="38" s="1"/>
  <c r="R575" i="38" s="1"/>
  <c r="G575" i="38"/>
  <c r="T575" i="38" s="1"/>
  <c r="F575" i="38"/>
  <c r="K575" i="38" s="1"/>
  <c r="E575" i="38"/>
  <c r="D575" i="38"/>
  <c r="Q575" i="38" s="1"/>
  <c r="C575" i="38"/>
  <c r="B575" i="38"/>
  <c r="H574" i="38"/>
  <c r="L574" i="38" s="1"/>
  <c r="R574" i="38" s="1"/>
  <c r="G574" i="38"/>
  <c r="T574" i="38" s="1"/>
  <c r="F574" i="38"/>
  <c r="K574" i="38" s="1"/>
  <c r="E574" i="38"/>
  <c r="D574" i="38"/>
  <c r="Q574" i="38" s="1"/>
  <c r="C574" i="38"/>
  <c r="B574" i="38"/>
  <c r="H573" i="38"/>
  <c r="L573" i="38" s="1"/>
  <c r="R573" i="38" s="1"/>
  <c r="G573" i="38"/>
  <c r="T573" i="38" s="1"/>
  <c r="F573" i="38"/>
  <c r="K573" i="38" s="1"/>
  <c r="E573" i="38"/>
  <c r="D573" i="38"/>
  <c r="Q573" i="38" s="1"/>
  <c r="C573" i="38"/>
  <c r="B573" i="38"/>
  <c r="H572" i="38"/>
  <c r="L572" i="38" s="1"/>
  <c r="R572" i="38" s="1"/>
  <c r="G572" i="38"/>
  <c r="T572" i="38" s="1"/>
  <c r="F572" i="38"/>
  <c r="K572" i="38" s="1"/>
  <c r="E572" i="38"/>
  <c r="D572" i="38"/>
  <c r="Q572" i="38" s="1"/>
  <c r="C572" i="38"/>
  <c r="B572" i="38"/>
  <c r="H571" i="38"/>
  <c r="L571" i="38" s="1"/>
  <c r="R571" i="38" s="1"/>
  <c r="G571" i="38"/>
  <c r="T571" i="38" s="1"/>
  <c r="F571" i="38"/>
  <c r="K571" i="38" s="1"/>
  <c r="E571" i="38"/>
  <c r="D571" i="38"/>
  <c r="Q571" i="38" s="1"/>
  <c r="C571" i="38"/>
  <c r="B571" i="38"/>
  <c r="H570" i="38"/>
  <c r="L570" i="38" s="1"/>
  <c r="R570" i="38" s="1"/>
  <c r="G570" i="38"/>
  <c r="T570" i="38" s="1"/>
  <c r="F570" i="38"/>
  <c r="K570" i="38" s="1"/>
  <c r="E570" i="38"/>
  <c r="D570" i="38"/>
  <c r="Q570" i="38" s="1"/>
  <c r="C570" i="38"/>
  <c r="B570" i="38"/>
  <c r="H569" i="38"/>
  <c r="L569" i="38" s="1"/>
  <c r="R569" i="38" s="1"/>
  <c r="G569" i="38"/>
  <c r="T569" i="38" s="1"/>
  <c r="F569" i="38"/>
  <c r="K569" i="38" s="1"/>
  <c r="E569" i="38"/>
  <c r="D569" i="38"/>
  <c r="Q569" i="38" s="1"/>
  <c r="C569" i="38"/>
  <c r="B569" i="38"/>
  <c r="H568" i="38"/>
  <c r="L568" i="38" s="1"/>
  <c r="R568" i="38" s="1"/>
  <c r="G568" i="38"/>
  <c r="T568" i="38" s="1"/>
  <c r="F568" i="38"/>
  <c r="K568" i="38" s="1"/>
  <c r="E568" i="38"/>
  <c r="D568" i="38"/>
  <c r="Q568" i="38" s="1"/>
  <c r="C568" i="38"/>
  <c r="B568" i="38"/>
  <c r="H567" i="38"/>
  <c r="L567" i="38" s="1"/>
  <c r="R567" i="38" s="1"/>
  <c r="G567" i="38"/>
  <c r="T567" i="38" s="1"/>
  <c r="F567" i="38"/>
  <c r="K567" i="38" s="1"/>
  <c r="E567" i="38"/>
  <c r="D567" i="38"/>
  <c r="Q567" i="38" s="1"/>
  <c r="C567" i="38"/>
  <c r="B567" i="38"/>
  <c r="H566" i="38"/>
  <c r="L566" i="38" s="1"/>
  <c r="R566" i="38" s="1"/>
  <c r="G566" i="38"/>
  <c r="T566" i="38" s="1"/>
  <c r="F566" i="38"/>
  <c r="K566" i="38" s="1"/>
  <c r="E566" i="38"/>
  <c r="D566" i="38"/>
  <c r="Q566" i="38" s="1"/>
  <c r="C566" i="38"/>
  <c r="B566" i="38"/>
  <c r="H565" i="38"/>
  <c r="L565" i="38" s="1"/>
  <c r="R565" i="38" s="1"/>
  <c r="G565" i="38"/>
  <c r="T565" i="38" s="1"/>
  <c r="F565" i="38"/>
  <c r="K565" i="38" s="1"/>
  <c r="E565" i="38"/>
  <c r="D565" i="38"/>
  <c r="Q565" i="38" s="1"/>
  <c r="C565" i="38"/>
  <c r="B565" i="38"/>
  <c r="H564" i="38"/>
  <c r="L564" i="38" s="1"/>
  <c r="R564" i="38" s="1"/>
  <c r="G564" i="38"/>
  <c r="T564" i="38" s="1"/>
  <c r="F564" i="38"/>
  <c r="K564" i="38" s="1"/>
  <c r="E564" i="38"/>
  <c r="D564" i="38"/>
  <c r="Q564" i="38" s="1"/>
  <c r="C564" i="38"/>
  <c r="B564" i="38"/>
  <c r="H563" i="38"/>
  <c r="L563" i="38" s="1"/>
  <c r="R563" i="38" s="1"/>
  <c r="G563" i="38"/>
  <c r="T563" i="38" s="1"/>
  <c r="F563" i="38"/>
  <c r="K563" i="38" s="1"/>
  <c r="E563" i="38"/>
  <c r="D563" i="38"/>
  <c r="Q563" i="38" s="1"/>
  <c r="C563" i="38"/>
  <c r="B563" i="38"/>
  <c r="H562" i="38"/>
  <c r="L562" i="38" s="1"/>
  <c r="R562" i="38" s="1"/>
  <c r="G562" i="38"/>
  <c r="T562" i="38" s="1"/>
  <c r="F562" i="38"/>
  <c r="K562" i="38" s="1"/>
  <c r="E562" i="38"/>
  <c r="D562" i="38"/>
  <c r="Q562" i="38" s="1"/>
  <c r="C562" i="38"/>
  <c r="B562" i="38"/>
  <c r="H561" i="38"/>
  <c r="L561" i="38" s="1"/>
  <c r="R561" i="38" s="1"/>
  <c r="G561" i="38"/>
  <c r="T561" i="38" s="1"/>
  <c r="F561" i="38"/>
  <c r="K561" i="38" s="1"/>
  <c r="E561" i="38"/>
  <c r="D561" i="38"/>
  <c r="Q561" i="38" s="1"/>
  <c r="C561" i="38"/>
  <c r="B561" i="38"/>
  <c r="H560" i="38"/>
  <c r="L560" i="38" s="1"/>
  <c r="R560" i="38" s="1"/>
  <c r="G560" i="38"/>
  <c r="T560" i="38" s="1"/>
  <c r="F560" i="38"/>
  <c r="K560" i="38" s="1"/>
  <c r="E560" i="38"/>
  <c r="D560" i="38"/>
  <c r="Q560" i="38" s="1"/>
  <c r="C560" i="38"/>
  <c r="B560" i="38"/>
  <c r="H559" i="38"/>
  <c r="L559" i="38" s="1"/>
  <c r="R559" i="38" s="1"/>
  <c r="G559" i="38"/>
  <c r="T559" i="38" s="1"/>
  <c r="F559" i="38"/>
  <c r="K559" i="38" s="1"/>
  <c r="E559" i="38"/>
  <c r="D559" i="38"/>
  <c r="Q559" i="38" s="1"/>
  <c r="C559" i="38"/>
  <c r="B559" i="38"/>
  <c r="H558" i="38"/>
  <c r="L558" i="38" s="1"/>
  <c r="R558" i="38" s="1"/>
  <c r="G558" i="38"/>
  <c r="T558" i="38" s="1"/>
  <c r="F558" i="38"/>
  <c r="K558" i="38" s="1"/>
  <c r="E558" i="38"/>
  <c r="D558" i="38"/>
  <c r="Q558" i="38" s="1"/>
  <c r="C558" i="38"/>
  <c r="B558" i="38"/>
  <c r="H557" i="38"/>
  <c r="L557" i="38" s="1"/>
  <c r="R557" i="38" s="1"/>
  <c r="G557" i="38"/>
  <c r="T557" i="38" s="1"/>
  <c r="F557" i="38"/>
  <c r="K557" i="38" s="1"/>
  <c r="E557" i="38"/>
  <c r="D557" i="38"/>
  <c r="Q557" i="38" s="1"/>
  <c r="C557" i="38"/>
  <c r="B557" i="38"/>
  <c r="H556" i="38"/>
  <c r="L556" i="38" s="1"/>
  <c r="R556" i="38" s="1"/>
  <c r="G556" i="38"/>
  <c r="T556" i="38" s="1"/>
  <c r="F556" i="38"/>
  <c r="K556" i="38" s="1"/>
  <c r="E556" i="38"/>
  <c r="D556" i="38"/>
  <c r="Q556" i="38" s="1"/>
  <c r="C556" i="38"/>
  <c r="B556" i="38"/>
  <c r="H555" i="38"/>
  <c r="L555" i="38" s="1"/>
  <c r="R555" i="38" s="1"/>
  <c r="G555" i="38"/>
  <c r="T555" i="38" s="1"/>
  <c r="F555" i="38"/>
  <c r="K555" i="38" s="1"/>
  <c r="E555" i="38"/>
  <c r="D555" i="38"/>
  <c r="Q555" i="38" s="1"/>
  <c r="C555" i="38"/>
  <c r="B555" i="38"/>
  <c r="H554" i="38"/>
  <c r="L554" i="38" s="1"/>
  <c r="R554" i="38" s="1"/>
  <c r="G554" i="38"/>
  <c r="T554" i="38" s="1"/>
  <c r="F554" i="38"/>
  <c r="K554" i="38" s="1"/>
  <c r="E554" i="38"/>
  <c r="D554" i="38"/>
  <c r="Q554" i="38" s="1"/>
  <c r="C554" i="38"/>
  <c r="B554" i="38"/>
  <c r="H553" i="38"/>
  <c r="L553" i="38" s="1"/>
  <c r="R553" i="38" s="1"/>
  <c r="G553" i="38"/>
  <c r="T553" i="38" s="1"/>
  <c r="F553" i="38"/>
  <c r="K553" i="38" s="1"/>
  <c r="E553" i="38"/>
  <c r="D553" i="38"/>
  <c r="Q553" i="38" s="1"/>
  <c r="C553" i="38"/>
  <c r="B553" i="38"/>
  <c r="H552" i="38"/>
  <c r="L552" i="38" s="1"/>
  <c r="R552" i="38" s="1"/>
  <c r="G552" i="38"/>
  <c r="T552" i="38" s="1"/>
  <c r="F552" i="38"/>
  <c r="K552" i="38" s="1"/>
  <c r="E552" i="38"/>
  <c r="D552" i="38"/>
  <c r="Q552" i="38" s="1"/>
  <c r="C552" i="38"/>
  <c r="B552" i="38"/>
  <c r="H551" i="38"/>
  <c r="L551" i="38" s="1"/>
  <c r="R551" i="38" s="1"/>
  <c r="G551" i="38"/>
  <c r="T551" i="38" s="1"/>
  <c r="F551" i="38"/>
  <c r="K551" i="38" s="1"/>
  <c r="E551" i="38"/>
  <c r="D551" i="38"/>
  <c r="Q551" i="38" s="1"/>
  <c r="C551" i="38"/>
  <c r="B551" i="38"/>
  <c r="H550" i="38"/>
  <c r="L550" i="38" s="1"/>
  <c r="R550" i="38" s="1"/>
  <c r="G550" i="38"/>
  <c r="T550" i="38" s="1"/>
  <c r="F550" i="38"/>
  <c r="K550" i="38" s="1"/>
  <c r="E550" i="38"/>
  <c r="D550" i="38"/>
  <c r="Q550" i="38" s="1"/>
  <c r="C550" i="38"/>
  <c r="B550" i="38"/>
  <c r="H549" i="38"/>
  <c r="L549" i="38" s="1"/>
  <c r="R549" i="38" s="1"/>
  <c r="G549" i="38"/>
  <c r="T549" i="38" s="1"/>
  <c r="F549" i="38"/>
  <c r="K549" i="38" s="1"/>
  <c r="E549" i="38"/>
  <c r="D549" i="38"/>
  <c r="Q549" i="38" s="1"/>
  <c r="C549" i="38"/>
  <c r="B549" i="38"/>
  <c r="H548" i="38"/>
  <c r="L548" i="38" s="1"/>
  <c r="R548" i="38" s="1"/>
  <c r="G548" i="38"/>
  <c r="T548" i="38" s="1"/>
  <c r="F548" i="38"/>
  <c r="K548" i="38" s="1"/>
  <c r="E548" i="38"/>
  <c r="D548" i="38"/>
  <c r="Q548" i="38" s="1"/>
  <c r="C548" i="38"/>
  <c r="B548" i="38"/>
  <c r="H547" i="38"/>
  <c r="L547" i="38" s="1"/>
  <c r="R547" i="38" s="1"/>
  <c r="G547" i="38"/>
  <c r="T547" i="38" s="1"/>
  <c r="F547" i="38"/>
  <c r="K547" i="38" s="1"/>
  <c r="E547" i="38"/>
  <c r="D547" i="38"/>
  <c r="Q547" i="38" s="1"/>
  <c r="C547" i="38"/>
  <c r="B547" i="38"/>
  <c r="H546" i="38"/>
  <c r="L546" i="38" s="1"/>
  <c r="R546" i="38" s="1"/>
  <c r="G546" i="38"/>
  <c r="T546" i="38" s="1"/>
  <c r="F546" i="38"/>
  <c r="K546" i="38" s="1"/>
  <c r="E546" i="38"/>
  <c r="D546" i="38"/>
  <c r="Q546" i="38" s="1"/>
  <c r="C546" i="38"/>
  <c r="B546" i="38"/>
  <c r="H545" i="38"/>
  <c r="L545" i="38" s="1"/>
  <c r="R545" i="38" s="1"/>
  <c r="G545" i="38"/>
  <c r="T545" i="38" s="1"/>
  <c r="F545" i="38"/>
  <c r="K545" i="38" s="1"/>
  <c r="E545" i="38"/>
  <c r="D545" i="38"/>
  <c r="Q545" i="38" s="1"/>
  <c r="C545" i="38"/>
  <c r="B545" i="38"/>
  <c r="H544" i="38"/>
  <c r="L544" i="38" s="1"/>
  <c r="R544" i="38" s="1"/>
  <c r="G544" i="38"/>
  <c r="T544" i="38" s="1"/>
  <c r="F544" i="38"/>
  <c r="K544" i="38" s="1"/>
  <c r="E544" i="38"/>
  <c r="D544" i="38"/>
  <c r="Q544" i="38" s="1"/>
  <c r="C544" i="38"/>
  <c r="B544" i="38"/>
  <c r="H543" i="38"/>
  <c r="L543" i="38" s="1"/>
  <c r="R543" i="38" s="1"/>
  <c r="G543" i="38"/>
  <c r="T543" i="38" s="1"/>
  <c r="F543" i="38"/>
  <c r="K543" i="38" s="1"/>
  <c r="E543" i="38"/>
  <c r="D543" i="38"/>
  <c r="Q543" i="38" s="1"/>
  <c r="C543" i="38"/>
  <c r="B543" i="38"/>
  <c r="H542" i="38"/>
  <c r="L542" i="38" s="1"/>
  <c r="R542" i="38" s="1"/>
  <c r="G542" i="38"/>
  <c r="T542" i="38" s="1"/>
  <c r="F542" i="38"/>
  <c r="K542" i="38" s="1"/>
  <c r="E542" i="38"/>
  <c r="D542" i="38"/>
  <c r="Q542" i="38" s="1"/>
  <c r="C542" i="38"/>
  <c r="B542" i="38"/>
  <c r="H541" i="38"/>
  <c r="L541" i="38" s="1"/>
  <c r="R541" i="38" s="1"/>
  <c r="G541" i="38"/>
  <c r="T541" i="38" s="1"/>
  <c r="F541" i="38"/>
  <c r="K541" i="38" s="1"/>
  <c r="E541" i="38"/>
  <c r="D541" i="38"/>
  <c r="Q541" i="38" s="1"/>
  <c r="C541" i="38"/>
  <c r="B541" i="38"/>
  <c r="H540" i="38"/>
  <c r="L540" i="38" s="1"/>
  <c r="R540" i="38" s="1"/>
  <c r="G540" i="38"/>
  <c r="T540" i="38" s="1"/>
  <c r="F540" i="38"/>
  <c r="K540" i="38" s="1"/>
  <c r="E540" i="38"/>
  <c r="D540" i="38"/>
  <c r="Q540" i="38" s="1"/>
  <c r="C540" i="38"/>
  <c r="B540" i="38"/>
  <c r="H539" i="38"/>
  <c r="L539" i="38" s="1"/>
  <c r="R539" i="38" s="1"/>
  <c r="G539" i="38"/>
  <c r="T539" i="38" s="1"/>
  <c r="F539" i="38"/>
  <c r="K539" i="38" s="1"/>
  <c r="E539" i="38"/>
  <c r="D539" i="38"/>
  <c r="Q539" i="38" s="1"/>
  <c r="C539" i="38"/>
  <c r="B539" i="38"/>
  <c r="H538" i="38"/>
  <c r="L538" i="38" s="1"/>
  <c r="R538" i="38" s="1"/>
  <c r="G538" i="38"/>
  <c r="T538" i="38" s="1"/>
  <c r="F538" i="38"/>
  <c r="K538" i="38" s="1"/>
  <c r="E538" i="38"/>
  <c r="D538" i="38"/>
  <c r="Q538" i="38" s="1"/>
  <c r="C538" i="38"/>
  <c r="B538" i="38"/>
  <c r="H537" i="38"/>
  <c r="L537" i="38" s="1"/>
  <c r="R537" i="38" s="1"/>
  <c r="G537" i="38"/>
  <c r="T537" i="38" s="1"/>
  <c r="F537" i="38"/>
  <c r="K537" i="38" s="1"/>
  <c r="E537" i="38"/>
  <c r="D537" i="38"/>
  <c r="Q537" i="38" s="1"/>
  <c r="C537" i="38"/>
  <c r="B537" i="38"/>
  <c r="H536" i="38"/>
  <c r="L536" i="38" s="1"/>
  <c r="R536" i="38" s="1"/>
  <c r="G536" i="38"/>
  <c r="T536" i="38" s="1"/>
  <c r="F536" i="38"/>
  <c r="K536" i="38" s="1"/>
  <c r="E536" i="38"/>
  <c r="D536" i="38"/>
  <c r="Q536" i="38" s="1"/>
  <c r="C536" i="38"/>
  <c r="B536" i="38"/>
  <c r="H535" i="38"/>
  <c r="L535" i="38" s="1"/>
  <c r="R535" i="38" s="1"/>
  <c r="G535" i="38"/>
  <c r="T535" i="38" s="1"/>
  <c r="F535" i="38"/>
  <c r="K535" i="38" s="1"/>
  <c r="E535" i="38"/>
  <c r="D535" i="38"/>
  <c r="Q535" i="38" s="1"/>
  <c r="C535" i="38"/>
  <c r="B535" i="38"/>
  <c r="H534" i="38"/>
  <c r="L534" i="38" s="1"/>
  <c r="R534" i="38" s="1"/>
  <c r="G534" i="38"/>
  <c r="T534" i="38" s="1"/>
  <c r="F534" i="38"/>
  <c r="K534" i="38" s="1"/>
  <c r="E534" i="38"/>
  <c r="D534" i="38"/>
  <c r="Q534" i="38" s="1"/>
  <c r="C534" i="38"/>
  <c r="B534" i="38"/>
  <c r="H533" i="38"/>
  <c r="L533" i="38" s="1"/>
  <c r="R533" i="38" s="1"/>
  <c r="G533" i="38"/>
  <c r="T533" i="38" s="1"/>
  <c r="F533" i="38"/>
  <c r="K533" i="38" s="1"/>
  <c r="E533" i="38"/>
  <c r="D533" i="38"/>
  <c r="Q533" i="38" s="1"/>
  <c r="C533" i="38"/>
  <c r="B533" i="38"/>
  <c r="H532" i="38"/>
  <c r="L532" i="38" s="1"/>
  <c r="R532" i="38" s="1"/>
  <c r="G532" i="38"/>
  <c r="T532" i="38" s="1"/>
  <c r="F532" i="38"/>
  <c r="K532" i="38" s="1"/>
  <c r="E532" i="38"/>
  <c r="D532" i="38"/>
  <c r="Q532" i="38" s="1"/>
  <c r="C532" i="38"/>
  <c r="B532" i="38"/>
  <c r="H531" i="38"/>
  <c r="L531" i="38" s="1"/>
  <c r="R531" i="38" s="1"/>
  <c r="G531" i="38"/>
  <c r="T531" i="38" s="1"/>
  <c r="F531" i="38"/>
  <c r="K531" i="38" s="1"/>
  <c r="E531" i="38"/>
  <c r="D531" i="38"/>
  <c r="Q531" i="38" s="1"/>
  <c r="C531" i="38"/>
  <c r="B531" i="38"/>
  <c r="H530" i="38"/>
  <c r="L530" i="38" s="1"/>
  <c r="R530" i="38" s="1"/>
  <c r="G530" i="38"/>
  <c r="T530" i="38" s="1"/>
  <c r="F530" i="38"/>
  <c r="K530" i="38" s="1"/>
  <c r="E530" i="38"/>
  <c r="D530" i="38"/>
  <c r="Q530" i="38" s="1"/>
  <c r="C530" i="38"/>
  <c r="B530" i="38"/>
  <c r="H529" i="38"/>
  <c r="L529" i="38" s="1"/>
  <c r="R529" i="38" s="1"/>
  <c r="G529" i="38"/>
  <c r="T529" i="38" s="1"/>
  <c r="F529" i="38"/>
  <c r="K529" i="38" s="1"/>
  <c r="E529" i="38"/>
  <c r="D529" i="38"/>
  <c r="Q529" i="38" s="1"/>
  <c r="C529" i="38"/>
  <c r="B529" i="38"/>
  <c r="H528" i="38"/>
  <c r="L528" i="38" s="1"/>
  <c r="R528" i="38" s="1"/>
  <c r="G528" i="38"/>
  <c r="T528" i="38" s="1"/>
  <c r="F528" i="38"/>
  <c r="K528" i="38" s="1"/>
  <c r="E528" i="38"/>
  <c r="D528" i="38"/>
  <c r="Q528" i="38" s="1"/>
  <c r="C528" i="38"/>
  <c r="B528" i="38"/>
  <c r="H527" i="38"/>
  <c r="L527" i="38" s="1"/>
  <c r="R527" i="38" s="1"/>
  <c r="G527" i="38"/>
  <c r="T527" i="38" s="1"/>
  <c r="F527" i="38"/>
  <c r="K527" i="38" s="1"/>
  <c r="E527" i="38"/>
  <c r="D527" i="38"/>
  <c r="Q527" i="38" s="1"/>
  <c r="C527" i="38"/>
  <c r="B527" i="38"/>
  <c r="H526" i="38"/>
  <c r="L526" i="38" s="1"/>
  <c r="R526" i="38" s="1"/>
  <c r="G526" i="38"/>
  <c r="T526" i="38" s="1"/>
  <c r="F526" i="38"/>
  <c r="K526" i="38" s="1"/>
  <c r="E526" i="38"/>
  <c r="D526" i="38"/>
  <c r="Q526" i="38" s="1"/>
  <c r="C526" i="38"/>
  <c r="B526" i="38"/>
  <c r="H525" i="38"/>
  <c r="L525" i="38" s="1"/>
  <c r="R525" i="38" s="1"/>
  <c r="G525" i="38"/>
  <c r="T525" i="38" s="1"/>
  <c r="F525" i="38"/>
  <c r="K525" i="38" s="1"/>
  <c r="E525" i="38"/>
  <c r="D525" i="38"/>
  <c r="Q525" i="38" s="1"/>
  <c r="C525" i="38"/>
  <c r="B525" i="38"/>
  <c r="H524" i="38"/>
  <c r="L524" i="38" s="1"/>
  <c r="R524" i="38" s="1"/>
  <c r="G524" i="38"/>
  <c r="T524" i="38" s="1"/>
  <c r="F524" i="38"/>
  <c r="K524" i="38" s="1"/>
  <c r="E524" i="38"/>
  <c r="D524" i="38"/>
  <c r="Q524" i="38" s="1"/>
  <c r="C524" i="38"/>
  <c r="B524" i="38"/>
  <c r="H523" i="38"/>
  <c r="L523" i="38" s="1"/>
  <c r="R523" i="38" s="1"/>
  <c r="G523" i="38"/>
  <c r="T523" i="38" s="1"/>
  <c r="F523" i="38"/>
  <c r="K523" i="38" s="1"/>
  <c r="E523" i="38"/>
  <c r="D523" i="38"/>
  <c r="Q523" i="38" s="1"/>
  <c r="C523" i="38"/>
  <c r="B523" i="38"/>
  <c r="H522" i="38"/>
  <c r="L522" i="38" s="1"/>
  <c r="R522" i="38" s="1"/>
  <c r="G522" i="38"/>
  <c r="T522" i="38" s="1"/>
  <c r="F522" i="38"/>
  <c r="K522" i="38" s="1"/>
  <c r="E522" i="38"/>
  <c r="D522" i="38"/>
  <c r="Q522" i="38" s="1"/>
  <c r="C522" i="38"/>
  <c r="B522" i="38"/>
  <c r="H521" i="38"/>
  <c r="L521" i="38" s="1"/>
  <c r="R521" i="38" s="1"/>
  <c r="G521" i="38"/>
  <c r="T521" i="38" s="1"/>
  <c r="F521" i="38"/>
  <c r="K521" i="38" s="1"/>
  <c r="E521" i="38"/>
  <c r="D521" i="38"/>
  <c r="Q521" i="38" s="1"/>
  <c r="C521" i="38"/>
  <c r="B521" i="38"/>
  <c r="H520" i="38"/>
  <c r="L520" i="38" s="1"/>
  <c r="R520" i="38" s="1"/>
  <c r="G520" i="38"/>
  <c r="T520" i="38" s="1"/>
  <c r="F520" i="38"/>
  <c r="K520" i="38" s="1"/>
  <c r="E520" i="38"/>
  <c r="D520" i="38"/>
  <c r="Q520" i="38" s="1"/>
  <c r="C520" i="38"/>
  <c r="B520" i="38"/>
  <c r="H519" i="38"/>
  <c r="L519" i="38" s="1"/>
  <c r="R519" i="38" s="1"/>
  <c r="G519" i="38"/>
  <c r="T519" i="38" s="1"/>
  <c r="F519" i="38"/>
  <c r="K519" i="38" s="1"/>
  <c r="E519" i="38"/>
  <c r="D519" i="38"/>
  <c r="Q519" i="38" s="1"/>
  <c r="C519" i="38"/>
  <c r="B519" i="38"/>
  <c r="H518" i="38"/>
  <c r="L518" i="38" s="1"/>
  <c r="R518" i="38" s="1"/>
  <c r="G518" i="38"/>
  <c r="T518" i="38" s="1"/>
  <c r="F518" i="38"/>
  <c r="K518" i="38" s="1"/>
  <c r="E518" i="38"/>
  <c r="D518" i="38"/>
  <c r="Q518" i="38" s="1"/>
  <c r="C518" i="38"/>
  <c r="B518" i="38"/>
  <c r="H517" i="38"/>
  <c r="L517" i="38" s="1"/>
  <c r="R517" i="38" s="1"/>
  <c r="G517" i="38"/>
  <c r="T517" i="38" s="1"/>
  <c r="F517" i="38"/>
  <c r="K517" i="38" s="1"/>
  <c r="E517" i="38"/>
  <c r="D517" i="38"/>
  <c r="Q517" i="38" s="1"/>
  <c r="C517" i="38"/>
  <c r="B517" i="38"/>
  <c r="H516" i="38"/>
  <c r="L516" i="38" s="1"/>
  <c r="R516" i="38" s="1"/>
  <c r="G516" i="38"/>
  <c r="T516" i="38" s="1"/>
  <c r="F516" i="38"/>
  <c r="K516" i="38" s="1"/>
  <c r="E516" i="38"/>
  <c r="D516" i="38"/>
  <c r="Q516" i="38" s="1"/>
  <c r="C516" i="38"/>
  <c r="B516" i="38"/>
  <c r="H515" i="38"/>
  <c r="L515" i="38" s="1"/>
  <c r="R515" i="38" s="1"/>
  <c r="G515" i="38"/>
  <c r="T515" i="38" s="1"/>
  <c r="F515" i="38"/>
  <c r="K515" i="38" s="1"/>
  <c r="E515" i="38"/>
  <c r="D515" i="38"/>
  <c r="Q515" i="38" s="1"/>
  <c r="C515" i="38"/>
  <c r="B515" i="38"/>
  <c r="H514" i="38"/>
  <c r="L514" i="38" s="1"/>
  <c r="R514" i="38" s="1"/>
  <c r="G514" i="38"/>
  <c r="T514" i="38" s="1"/>
  <c r="F514" i="38"/>
  <c r="K514" i="38" s="1"/>
  <c r="E514" i="38"/>
  <c r="D514" i="38"/>
  <c r="Q514" i="38" s="1"/>
  <c r="C514" i="38"/>
  <c r="B514" i="38"/>
  <c r="H513" i="38"/>
  <c r="L513" i="38" s="1"/>
  <c r="R513" i="38" s="1"/>
  <c r="G513" i="38"/>
  <c r="T513" i="38" s="1"/>
  <c r="F513" i="38"/>
  <c r="K513" i="38" s="1"/>
  <c r="E513" i="38"/>
  <c r="D513" i="38"/>
  <c r="Q513" i="38" s="1"/>
  <c r="C513" i="38"/>
  <c r="B513" i="38"/>
  <c r="H512" i="38"/>
  <c r="L512" i="38" s="1"/>
  <c r="R512" i="38" s="1"/>
  <c r="G512" i="38"/>
  <c r="T512" i="38" s="1"/>
  <c r="F512" i="38"/>
  <c r="K512" i="38" s="1"/>
  <c r="E512" i="38"/>
  <c r="D512" i="38"/>
  <c r="Q512" i="38" s="1"/>
  <c r="C512" i="38"/>
  <c r="B512" i="38"/>
  <c r="H511" i="38"/>
  <c r="L511" i="38" s="1"/>
  <c r="R511" i="38" s="1"/>
  <c r="G511" i="38"/>
  <c r="T511" i="38" s="1"/>
  <c r="F511" i="38"/>
  <c r="K511" i="38" s="1"/>
  <c r="E511" i="38"/>
  <c r="D511" i="38"/>
  <c r="Q511" i="38" s="1"/>
  <c r="C511" i="38"/>
  <c r="B511" i="38"/>
  <c r="H510" i="38"/>
  <c r="L510" i="38" s="1"/>
  <c r="R510" i="38" s="1"/>
  <c r="G510" i="38"/>
  <c r="T510" i="38" s="1"/>
  <c r="F510" i="38"/>
  <c r="K510" i="38" s="1"/>
  <c r="E510" i="38"/>
  <c r="D510" i="38"/>
  <c r="Q510" i="38" s="1"/>
  <c r="C510" i="38"/>
  <c r="B510" i="38"/>
  <c r="H509" i="38"/>
  <c r="L509" i="38" s="1"/>
  <c r="R509" i="38" s="1"/>
  <c r="G509" i="38"/>
  <c r="T509" i="38" s="1"/>
  <c r="F509" i="38"/>
  <c r="K509" i="38" s="1"/>
  <c r="E509" i="38"/>
  <c r="D509" i="38"/>
  <c r="Q509" i="38" s="1"/>
  <c r="C509" i="38"/>
  <c r="B509" i="38"/>
  <c r="H508" i="38"/>
  <c r="L508" i="38" s="1"/>
  <c r="R508" i="38" s="1"/>
  <c r="G508" i="38"/>
  <c r="T508" i="38" s="1"/>
  <c r="F508" i="38"/>
  <c r="K508" i="38" s="1"/>
  <c r="E508" i="38"/>
  <c r="D508" i="38"/>
  <c r="Q508" i="38" s="1"/>
  <c r="C508" i="38"/>
  <c r="B508" i="38"/>
  <c r="H507" i="38"/>
  <c r="L507" i="38" s="1"/>
  <c r="R507" i="38" s="1"/>
  <c r="G507" i="38"/>
  <c r="T507" i="38" s="1"/>
  <c r="F507" i="38"/>
  <c r="K507" i="38" s="1"/>
  <c r="E507" i="38"/>
  <c r="D507" i="38"/>
  <c r="Q507" i="38" s="1"/>
  <c r="C507" i="38"/>
  <c r="B507" i="38"/>
  <c r="H506" i="38"/>
  <c r="L506" i="38" s="1"/>
  <c r="R506" i="38" s="1"/>
  <c r="G506" i="38"/>
  <c r="T506" i="38" s="1"/>
  <c r="F506" i="38"/>
  <c r="K506" i="38" s="1"/>
  <c r="E506" i="38"/>
  <c r="D506" i="38"/>
  <c r="Q506" i="38" s="1"/>
  <c r="C506" i="38"/>
  <c r="B506" i="38"/>
  <c r="H505" i="38"/>
  <c r="L505" i="38" s="1"/>
  <c r="R505" i="38" s="1"/>
  <c r="G505" i="38"/>
  <c r="T505" i="38" s="1"/>
  <c r="F505" i="38"/>
  <c r="K505" i="38" s="1"/>
  <c r="E505" i="38"/>
  <c r="D505" i="38"/>
  <c r="Q505" i="38" s="1"/>
  <c r="C505" i="38"/>
  <c r="B505" i="38"/>
  <c r="H504" i="38"/>
  <c r="L504" i="38" s="1"/>
  <c r="R504" i="38" s="1"/>
  <c r="G504" i="38"/>
  <c r="T504" i="38" s="1"/>
  <c r="F504" i="38"/>
  <c r="K504" i="38" s="1"/>
  <c r="E504" i="38"/>
  <c r="D504" i="38"/>
  <c r="Q504" i="38" s="1"/>
  <c r="C504" i="38"/>
  <c r="B504" i="38"/>
  <c r="H503" i="38"/>
  <c r="L503" i="38" s="1"/>
  <c r="R503" i="38" s="1"/>
  <c r="G503" i="38"/>
  <c r="T503" i="38" s="1"/>
  <c r="F503" i="38"/>
  <c r="K503" i="38" s="1"/>
  <c r="E503" i="38"/>
  <c r="D503" i="38"/>
  <c r="Q503" i="38" s="1"/>
  <c r="C503" i="38"/>
  <c r="B503" i="38"/>
  <c r="H502" i="38"/>
  <c r="L502" i="38" s="1"/>
  <c r="R502" i="38" s="1"/>
  <c r="G502" i="38"/>
  <c r="T502" i="38" s="1"/>
  <c r="F502" i="38"/>
  <c r="K502" i="38" s="1"/>
  <c r="E502" i="38"/>
  <c r="D502" i="38"/>
  <c r="Q502" i="38" s="1"/>
  <c r="C502" i="38"/>
  <c r="B502" i="38"/>
  <c r="H501" i="38"/>
  <c r="L501" i="38" s="1"/>
  <c r="R501" i="38" s="1"/>
  <c r="G501" i="38"/>
  <c r="T501" i="38" s="1"/>
  <c r="F501" i="38"/>
  <c r="K501" i="38" s="1"/>
  <c r="E501" i="38"/>
  <c r="D501" i="38"/>
  <c r="Q501" i="38" s="1"/>
  <c r="C501" i="38"/>
  <c r="B501" i="38"/>
  <c r="H500" i="38"/>
  <c r="L500" i="38" s="1"/>
  <c r="R500" i="38" s="1"/>
  <c r="G500" i="38"/>
  <c r="T500" i="38" s="1"/>
  <c r="F500" i="38"/>
  <c r="K500" i="38" s="1"/>
  <c r="E500" i="38"/>
  <c r="D500" i="38"/>
  <c r="Q500" i="38" s="1"/>
  <c r="C500" i="38"/>
  <c r="B500" i="38"/>
  <c r="H499" i="38"/>
  <c r="L499" i="38" s="1"/>
  <c r="R499" i="38" s="1"/>
  <c r="G499" i="38"/>
  <c r="T499" i="38" s="1"/>
  <c r="F499" i="38"/>
  <c r="K499" i="38" s="1"/>
  <c r="E499" i="38"/>
  <c r="D499" i="38"/>
  <c r="Q499" i="38" s="1"/>
  <c r="C499" i="38"/>
  <c r="B499" i="38"/>
  <c r="H498" i="38"/>
  <c r="L498" i="38" s="1"/>
  <c r="R498" i="38" s="1"/>
  <c r="G498" i="38"/>
  <c r="T498" i="38" s="1"/>
  <c r="F498" i="38"/>
  <c r="K498" i="38" s="1"/>
  <c r="E498" i="38"/>
  <c r="D498" i="38"/>
  <c r="Q498" i="38" s="1"/>
  <c r="C498" i="38"/>
  <c r="B498" i="38"/>
  <c r="H497" i="38"/>
  <c r="L497" i="38" s="1"/>
  <c r="R497" i="38" s="1"/>
  <c r="G497" i="38"/>
  <c r="T497" i="38" s="1"/>
  <c r="F497" i="38"/>
  <c r="K497" i="38" s="1"/>
  <c r="E497" i="38"/>
  <c r="D497" i="38"/>
  <c r="Q497" i="38" s="1"/>
  <c r="C497" i="38"/>
  <c r="B497" i="38"/>
  <c r="H496" i="38"/>
  <c r="L496" i="38" s="1"/>
  <c r="R496" i="38" s="1"/>
  <c r="G496" i="38"/>
  <c r="T496" i="38" s="1"/>
  <c r="F496" i="38"/>
  <c r="K496" i="38" s="1"/>
  <c r="E496" i="38"/>
  <c r="D496" i="38"/>
  <c r="Q496" i="38" s="1"/>
  <c r="C496" i="38"/>
  <c r="B496" i="38"/>
  <c r="H495" i="38"/>
  <c r="L495" i="38" s="1"/>
  <c r="R495" i="38" s="1"/>
  <c r="G495" i="38"/>
  <c r="T495" i="38" s="1"/>
  <c r="F495" i="38"/>
  <c r="K495" i="38" s="1"/>
  <c r="E495" i="38"/>
  <c r="D495" i="38"/>
  <c r="Q495" i="38" s="1"/>
  <c r="C495" i="38"/>
  <c r="B495" i="38"/>
  <c r="H494" i="38"/>
  <c r="L494" i="38" s="1"/>
  <c r="R494" i="38" s="1"/>
  <c r="G494" i="38"/>
  <c r="T494" i="38" s="1"/>
  <c r="F494" i="38"/>
  <c r="K494" i="38" s="1"/>
  <c r="E494" i="38"/>
  <c r="D494" i="38"/>
  <c r="Q494" i="38" s="1"/>
  <c r="C494" i="38"/>
  <c r="B494" i="38"/>
  <c r="H493" i="38"/>
  <c r="L493" i="38" s="1"/>
  <c r="R493" i="38" s="1"/>
  <c r="G493" i="38"/>
  <c r="T493" i="38" s="1"/>
  <c r="F493" i="38"/>
  <c r="K493" i="38" s="1"/>
  <c r="E493" i="38"/>
  <c r="D493" i="38"/>
  <c r="Q493" i="38" s="1"/>
  <c r="C493" i="38"/>
  <c r="B493" i="38"/>
  <c r="H492" i="38"/>
  <c r="L492" i="38" s="1"/>
  <c r="R492" i="38" s="1"/>
  <c r="G492" i="38"/>
  <c r="T492" i="38" s="1"/>
  <c r="F492" i="38"/>
  <c r="K492" i="38" s="1"/>
  <c r="E492" i="38"/>
  <c r="D492" i="38"/>
  <c r="Q492" i="38" s="1"/>
  <c r="C492" i="38"/>
  <c r="B492" i="38"/>
  <c r="H491" i="38"/>
  <c r="L491" i="38" s="1"/>
  <c r="R491" i="38" s="1"/>
  <c r="G491" i="38"/>
  <c r="T491" i="38" s="1"/>
  <c r="F491" i="38"/>
  <c r="K491" i="38" s="1"/>
  <c r="E491" i="38"/>
  <c r="D491" i="38"/>
  <c r="Q491" i="38" s="1"/>
  <c r="C491" i="38"/>
  <c r="B491" i="38"/>
  <c r="H490" i="38"/>
  <c r="L490" i="38" s="1"/>
  <c r="R490" i="38" s="1"/>
  <c r="G490" i="38"/>
  <c r="T490" i="38" s="1"/>
  <c r="F490" i="38"/>
  <c r="K490" i="38" s="1"/>
  <c r="E490" i="38"/>
  <c r="D490" i="38"/>
  <c r="Q490" i="38" s="1"/>
  <c r="C490" i="38"/>
  <c r="B490" i="38"/>
  <c r="H489" i="38"/>
  <c r="L489" i="38" s="1"/>
  <c r="R489" i="38" s="1"/>
  <c r="G489" i="38"/>
  <c r="T489" i="38" s="1"/>
  <c r="F489" i="38"/>
  <c r="K489" i="38" s="1"/>
  <c r="E489" i="38"/>
  <c r="D489" i="38"/>
  <c r="Q489" i="38" s="1"/>
  <c r="C489" i="38"/>
  <c r="B489" i="38"/>
  <c r="H488" i="38"/>
  <c r="L488" i="38" s="1"/>
  <c r="R488" i="38" s="1"/>
  <c r="G488" i="38"/>
  <c r="T488" i="38" s="1"/>
  <c r="F488" i="38"/>
  <c r="K488" i="38" s="1"/>
  <c r="E488" i="38"/>
  <c r="D488" i="38"/>
  <c r="Q488" i="38" s="1"/>
  <c r="C488" i="38"/>
  <c r="B488" i="38"/>
  <c r="H487" i="38"/>
  <c r="L487" i="38" s="1"/>
  <c r="R487" i="38" s="1"/>
  <c r="G487" i="38"/>
  <c r="T487" i="38" s="1"/>
  <c r="F487" i="38"/>
  <c r="K487" i="38" s="1"/>
  <c r="E487" i="38"/>
  <c r="D487" i="38"/>
  <c r="Q487" i="38" s="1"/>
  <c r="C487" i="38"/>
  <c r="B487" i="38"/>
  <c r="H486" i="38"/>
  <c r="L486" i="38" s="1"/>
  <c r="R486" i="38" s="1"/>
  <c r="G486" i="38"/>
  <c r="T486" i="38" s="1"/>
  <c r="F486" i="38"/>
  <c r="K486" i="38" s="1"/>
  <c r="E486" i="38"/>
  <c r="D486" i="38"/>
  <c r="Q486" i="38" s="1"/>
  <c r="C486" i="38"/>
  <c r="B486" i="38"/>
  <c r="H485" i="38"/>
  <c r="L485" i="38" s="1"/>
  <c r="R485" i="38" s="1"/>
  <c r="G485" i="38"/>
  <c r="T485" i="38" s="1"/>
  <c r="F485" i="38"/>
  <c r="K485" i="38" s="1"/>
  <c r="E485" i="38"/>
  <c r="D485" i="38"/>
  <c r="Q485" i="38" s="1"/>
  <c r="C485" i="38"/>
  <c r="B485" i="38"/>
  <c r="H484" i="38"/>
  <c r="L484" i="38" s="1"/>
  <c r="R484" i="38" s="1"/>
  <c r="G484" i="38"/>
  <c r="T484" i="38" s="1"/>
  <c r="F484" i="38"/>
  <c r="K484" i="38" s="1"/>
  <c r="E484" i="38"/>
  <c r="D484" i="38"/>
  <c r="Q484" i="38" s="1"/>
  <c r="C484" i="38"/>
  <c r="B484" i="38"/>
  <c r="H483" i="38"/>
  <c r="L483" i="38" s="1"/>
  <c r="R483" i="38" s="1"/>
  <c r="G483" i="38"/>
  <c r="T483" i="38" s="1"/>
  <c r="F483" i="38"/>
  <c r="K483" i="38" s="1"/>
  <c r="E483" i="38"/>
  <c r="D483" i="38"/>
  <c r="Q483" i="38" s="1"/>
  <c r="C483" i="38"/>
  <c r="B483" i="38"/>
  <c r="H482" i="38"/>
  <c r="L482" i="38" s="1"/>
  <c r="R482" i="38" s="1"/>
  <c r="G482" i="38"/>
  <c r="T482" i="38" s="1"/>
  <c r="F482" i="38"/>
  <c r="K482" i="38" s="1"/>
  <c r="E482" i="38"/>
  <c r="D482" i="38"/>
  <c r="Q482" i="38" s="1"/>
  <c r="C482" i="38"/>
  <c r="B482" i="38"/>
  <c r="H481" i="38"/>
  <c r="L481" i="38" s="1"/>
  <c r="R481" i="38" s="1"/>
  <c r="G481" i="38"/>
  <c r="T481" i="38" s="1"/>
  <c r="F481" i="38"/>
  <c r="K481" i="38" s="1"/>
  <c r="E481" i="38"/>
  <c r="D481" i="38"/>
  <c r="Q481" i="38" s="1"/>
  <c r="C481" i="38"/>
  <c r="B481" i="38"/>
  <c r="H480" i="38"/>
  <c r="L480" i="38" s="1"/>
  <c r="R480" i="38" s="1"/>
  <c r="G480" i="38"/>
  <c r="T480" i="38" s="1"/>
  <c r="F480" i="38"/>
  <c r="K480" i="38" s="1"/>
  <c r="E480" i="38"/>
  <c r="D480" i="38"/>
  <c r="Q480" i="38" s="1"/>
  <c r="C480" i="38"/>
  <c r="B480" i="38"/>
  <c r="H479" i="38"/>
  <c r="L479" i="38" s="1"/>
  <c r="R479" i="38" s="1"/>
  <c r="G479" i="38"/>
  <c r="T479" i="38" s="1"/>
  <c r="F479" i="38"/>
  <c r="K479" i="38" s="1"/>
  <c r="E479" i="38"/>
  <c r="D479" i="38"/>
  <c r="Q479" i="38" s="1"/>
  <c r="C479" i="38"/>
  <c r="B479" i="38"/>
  <c r="H478" i="38"/>
  <c r="L478" i="38" s="1"/>
  <c r="R478" i="38" s="1"/>
  <c r="G478" i="38"/>
  <c r="T478" i="38" s="1"/>
  <c r="F478" i="38"/>
  <c r="K478" i="38" s="1"/>
  <c r="E478" i="38"/>
  <c r="D478" i="38"/>
  <c r="Q478" i="38" s="1"/>
  <c r="C478" i="38"/>
  <c r="B478" i="38"/>
  <c r="H477" i="38"/>
  <c r="L477" i="38" s="1"/>
  <c r="R477" i="38" s="1"/>
  <c r="G477" i="38"/>
  <c r="T477" i="38" s="1"/>
  <c r="F477" i="38"/>
  <c r="K477" i="38" s="1"/>
  <c r="E477" i="38"/>
  <c r="D477" i="38"/>
  <c r="Q477" i="38" s="1"/>
  <c r="C477" i="38"/>
  <c r="B477" i="38"/>
  <c r="H476" i="38"/>
  <c r="L476" i="38" s="1"/>
  <c r="R476" i="38" s="1"/>
  <c r="G476" i="38"/>
  <c r="T476" i="38" s="1"/>
  <c r="F476" i="38"/>
  <c r="K476" i="38" s="1"/>
  <c r="E476" i="38"/>
  <c r="D476" i="38"/>
  <c r="Q476" i="38" s="1"/>
  <c r="C476" i="38"/>
  <c r="B476" i="38"/>
  <c r="H475" i="38"/>
  <c r="L475" i="38" s="1"/>
  <c r="R475" i="38" s="1"/>
  <c r="G475" i="38"/>
  <c r="T475" i="38" s="1"/>
  <c r="F475" i="38"/>
  <c r="K475" i="38" s="1"/>
  <c r="E475" i="38"/>
  <c r="D475" i="38"/>
  <c r="Q475" i="38" s="1"/>
  <c r="C475" i="38"/>
  <c r="B475" i="38"/>
  <c r="H474" i="38"/>
  <c r="L474" i="38" s="1"/>
  <c r="R474" i="38" s="1"/>
  <c r="G474" i="38"/>
  <c r="T474" i="38" s="1"/>
  <c r="F474" i="38"/>
  <c r="K474" i="38" s="1"/>
  <c r="E474" i="38"/>
  <c r="D474" i="38"/>
  <c r="Q474" i="38" s="1"/>
  <c r="C474" i="38"/>
  <c r="B474" i="38"/>
  <c r="H473" i="38"/>
  <c r="L473" i="38" s="1"/>
  <c r="R473" i="38" s="1"/>
  <c r="G473" i="38"/>
  <c r="T473" i="38" s="1"/>
  <c r="F473" i="38"/>
  <c r="K473" i="38" s="1"/>
  <c r="E473" i="38"/>
  <c r="D473" i="38"/>
  <c r="Q473" i="38" s="1"/>
  <c r="C473" i="38"/>
  <c r="B473" i="38"/>
  <c r="H472" i="38"/>
  <c r="L472" i="38" s="1"/>
  <c r="R472" i="38" s="1"/>
  <c r="G472" i="38"/>
  <c r="T472" i="38" s="1"/>
  <c r="F472" i="38"/>
  <c r="K472" i="38" s="1"/>
  <c r="E472" i="38"/>
  <c r="D472" i="38"/>
  <c r="Q472" i="38" s="1"/>
  <c r="C472" i="38"/>
  <c r="B472" i="38"/>
  <c r="H471" i="38"/>
  <c r="L471" i="38" s="1"/>
  <c r="R471" i="38" s="1"/>
  <c r="G471" i="38"/>
  <c r="T471" i="38" s="1"/>
  <c r="F471" i="38"/>
  <c r="K471" i="38" s="1"/>
  <c r="E471" i="38"/>
  <c r="D471" i="38"/>
  <c r="Q471" i="38" s="1"/>
  <c r="C471" i="38"/>
  <c r="B471" i="38"/>
  <c r="H470" i="38"/>
  <c r="L470" i="38" s="1"/>
  <c r="R470" i="38" s="1"/>
  <c r="G470" i="38"/>
  <c r="T470" i="38" s="1"/>
  <c r="F470" i="38"/>
  <c r="K470" i="38" s="1"/>
  <c r="E470" i="38"/>
  <c r="D470" i="38"/>
  <c r="Q470" i="38" s="1"/>
  <c r="C470" i="38"/>
  <c r="B470" i="38"/>
  <c r="H469" i="38"/>
  <c r="L469" i="38" s="1"/>
  <c r="R469" i="38" s="1"/>
  <c r="G469" i="38"/>
  <c r="T469" i="38" s="1"/>
  <c r="F469" i="38"/>
  <c r="K469" i="38" s="1"/>
  <c r="E469" i="38"/>
  <c r="D469" i="38"/>
  <c r="Q469" i="38" s="1"/>
  <c r="C469" i="38"/>
  <c r="B469" i="38"/>
  <c r="H468" i="38"/>
  <c r="L468" i="38" s="1"/>
  <c r="R468" i="38" s="1"/>
  <c r="G468" i="38"/>
  <c r="T468" i="38" s="1"/>
  <c r="F468" i="38"/>
  <c r="K468" i="38" s="1"/>
  <c r="E468" i="38"/>
  <c r="D468" i="38"/>
  <c r="Q468" i="38" s="1"/>
  <c r="C468" i="38"/>
  <c r="B468" i="38"/>
  <c r="H467" i="38"/>
  <c r="L467" i="38" s="1"/>
  <c r="R467" i="38" s="1"/>
  <c r="G467" i="38"/>
  <c r="T467" i="38" s="1"/>
  <c r="F467" i="38"/>
  <c r="K467" i="38" s="1"/>
  <c r="E467" i="38"/>
  <c r="D467" i="38"/>
  <c r="Q467" i="38" s="1"/>
  <c r="C467" i="38"/>
  <c r="B467" i="38"/>
  <c r="H466" i="38"/>
  <c r="L466" i="38" s="1"/>
  <c r="R466" i="38" s="1"/>
  <c r="G466" i="38"/>
  <c r="T466" i="38" s="1"/>
  <c r="F466" i="38"/>
  <c r="K466" i="38" s="1"/>
  <c r="E466" i="38"/>
  <c r="D466" i="38"/>
  <c r="Q466" i="38" s="1"/>
  <c r="C466" i="38"/>
  <c r="B466" i="38"/>
  <c r="H465" i="38"/>
  <c r="L465" i="38" s="1"/>
  <c r="R465" i="38" s="1"/>
  <c r="G465" i="38"/>
  <c r="T465" i="38" s="1"/>
  <c r="F465" i="38"/>
  <c r="K465" i="38" s="1"/>
  <c r="E465" i="38"/>
  <c r="D465" i="38"/>
  <c r="Q465" i="38" s="1"/>
  <c r="C465" i="38"/>
  <c r="B465" i="38"/>
  <c r="H464" i="38"/>
  <c r="L464" i="38" s="1"/>
  <c r="R464" i="38" s="1"/>
  <c r="G464" i="38"/>
  <c r="T464" i="38" s="1"/>
  <c r="F464" i="38"/>
  <c r="K464" i="38" s="1"/>
  <c r="E464" i="38"/>
  <c r="D464" i="38"/>
  <c r="Q464" i="38" s="1"/>
  <c r="C464" i="38"/>
  <c r="B464" i="38"/>
  <c r="H463" i="38"/>
  <c r="L463" i="38" s="1"/>
  <c r="R463" i="38" s="1"/>
  <c r="G463" i="38"/>
  <c r="T463" i="38" s="1"/>
  <c r="F463" i="38"/>
  <c r="K463" i="38" s="1"/>
  <c r="E463" i="38"/>
  <c r="D463" i="38"/>
  <c r="Q463" i="38" s="1"/>
  <c r="C463" i="38"/>
  <c r="B463" i="38"/>
  <c r="H462" i="38"/>
  <c r="L462" i="38" s="1"/>
  <c r="R462" i="38" s="1"/>
  <c r="G462" i="38"/>
  <c r="T462" i="38" s="1"/>
  <c r="F462" i="38"/>
  <c r="K462" i="38" s="1"/>
  <c r="E462" i="38"/>
  <c r="D462" i="38"/>
  <c r="Q462" i="38" s="1"/>
  <c r="C462" i="38"/>
  <c r="B462" i="38"/>
  <c r="H461" i="38"/>
  <c r="L461" i="38" s="1"/>
  <c r="R461" i="38" s="1"/>
  <c r="G461" i="38"/>
  <c r="T461" i="38" s="1"/>
  <c r="F461" i="38"/>
  <c r="K461" i="38" s="1"/>
  <c r="E461" i="38"/>
  <c r="D461" i="38"/>
  <c r="Q461" i="38" s="1"/>
  <c r="C461" i="38"/>
  <c r="B461" i="38"/>
  <c r="H460" i="38"/>
  <c r="L460" i="38" s="1"/>
  <c r="R460" i="38" s="1"/>
  <c r="G460" i="38"/>
  <c r="T460" i="38" s="1"/>
  <c r="F460" i="38"/>
  <c r="K460" i="38" s="1"/>
  <c r="E460" i="38"/>
  <c r="D460" i="38"/>
  <c r="Q460" i="38" s="1"/>
  <c r="C460" i="38"/>
  <c r="B460" i="38"/>
  <c r="H459" i="38"/>
  <c r="L459" i="38" s="1"/>
  <c r="R459" i="38" s="1"/>
  <c r="G459" i="38"/>
  <c r="T459" i="38" s="1"/>
  <c r="F459" i="38"/>
  <c r="K459" i="38" s="1"/>
  <c r="E459" i="38"/>
  <c r="D459" i="38"/>
  <c r="Q459" i="38" s="1"/>
  <c r="C459" i="38"/>
  <c r="B459" i="38"/>
  <c r="H458" i="38"/>
  <c r="L458" i="38" s="1"/>
  <c r="R458" i="38" s="1"/>
  <c r="G458" i="38"/>
  <c r="T458" i="38" s="1"/>
  <c r="F458" i="38"/>
  <c r="K458" i="38" s="1"/>
  <c r="E458" i="38"/>
  <c r="D458" i="38"/>
  <c r="Q458" i="38" s="1"/>
  <c r="C458" i="38"/>
  <c r="B458" i="38"/>
  <c r="H457" i="38"/>
  <c r="L457" i="38" s="1"/>
  <c r="R457" i="38" s="1"/>
  <c r="G457" i="38"/>
  <c r="T457" i="38" s="1"/>
  <c r="F457" i="38"/>
  <c r="K457" i="38" s="1"/>
  <c r="E457" i="38"/>
  <c r="D457" i="38"/>
  <c r="Q457" i="38" s="1"/>
  <c r="C457" i="38"/>
  <c r="B457" i="38"/>
  <c r="H456" i="38"/>
  <c r="L456" i="38" s="1"/>
  <c r="R456" i="38" s="1"/>
  <c r="G456" i="38"/>
  <c r="T456" i="38" s="1"/>
  <c r="F456" i="38"/>
  <c r="K456" i="38" s="1"/>
  <c r="E456" i="38"/>
  <c r="D456" i="38"/>
  <c r="Q456" i="38" s="1"/>
  <c r="C456" i="38"/>
  <c r="B456" i="38"/>
  <c r="H455" i="38"/>
  <c r="L455" i="38" s="1"/>
  <c r="R455" i="38" s="1"/>
  <c r="G455" i="38"/>
  <c r="T455" i="38" s="1"/>
  <c r="F455" i="38"/>
  <c r="K455" i="38" s="1"/>
  <c r="E455" i="38"/>
  <c r="D455" i="38"/>
  <c r="Q455" i="38" s="1"/>
  <c r="C455" i="38"/>
  <c r="B455" i="38"/>
  <c r="H454" i="38"/>
  <c r="L454" i="38" s="1"/>
  <c r="R454" i="38" s="1"/>
  <c r="G454" i="38"/>
  <c r="T454" i="38" s="1"/>
  <c r="F454" i="38"/>
  <c r="K454" i="38" s="1"/>
  <c r="E454" i="38"/>
  <c r="D454" i="38"/>
  <c r="Q454" i="38" s="1"/>
  <c r="C454" i="38"/>
  <c r="B454" i="38"/>
  <c r="H453" i="38"/>
  <c r="L453" i="38" s="1"/>
  <c r="R453" i="38" s="1"/>
  <c r="G453" i="38"/>
  <c r="T453" i="38" s="1"/>
  <c r="F453" i="38"/>
  <c r="K453" i="38" s="1"/>
  <c r="E453" i="38"/>
  <c r="D453" i="38"/>
  <c r="Q453" i="38" s="1"/>
  <c r="C453" i="38"/>
  <c r="B453" i="38"/>
  <c r="H452" i="38"/>
  <c r="L452" i="38" s="1"/>
  <c r="R452" i="38" s="1"/>
  <c r="G452" i="38"/>
  <c r="T452" i="38" s="1"/>
  <c r="F452" i="38"/>
  <c r="K452" i="38" s="1"/>
  <c r="E452" i="38"/>
  <c r="D452" i="38"/>
  <c r="Q452" i="38" s="1"/>
  <c r="C452" i="38"/>
  <c r="B452" i="38"/>
  <c r="H451" i="38"/>
  <c r="L451" i="38" s="1"/>
  <c r="R451" i="38" s="1"/>
  <c r="G451" i="38"/>
  <c r="T451" i="38" s="1"/>
  <c r="F451" i="38"/>
  <c r="K451" i="38" s="1"/>
  <c r="E451" i="38"/>
  <c r="D451" i="38"/>
  <c r="Q451" i="38" s="1"/>
  <c r="C451" i="38"/>
  <c r="B451" i="38"/>
  <c r="H450" i="38"/>
  <c r="L450" i="38" s="1"/>
  <c r="R450" i="38" s="1"/>
  <c r="G450" i="38"/>
  <c r="T450" i="38" s="1"/>
  <c r="F450" i="38"/>
  <c r="K450" i="38" s="1"/>
  <c r="E450" i="38"/>
  <c r="D450" i="38"/>
  <c r="Q450" i="38" s="1"/>
  <c r="C450" i="38"/>
  <c r="B450" i="38"/>
  <c r="H449" i="38"/>
  <c r="L449" i="38" s="1"/>
  <c r="R449" i="38" s="1"/>
  <c r="G449" i="38"/>
  <c r="T449" i="38" s="1"/>
  <c r="F449" i="38"/>
  <c r="K449" i="38" s="1"/>
  <c r="E449" i="38"/>
  <c r="D449" i="38"/>
  <c r="Q449" i="38" s="1"/>
  <c r="C449" i="38"/>
  <c r="B449" i="38"/>
  <c r="H448" i="38"/>
  <c r="L448" i="38" s="1"/>
  <c r="R448" i="38" s="1"/>
  <c r="G448" i="38"/>
  <c r="T448" i="38" s="1"/>
  <c r="F448" i="38"/>
  <c r="K448" i="38" s="1"/>
  <c r="E448" i="38"/>
  <c r="D448" i="38"/>
  <c r="Q448" i="38" s="1"/>
  <c r="C448" i="38"/>
  <c r="B448" i="38"/>
  <c r="H447" i="38"/>
  <c r="L447" i="38" s="1"/>
  <c r="R447" i="38" s="1"/>
  <c r="G447" i="38"/>
  <c r="T447" i="38" s="1"/>
  <c r="F447" i="38"/>
  <c r="K447" i="38" s="1"/>
  <c r="E447" i="38"/>
  <c r="D447" i="38"/>
  <c r="Q447" i="38" s="1"/>
  <c r="C447" i="38"/>
  <c r="B447" i="38"/>
  <c r="H446" i="38"/>
  <c r="L446" i="38" s="1"/>
  <c r="R446" i="38" s="1"/>
  <c r="G446" i="38"/>
  <c r="T446" i="38" s="1"/>
  <c r="F446" i="38"/>
  <c r="K446" i="38" s="1"/>
  <c r="E446" i="38"/>
  <c r="D446" i="38"/>
  <c r="Q446" i="38" s="1"/>
  <c r="C446" i="38"/>
  <c r="B446" i="38"/>
  <c r="H445" i="38"/>
  <c r="L445" i="38" s="1"/>
  <c r="R445" i="38" s="1"/>
  <c r="G445" i="38"/>
  <c r="T445" i="38" s="1"/>
  <c r="F445" i="38"/>
  <c r="K445" i="38" s="1"/>
  <c r="E445" i="38"/>
  <c r="D445" i="38"/>
  <c r="Q445" i="38" s="1"/>
  <c r="C445" i="38"/>
  <c r="B445" i="38"/>
  <c r="H444" i="38"/>
  <c r="L444" i="38" s="1"/>
  <c r="R444" i="38" s="1"/>
  <c r="G444" i="38"/>
  <c r="T444" i="38" s="1"/>
  <c r="F444" i="38"/>
  <c r="K444" i="38" s="1"/>
  <c r="E444" i="38"/>
  <c r="D444" i="38"/>
  <c r="Q444" i="38" s="1"/>
  <c r="C444" i="38"/>
  <c r="B444" i="38"/>
  <c r="H443" i="38"/>
  <c r="L443" i="38" s="1"/>
  <c r="R443" i="38" s="1"/>
  <c r="G443" i="38"/>
  <c r="T443" i="38" s="1"/>
  <c r="F443" i="38"/>
  <c r="K443" i="38" s="1"/>
  <c r="E443" i="38"/>
  <c r="D443" i="38"/>
  <c r="Q443" i="38" s="1"/>
  <c r="C443" i="38"/>
  <c r="B443" i="38"/>
  <c r="H442" i="38"/>
  <c r="L442" i="38" s="1"/>
  <c r="R442" i="38" s="1"/>
  <c r="G442" i="38"/>
  <c r="T442" i="38" s="1"/>
  <c r="F442" i="38"/>
  <c r="K442" i="38" s="1"/>
  <c r="E442" i="38"/>
  <c r="D442" i="38"/>
  <c r="Q442" i="38" s="1"/>
  <c r="C442" i="38"/>
  <c r="B442" i="38"/>
  <c r="H441" i="38"/>
  <c r="L441" i="38" s="1"/>
  <c r="R441" i="38" s="1"/>
  <c r="G441" i="38"/>
  <c r="T441" i="38" s="1"/>
  <c r="F441" i="38"/>
  <c r="K441" i="38" s="1"/>
  <c r="E441" i="38"/>
  <c r="D441" i="38"/>
  <c r="Q441" i="38" s="1"/>
  <c r="C441" i="38"/>
  <c r="B441" i="38"/>
  <c r="H440" i="38"/>
  <c r="L440" i="38" s="1"/>
  <c r="R440" i="38" s="1"/>
  <c r="G440" i="38"/>
  <c r="T440" i="38" s="1"/>
  <c r="F440" i="38"/>
  <c r="K440" i="38" s="1"/>
  <c r="E440" i="38"/>
  <c r="D440" i="38"/>
  <c r="Q440" i="38" s="1"/>
  <c r="C440" i="38"/>
  <c r="B440" i="38"/>
  <c r="H439" i="38"/>
  <c r="L439" i="38" s="1"/>
  <c r="R439" i="38" s="1"/>
  <c r="G439" i="38"/>
  <c r="T439" i="38" s="1"/>
  <c r="F439" i="38"/>
  <c r="K439" i="38" s="1"/>
  <c r="E439" i="38"/>
  <c r="D439" i="38"/>
  <c r="Q439" i="38" s="1"/>
  <c r="C439" i="38"/>
  <c r="B439" i="38"/>
  <c r="H438" i="38"/>
  <c r="L438" i="38" s="1"/>
  <c r="R438" i="38" s="1"/>
  <c r="G438" i="38"/>
  <c r="T438" i="38" s="1"/>
  <c r="F438" i="38"/>
  <c r="K438" i="38" s="1"/>
  <c r="E438" i="38"/>
  <c r="D438" i="38"/>
  <c r="Q438" i="38" s="1"/>
  <c r="C438" i="38"/>
  <c r="B438" i="38"/>
  <c r="H437" i="38"/>
  <c r="L437" i="38" s="1"/>
  <c r="R437" i="38" s="1"/>
  <c r="G437" i="38"/>
  <c r="T437" i="38" s="1"/>
  <c r="F437" i="38"/>
  <c r="K437" i="38" s="1"/>
  <c r="E437" i="38"/>
  <c r="D437" i="38"/>
  <c r="Q437" i="38" s="1"/>
  <c r="C437" i="38"/>
  <c r="B437" i="38"/>
  <c r="H436" i="38"/>
  <c r="L436" i="38" s="1"/>
  <c r="R436" i="38" s="1"/>
  <c r="G436" i="38"/>
  <c r="T436" i="38" s="1"/>
  <c r="F436" i="38"/>
  <c r="K436" i="38" s="1"/>
  <c r="E436" i="38"/>
  <c r="D436" i="38"/>
  <c r="Q436" i="38" s="1"/>
  <c r="C436" i="38"/>
  <c r="B436" i="38"/>
  <c r="H435" i="38"/>
  <c r="L435" i="38" s="1"/>
  <c r="R435" i="38" s="1"/>
  <c r="G435" i="38"/>
  <c r="T435" i="38" s="1"/>
  <c r="F435" i="38"/>
  <c r="K435" i="38" s="1"/>
  <c r="E435" i="38"/>
  <c r="D435" i="38"/>
  <c r="Q435" i="38" s="1"/>
  <c r="C435" i="38"/>
  <c r="B435" i="38"/>
  <c r="H434" i="38"/>
  <c r="L434" i="38" s="1"/>
  <c r="R434" i="38" s="1"/>
  <c r="G434" i="38"/>
  <c r="T434" i="38" s="1"/>
  <c r="F434" i="38"/>
  <c r="K434" i="38" s="1"/>
  <c r="E434" i="38"/>
  <c r="D434" i="38"/>
  <c r="Q434" i="38" s="1"/>
  <c r="C434" i="38"/>
  <c r="B434" i="38"/>
  <c r="H433" i="38"/>
  <c r="L433" i="38" s="1"/>
  <c r="R433" i="38" s="1"/>
  <c r="G433" i="38"/>
  <c r="T433" i="38" s="1"/>
  <c r="F433" i="38"/>
  <c r="K433" i="38" s="1"/>
  <c r="E433" i="38"/>
  <c r="D433" i="38"/>
  <c r="Q433" i="38" s="1"/>
  <c r="C433" i="38"/>
  <c r="B433" i="38"/>
  <c r="H432" i="38"/>
  <c r="L432" i="38" s="1"/>
  <c r="R432" i="38" s="1"/>
  <c r="G432" i="38"/>
  <c r="T432" i="38" s="1"/>
  <c r="F432" i="38"/>
  <c r="K432" i="38" s="1"/>
  <c r="E432" i="38"/>
  <c r="D432" i="38"/>
  <c r="Q432" i="38" s="1"/>
  <c r="C432" i="38"/>
  <c r="B432" i="38"/>
  <c r="H431" i="38"/>
  <c r="L431" i="38" s="1"/>
  <c r="R431" i="38" s="1"/>
  <c r="G431" i="38"/>
  <c r="T431" i="38" s="1"/>
  <c r="F431" i="38"/>
  <c r="K431" i="38" s="1"/>
  <c r="E431" i="38"/>
  <c r="D431" i="38"/>
  <c r="Q431" i="38" s="1"/>
  <c r="C431" i="38"/>
  <c r="B431" i="38"/>
  <c r="H430" i="38"/>
  <c r="L430" i="38" s="1"/>
  <c r="R430" i="38" s="1"/>
  <c r="G430" i="38"/>
  <c r="T430" i="38" s="1"/>
  <c r="F430" i="38"/>
  <c r="K430" i="38" s="1"/>
  <c r="E430" i="38"/>
  <c r="D430" i="38"/>
  <c r="Q430" i="38" s="1"/>
  <c r="C430" i="38"/>
  <c r="B430" i="38"/>
  <c r="H429" i="38"/>
  <c r="L429" i="38" s="1"/>
  <c r="R429" i="38" s="1"/>
  <c r="G429" i="38"/>
  <c r="T429" i="38" s="1"/>
  <c r="F429" i="38"/>
  <c r="K429" i="38" s="1"/>
  <c r="E429" i="38"/>
  <c r="D429" i="38"/>
  <c r="Q429" i="38" s="1"/>
  <c r="C429" i="38"/>
  <c r="B429" i="38"/>
  <c r="H428" i="38"/>
  <c r="L428" i="38" s="1"/>
  <c r="R428" i="38" s="1"/>
  <c r="G428" i="38"/>
  <c r="T428" i="38" s="1"/>
  <c r="F428" i="38"/>
  <c r="K428" i="38" s="1"/>
  <c r="E428" i="38"/>
  <c r="D428" i="38"/>
  <c r="Q428" i="38" s="1"/>
  <c r="C428" i="38"/>
  <c r="B428" i="38"/>
  <c r="H427" i="38"/>
  <c r="L427" i="38" s="1"/>
  <c r="R427" i="38" s="1"/>
  <c r="G427" i="38"/>
  <c r="T427" i="38" s="1"/>
  <c r="F427" i="38"/>
  <c r="K427" i="38" s="1"/>
  <c r="E427" i="38"/>
  <c r="D427" i="38"/>
  <c r="Q427" i="38" s="1"/>
  <c r="C427" i="38"/>
  <c r="B427" i="38"/>
  <c r="H426" i="38"/>
  <c r="L426" i="38" s="1"/>
  <c r="R426" i="38" s="1"/>
  <c r="G426" i="38"/>
  <c r="T426" i="38" s="1"/>
  <c r="F426" i="38"/>
  <c r="K426" i="38" s="1"/>
  <c r="E426" i="38"/>
  <c r="D426" i="38"/>
  <c r="Q426" i="38" s="1"/>
  <c r="C426" i="38"/>
  <c r="B426" i="38"/>
  <c r="H425" i="38"/>
  <c r="L425" i="38" s="1"/>
  <c r="R425" i="38" s="1"/>
  <c r="G425" i="38"/>
  <c r="T425" i="38" s="1"/>
  <c r="F425" i="38"/>
  <c r="K425" i="38" s="1"/>
  <c r="E425" i="38"/>
  <c r="D425" i="38"/>
  <c r="Q425" i="38" s="1"/>
  <c r="C425" i="38"/>
  <c r="B425" i="38"/>
  <c r="H424" i="38"/>
  <c r="L424" i="38" s="1"/>
  <c r="R424" i="38" s="1"/>
  <c r="G424" i="38"/>
  <c r="T424" i="38" s="1"/>
  <c r="F424" i="38"/>
  <c r="K424" i="38" s="1"/>
  <c r="E424" i="38"/>
  <c r="D424" i="38"/>
  <c r="Q424" i="38" s="1"/>
  <c r="C424" i="38"/>
  <c r="B424" i="38"/>
  <c r="H423" i="38"/>
  <c r="L423" i="38" s="1"/>
  <c r="R423" i="38" s="1"/>
  <c r="G423" i="38"/>
  <c r="T423" i="38" s="1"/>
  <c r="F423" i="38"/>
  <c r="K423" i="38" s="1"/>
  <c r="E423" i="38"/>
  <c r="D423" i="38"/>
  <c r="Q423" i="38" s="1"/>
  <c r="C423" i="38"/>
  <c r="B423" i="38"/>
  <c r="H422" i="38"/>
  <c r="L422" i="38" s="1"/>
  <c r="R422" i="38" s="1"/>
  <c r="G422" i="38"/>
  <c r="T422" i="38" s="1"/>
  <c r="F422" i="38"/>
  <c r="K422" i="38" s="1"/>
  <c r="E422" i="38"/>
  <c r="D422" i="38"/>
  <c r="Q422" i="38" s="1"/>
  <c r="C422" i="38"/>
  <c r="B422" i="38"/>
  <c r="H421" i="38"/>
  <c r="L421" i="38" s="1"/>
  <c r="R421" i="38" s="1"/>
  <c r="G421" i="38"/>
  <c r="T421" i="38" s="1"/>
  <c r="F421" i="38"/>
  <c r="K421" i="38" s="1"/>
  <c r="E421" i="38"/>
  <c r="D421" i="38"/>
  <c r="Q421" i="38" s="1"/>
  <c r="C421" i="38"/>
  <c r="B421" i="38"/>
  <c r="H420" i="38"/>
  <c r="L420" i="38" s="1"/>
  <c r="R420" i="38" s="1"/>
  <c r="G420" i="38"/>
  <c r="T420" i="38" s="1"/>
  <c r="F420" i="38"/>
  <c r="K420" i="38" s="1"/>
  <c r="E420" i="38"/>
  <c r="D420" i="38"/>
  <c r="Q420" i="38" s="1"/>
  <c r="C420" i="38"/>
  <c r="B420" i="38"/>
  <c r="H419" i="38"/>
  <c r="L419" i="38" s="1"/>
  <c r="R419" i="38" s="1"/>
  <c r="G419" i="38"/>
  <c r="T419" i="38" s="1"/>
  <c r="F419" i="38"/>
  <c r="K419" i="38" s="1"/>
  <c r="E419" i="38"/>
  <c r="D419" i="38"/>
  <c r="Q419" i="38" s="1"/>
  <c r="C419" i="38"/>
  <c r="B419" i="38"/>
  <c r="H418" i="38"/>
  <c r="L418" i="38" s="1"/>
  <c r="R418" i="38" s="1"/>
  <c r="G418" i="38"/>
  <c r="T418" i="38" s="1"/>
  <c r="F418" i="38"/>
  <c r="K418" i="38" s="1"/>
  <c r="E418" i="38"/>
  <c r="D418" i="38"/>
  <c r="Q418" i="38" s="1"/>
  <c r="C418" i="38"/>
  <c r="B418" i="38"/>
  <c r="H417" i="38"/>
  <c r="L417" i="38" s="1"/>
  <c r="R417" i="38" s="1"/>
  <c r="G417" i="38"/>
  <c r="T417" i="38" s="1"/>
  <c r="F417" i="38"/>
  <c r="K417" i="38" s="1"/>
  <c r="E417" i="38"/>
  <c r="D417" i="38"/>
  <c r="Q417" i="38" s="1"/>
  <c r="C417" i="38"/>
  <c r="B417" i="38"/>
  <c r="H416" i="38"/>
  <c r="L416" i="38" s="1"/>
  <c r="R416" i="38" s="1"/>
  <c r="G416" i="38"/>
  <c r="T416" i="38" s="1"/>
  <c r="F416" i="38"/>
  <c r="K416" i="38" s="1"/>
  <c r="E416" i="38"/>
  <c r="D416" i="38"/>
  <c r="Q416" i="38" s="1"/>
  <c r="C416" i="38"/>
  <c r="B416" i="38"/>
  <c r="H415" i="38"/>
  <c r="L415" i="38" s="1"/>
  <c r="R415" i="38" s="1"/>
  <c r="G415" i="38"/>
  <c r="T415" i="38" s="1"/>
  <c r="F415" i="38"/>
  <c r="K415" i="38" s="1"/>
  <c r="E415" i="38"/>
  <c r="D415" i="38"/>
  <c r="Q415" i="38" s="1"/>
  <c r="C415" i="38"/>
  <c r="B415" i="38"/>
  <c r="H414" i="38"/>
  <c r="L414" i="38" s="1"/>
  <c r="R414" i="38" s="1"/>
  <c r="G414" i="38"/>
  <c r="T414" i="38" s="1"/>
  <c r="F414" i="38"/>
  <c r="K414" i="38" s="1"/>
  <c r="E414" i="38"/>
  <c r="D414" i="38"/>
  <c r="Q414" i="38" s="1"/>
  <c r="C414" i="38"/>
  <c r="B414" i="38"/>
  <c r="H413" i="38"/>
  <c r="L413" i="38" s="1"/>
  <c r="R413" i="38" s="1"/>
  <c r="G413" i="38"/>
  <c r="T413" i="38" s="1"/>
  <c r="F413" i="38"/>
  <c r="K413" i="38" s="1"/>
  <c r="E413" i="38"/>
  <c r="D413" i="38"/>
  <c r="Q413" i="38" s="1"/>
  <c r="C413" i="38"/>
  <c r="B413" i="38"/>
  <c r="H412" i="38"/>
  <c r="L412" i="38" s="1"/>
  <c r="R412" i="38" s="1"/>
  <c r="G412" i="38"/>
  <c r="T412" i="38" s="1"/>
  <c r="F412" i="38"/>
  <c r="K412" i="38" s="1"/>
  <c r="E412" i="38"/>
  <c r="D412" i="38"/>
  <c r="Q412" i="38" s="1"/>
  <c r="C412" i="38"/>
  <c r="B412" i="38"/>
  <c r="H411" i="38"/>
  <c r="L411" i="38" s="1"/>
  <c r="R411" i="38" s="1"/>
  <c r="G411" i="38"/>
  <c r="T411" i="38" s="1"/>
  <c r="F411" i="38"/>
  <c r="K411" i="38" s="1"/>
  <c r="E411" i="38"/>
  <c r="D411" i="38"/>
  <c r="Q411" i="38" s="1"/>
  <c r="C411" i="38"/>
  <c r="B411" i="38"/>
  <c r="H410" i="38"/>
  <c r="L410" i="38" s="1"/>
  <c r="R410" i="38" s="1"/>
  <c r="G410" i="38"/>
  <c r="T410" i="38" s="1"/>
  <c r="F410" i="38"/>
  <c r="K410" i="38" s="1"/>
  <c r="E410" i="38"/>
  <c r="D410" i="38"/>
  <c r="Q410" i="38" s="1"/>
  <c r="C410" i="38"/>
  <c r="B410" i="38"/>
  <c r="H409" i="38"/>
  <c r="L409" i="38" s="1"/>
  <c r="R409" i="38" s="1"/>
  <c r="G409" i="38"/>
  <c r="T409" i="38" s="1"/>
  <c r="F409" i="38"/>
  <c r="K409" i="38" s="1"/>
  <c r="E409" i="38"/>
  <c r="D409" i="38"/>
  <c r="Q409" i="38" s="1"/>
  <c r="C409" i="38"/>
  <c r="B409" i="38"/>
  <c r="H408" i="38"/>
  <c r="L408" i="38" s="1"/>
  <c r="R408" i="38" s="1"/>
  <c r="G408" i="38"/>
  <c r="T408" i="38" s="1"/>
  <c r="F408" i="38"/>
  <c r="K408" i="38" s="1"/>
  <c r="E408" i="38"/>
  <c r="D408" i="38"/>
  <c r="Q408" i="38" s="1"/>
  <c r="C408" i="38"/>
  <c r="B408" i="38"/>
  <c r="H407" i="38"/>
  <c r="L407" i="38" s="1"/>
  <c r="R407" i="38" s="1"/>
  <c r="G407" i="38"/>
  <c r="T407" i="38" s="1"/>
  <c r="F407" i="38"/>
  <c r="K407" i="38" s="1"/>
  <c r="E407" i="38"/>
  <c r="D407" i="38"/>
  <c r="Q407" i="38" s="1"/>
  <c r="C407" i="38"/>
  <c r="B407" i="38"/>
  <c r="H406" i="38"/>
  <c r="L406" i="38" s="1"/>
  <c r="R406" i="38" s="1"/>
  <c r="G406" i="38"/>
  <c r="T406" i="38" s="1"/>
  <c r="F406" i="38"/>
  <c r="K406" i="38" s="1"/>
  <c r="E406" i="38"/>
  <c r="D406" i="38"/>
  <c r="Q406" i="38" s="1"/>
  <c r="C406" i="38"/>
  <c r="B406" i="38"/>
  <c r="H405" i="38"/>
  <c r="L405" i="38" s="1"/>
  <c r="R405" i="38" s="1"/>
  <c r="G405" i="38"/>
  <c r="T405" i="38" s="1"/>
  <c r="F405" i="38"/>
  <c r="K405" i="38" s="1"/>
  <c r="E405" i="38"/>
  <c r="D405" i="38"/>
  <c r="Q405" i="38" s="1"/>
  <c r="C405" i="38"/>
  <c r="B405" i="38"/>
  <c r="H404" i="38"/>
  <c r="L404" i="38" s="1"/>
  <c r="R404" i="38" s="1"/>
  <c r="G404" i="38"/>
  <c r="T404" i="38" s="1"/>
  <c r="F404" i="38"/>
  <c r="K404" i="38" s="1"/>
  <c r="E404" i="38"/>
  <c r="D404" i="38"/>
  <c r="Q404" i="38" s="1"/>
  <c r="C404" i="38"/>
  <c r="B404" i="38"/>
  <c r="H403" i="38"/>
  <c r="L403" i="38" s="1"/>
  <c r="R403" i="38" s="1"/>
  <c r="G403" i="38"/>
  <c r="T403" i="38" s="1"/>
  <c r="F403" i="38"/>
  <c r="K403" i="38" s="1"/>
  <c r="E403" i="38"/>
  <c r="D403" i="38"/>
  <c r="Q403" i="38" s="1"/>
  <c r="C403" i="38"/>
  <c r="B403" i="38"/>
  <c r="H402" i="38"/>
  <c r="L402" i="38" s="1"/>
  <c r="R402" i="38" s="1"/>
  <c r="G402" i="38"/>
  <c r="T402" i="38" s="1"/>
  <c r="F402" i="38"/>
  <c r="K402" i="38" s="1"/>
  <c r="E402" i="38"/>
  <c r="D402" i="38"/>
  <c r="Q402" i="38" s="1"/>
  <c r="C402" i="38"/>
  <c r="B402" i="38"/>
  <c r="H401" i="38"/>
  <c r="L401" i="38" s="1"/>
  <c r="R401" i="38" s="1"/>
  <c r="G401" i="38"/>
  <c r="T401" i="38" s="1"/>
  <c r="F401" i="38"/>
  <c r="K401" i="38" s="1"/>
  <c r="E401" i="38"/>
  <c r="D401" i="38"/>
  <c r="Q401" i="38" s="1"/>
  <c r="C401" i="38"/>
  <c r="B401" i="38"/>
  <c r="H400" i="38"/>
  <c r="L400" i="38" s="1"/>
  <c r="R400" i="38" s="1"/>
  <c r="G400" i="38"/>
  <c r="T400" i="38" s="1"/>
  <c r="F400" i="38"/>
  <c r="K400" i="38" s="1"/>
  <c r="E400" i="38"/>
  <c r="D400" i="38"/>
  <c r="Q400" i="38" s="1"/>
  <c r="C400" i="38"/>
  <c r="B400" i="38"/>
  <c r="H399" i="38"/>
  <c r="L399" i="38" s="1"/>
  <c r="R399" i="38" s="1"/>
  <c r="G399" i="38"/>
  <c r="T399" i="38" s="1"/>
  <c r="F399" i="38"/>
  <c r="K399" i="38" s="1"/>
  <c r="E399" i="38"/>
  <c r="D399" i="38"/>
  <c r="Q399" i="38" s="1"/>
  <c r="C399" i="38"/>
  <c r="B399" i="38"/>
  <c r="H398" i="38"/>
  <c r="L398" i="38" s="1"/>
  <c r="R398" i="38" s="1"/>
  <c r="G398" i="38"/>
  <c r="T398" i="38" s="1"/>
  <c r="F398" i="38"/>
  <c r="K398" i="38" s="1"/>
  <c r="E398" i="38"/>
  <c r="D398" i="38"/>
  <c r="Q398" i="38" s="1"/>
  <c r="C398" i="38"/>
  <c r="B398" i="38"/>
  <c r="H397" i="38"/>
  <c r="L397" i="38" s="1"/>
  <c r="R397" i="38" s="1"/>
  <c r="G397" i="38"/>
  <c r="T397" i="38" s="1"/>
  <c r="F397" i="38"/>
  <c r="K397" i="38" s="1"/>
  <c r="E397" i="38"/>
  <c r="D397" i="38"/>
  <c r="Q397" i="38" s="1"/>
  <c r="C397" i="38"/>
  <c r="B397" i="38"/>
  <c r="H396" i="38"/>
  <c r="L396" i="38" s="1"/>
  <c r="R396" i="38" s="1"/>
  <c r="G396" i="38"/>
  <c r="T396" i="38" s="1"/>
  <c r="F396" i="38"/>
  <c r="K396" i="38" s="1"/>
  <c r="E396" i="38"/>
  <c r="D396" i="38"/>
  <c r="Q396" i="38" s="1"/>
  <c r="C396" i="38"/>
  <c r="B396" i="38"/>
  <c r="H395" i="38"/>
  <c r="L395" i="38" s="1"/>
  <c r="R395" i="38" s="1"/>
  <c r="G395" i="38"/>
  <c r="T395" i="38" s="1"/>
  <c r="F395" i="38"/>
  <c r="K395" i="38" s="1"/>
  <c r="E395" i="38"/>
  <c r="D395" i="38"/>
  <c r="Q395" i="38" s="1"/>
  <c r="C395" i="38"/>
  <c r="B395" i="38"/>
  <c r="H394" i="38"/>
  <c r="L394" i="38" s="1"/>
  <c r="R394" i="38" s="1"/>
  <c r="G394" i="38"/>
  <c r="T394" i="38" s="1"/>
  <c r="F394" i="38"/>
  <c r="K394" i="38" s="1"/>
  <c r="E394" i="38"/>
  <c r="D394" i="38"/>
  <c r="Q394" i="38" s="1"/>
  <c r="C394" i="38"/>
  <c r="B394" i="38"/>
  <c r="H393" i="38"/>
  <c r="L393" i="38" s="1"/>
  <c r="R393" i="38" s="1"/>
  <c r="G393" i="38"/>
  <c r="T393" i="38" s="1"/>
  <c r="F393" i="38"/>
  <c r="K393" i="38" s="1"/>
  <c r="E393" i="38"/>
  <c r="D393" i="38"/>
  <c r="Q393" i="38" s="1"/>
  <c r="C393" i="38"/>
  <c r="B393" i="38"/>
  <c r="H392" i="38"/>
  <c r="L392" i="38" s="1"/>
  <c r="R392" i="38" s="1"/>
  <c r="G392" i="38"/>
  <c r="T392" i="38" s="1"/>
  <c r="F392" i="38"/>
  <c r="K392" i="38" s="1"/>
  <c r="E392" i="38"/>
  <c r="D392" i="38"/>
  <c r="Q392" i="38" s="1"/>
  <c r="C392" i="38"/>
  <c r="B392" i="38"/>
  <c r="H391" i="38"/>
  <c r="L391" i="38" s="1"/>
  <c r="R391" i="38" s="1"/>
  <c r="G391" i="38"/>
  <c r="T391" i="38" s="1"/>
  <c r="F391" i="38"/>
  <c r="K391" i="38" s="1"/>
  <c r="E391" i="38"/>
  <c r="D391" i="38"/>
  <c r="Q391" i="38" s="1"/>
  <c r="C391" i="38"/>
  <c r="B391" i="38"/>
  <c r="H390" i="38"/>
  <c r="L390" i="38" s="1"/>
  <c r="R390" i="38" s="1"/>
  <c r="G390" i="38"/>
  <c r="T390" i="38" s="1"/>
  <c r="F390" i="38"/>
  <c r="K390" i="38" s="1"/>
  <c r="E390" i="38"/>
  <c r="D390" i="38"/>
  <c r="Q390" i="38" s="1"/>
  <c r="C390" i="38"/>
  <c r="B390" i="38"/>
  <c r="H389" i="38"/>
  <c r="L389" i="38" s="1"/>
  <c r="R389" i="38" s="1"/>
  <c r="G389" i="38"/>
  <c r="T389" i="38" s="1"/>
  <c r="F389" i="38"/>
  <c r="K389" i="38" s="1"/>
  <c r="E389" i="38"/>
  <c r="D389" i="38"/>
  <c r="Q389" i="38" s="1"/>
  <c r="C389" i="38"/>
  <c r="B389" i="38"/>
  <c r="H388" i="38"/>
  <c r="L388" i="38" s="1"/>
  <c r="R388" i="38" s="1"/>
  <c r="G388" i="38"/>
  <c r="T388" i="38" s="1"/>
  <c r="F388" i="38"/>
  <c r="K388" i="38" s="1"/>
  <c r="E388" i="38"/>
  <c r="D388" i="38"/>
  <c r="Q388" i="38" s="1"/>
  <c r="C388" i="38"/>
  <c r="B388" i="38"/>
  <c r="H387" i="38"/>
  <c r="L387" i="38" s="1"/>
  <c r="R387" i="38" s="1"/>
  <c r="G387" i="38"/>
  <c r="T387" i="38" s="1"/>
  <c r="F387" i="38"/>
  <c r="K387" i="38" s="1"/>
  <c r="E387" i="38"/>
  <c r="D387" i="38"/>
  <c r="Q387" i="38" s="1"/>
  <c r="C387" i="38"/>
  <c r="B387" i="38"/>
  <c r="H386" i="38"/>
  <c r="L386" i="38" s="1"/>
  <c r="R386" i="38" s="1"/>
  <c r="G386" i="38"/>
  <c r="T386" i="38" s="1"/>
  <c r="F386" i="38"/>
  <c r="K386" i="38" s="1"/>
  <c r="E386" i="38"/>
  <c r="D386" i="38"/>
  <c r="Q386" i="38" s="1"/>
  <c r="C386" i="38"/>
  <c r="B386" i="38"/>
  <c r="H385" i="38"/>
  <c r="L385" i="38" s="1"/>
  <c r="R385" i="38" s="1"/>
  <c r="G385" i="38"/>
  <c r="T385" i="38" s="1"/>
  <c r="F385" i="38"/>
  <c r="K385" i="38" s="1"/>
  <c r="E385" i="38"/>
  <c r="D385" i="38"/>
  <c r="Q385" i="38" s="1"/>
  <c r="C385" i="38"/>
  <c r="B385" i="38"/>
  <c r="H384" i="38"/>
  <c r="L384" i="38" s="1"/>
  <c r="R384" i="38" s="1"/>
  <c r="G384" i="38"/>
  <c r="T384" i="38" s="1"/>
  <c r="F384" i="38"/>
  <c r="K384" i="38" s="1"/>
  <c r="E384" i="38"/>
  <c r="D384" i="38"/>
  <c r="Q384" i="38" s="1"/>
  <c r="C384" i="38"/>
  <c r="B384" i="38"/>
  <c r="H383" i="38"/>
  <c r="L383" i="38" s="1"/>
  <c r="R383" i="38" s="1"/>
  <c r="G383" i="38"/>
  <c r="T383" i="38" s="1"/>
  <c r="F383" i="38"/>
  <c r="K383" i="38" s="1"/>
  <c r="E383" i="38"/>
  <c r="D383" i="38"/>
  <c r="Q383" i="38" s="1"/>
  <c r="C383" i="38"/>
  <c r="B383" i="38"/>
  <c r="H382" i="38"/>
  <c r="L382" i="38" s="1"/>
  <c r="R382" i="38" s="1"/>
  <c r="G382" i="38"/>
  <c r="T382" i="38" s="1"/>
  <c r="F382" i="38"/>
  <c r="K382" i="38" s="1"/>
  <c r="E382" i="38"/>
  <c r="D382" i="38"/>
  <c r="Q382" i="38" s="1"/>
  <c r="C382" i="38"/>
  <c r="B382" i="38"/>
  <c r="H381" i="38"/>
  <c r="L381" i="38" s="1"/>
  <c r="R381" i="38" s="1"/>
  <c r="G381" i="38"/>
  <c r="T381" i="38" s="1"/>
  <c r="F381" i="38"/>
  <c r="K381" i="38" s="1"/>
  <c r="E381" i="38"/>
  <c r="D381" i="38"/>
  <c r="Q381" i="38" s="1"/>
  <c r="C381" i="38"/>
  <c r="B381" i="38"/>
  <c r="H380" i="38"/>
  <c r="L380" i="38" s="1"/>
  <c r="R380" i="38" s="1"/>
  <c r="G380" i="38"/>
  <c r="T380" i="38" s="1"/>
  <c r="F380" i="38"/>
  <c r="K380" i="38" s="1"/>
  <c r="E380" i="38"/>
  <c r="D380" i="38"/>
  <c r="Q380" i="38" s="1"/>
  <c r="C380" i="38"/>
  <c r="B380" i="38"/>
  <c r="H379" i="38"/>
  <c r="L379" i="38" s="1"/>
  <c r="R379" i="38" s="1"/>
  <c r="G379" i="38"/>
  <c r="T379" i="38" s="1"/>
  <c r="F379" i="38"/>
  <c r="K379" i="38" s="1"/>
  <c r="E379" i="38"/>
  <c r="D379" i="38"/>
  <c r="Q379" i="38" s="1"/>
  <c r="C379" i="38"/>
  <c r="B379" i="38"/>
  <c r="H378" i="38"/>
  <c r="L378" i="38" s="1"/>
  <c r="R378" i="38" s="1"/>
  <c r="G378" i="38"/>
  <c r="T378" i="38" s="1"/>
  <c r="F378" i="38"/>
  <c r="K378" i="38" s="1"/>
  <c r="E378" i="38"/>
  <c r="D378" i="38"/>
  <c r="Q378" i="38" s="1"/>
  <c r="C378" i="38"/>
  <c r="B378" i="38"/>
  <c r="H377" i="38"/>
  <c r="L377" i="38" s="1"/>
  <c r="R377" i="38" s="1"/>
  <c r="G377" i="38"/>
  <c r="T377" i="38" s="1"/>
  <c r="F377" i="38"/>
  <c r="K377" i="38" s="1"/>
  <c r="E377" i="38"/>
  <c r="D377" i="38"/>
  <c r="Q377" i="38" s="1"/>
  <c r="C377" i="38"/>
  <c r="B377" i="38"/>
  <c r="H376" i="38"/>
  <c r="L376" i="38" s="1"/>
  <c r="R376" i="38" s="1"/>
  <c r="G376" i="38"/>
  <c r="T376" i="38" s="1"/>
  <c r="F376" i="38"/>
  <c r="K376" i="38" s="1"/>
  <c r="E376" i="38"/>
  <c r="D376" i="38"/>
  <c r="Q376" i="38" s="1"/>
  <c r="C376" i="38"/>
  <c r="B376" i="38"/>
  <c r="H375" i="38"/>
  <c r="G375" i="38"/>
  <c r="T375" i="38" s="1"/>
  <c r="F375" i="38"/>
  <c r="K375" i="38" s="1"/>
  <c r="E375" i="38"/>
  <c r="D375" i="38"/>
  <c r="Q375" i="38" s="1"/>
  <c r="C375" i="38"/>
  <c r="B375" i="38"/>
  <c r="H374" i="38"/>
  <c r="L374" i="38" s="1"/>
  <c r="R374" i="38" s="1"/>
  <c r="G374" i="38"/>
  <c r="T374" i="38" s="1"/>
  <c r="F374" i="38"/>
  <c r="K374" i="38" s="1"/>
  <c r="E374" i="38"/>
  <c r="D374" i="38"/>
  <c r="Q374" i="38" s="1"/>
  <c r="C374" i="38"/>
  <c r="B374" i="38"/>
  <c r="H373" i="38"/>
  <c r="L373" i="38" s="1"/>
  <c r="R373" i="38" s="1"/>
  <c r="G373" i="38"/>
  <c r="T373" i="38" s="1"/>
  <c r="F373" i="38"/>
  <c r="K373" i="38" s="1"/>
  <c r="E373" i="38"/>
  <c r="D373" i="38"/>
  <c r="Q373" i="38" s="1"/>
  <c r="C373" i="38"/>
  <c r="B373" i="38"/>
  <c r="H372" i="38"/>
  <c r="L372" i="38" s="1"/>
  <c r="R372" i="38" s="1"/>
  <c r="G372" i="38"/>
  <c r="T372" i="38" s="1"/>
  <c r="F372" i="38"/>
  <c r="K372" i="38" s="1"/>
  <c r="E372" i="38"/>
  <c r="D372" i="38"/>
  <c r="Q372" i="38" s="1"/>
  <c r="C372" i="38"/>
  <c r="B372" i="38"/>
  <c r="H371" i="38"/>
  <c r="L371" i="38" s="1"/>
  <c r="R371" i="38" s="1"/>
  <c r="G371" i="38"/>
  <c r="T371" i="38" s="1"/>
  <c r="F371" i="38"/>
  <c r="K371" i="38" s="1"/>
  <c r="E371" i="38"/>
  <c r="D371" i="38"/>
  <c r="Q371" i="38" s="1"/>
  <c r="C371" i="38"/>
  <c r="B371" i="38"/>
  <c r="H370" i="38"/>
  <c r="L370" i="38" s="1"/>
  <c r="R370" i="38" s="1"/>
  <c r="G370" i="38"/>
  <c r="T370" i="38" s="1"/>
  <c r="F370" i="38"/>
  <c r="K370" i="38" s="1"/>
  <c r="E370" i="38"/>
  <c r="D370" i="38"/>
  <c r="Q370" i="38" s="1"/>
  <c r="C370" i="38"/>
  <c r="B370" i="38"/>
  <c r="H369" i="38"/>
  <c r="L369" i="38" s="1"/>
  <c r="R369" i="38" s="1"/>
  <c r="G369" i="38"/>
  <c r="T369" i="38" s="1"/>
  <c r="F369" i="38"/>
  <c r="K369" i="38" s="1"/>
  <c r="E369" i="38"/>
  <c r="D369" i="38"/>
  <c r="Q369" i="38" s="1"/>
  <c r="C369" i="38"/>
  <c r="B369" i="38"/>
  <c r="H368" i="38"/>
  <c r="L368" i="38" s="1"/>
  <c r="R368" i="38" s="1"/>
  <c r="G368" i="38"/>
  <c r="T368" i="38" s="1"/>
  <c r="F368" i="38"/>
  <c r="K368" i="38" s="1"/>
  <c r="E368" i="38"/>
  <c r="D368" i="38"/>
  <c r="Q368" i="38" s="1"/>
  <c r="C368" i="38"/>
  <c r="B368" i="38"/>
  <c r="H367" i="38"/>
  <c r="L367" i="38" s="1"/>
  <c r="R367" i="38" s="1"/>
  <c r="G367" i="38"/>
  <c r="T367" i="38" s="1"/>
  <c r="F367" i="38"/>
  <c r="K367" i="38" s="1"/>
  <c r="E367" i="38"/>
  <c r="D367" i="38"/>
  <c r="Q367" i="38" s="1"/>
  <c r="C367" i="38"/>
  <c r="B367" i="38"/>
  <c r="H366" i="38"/>
  <c r="L366" i="38" s="1"/>
  <c r="R366" i="38" s="1"/>
  <c r="G366" i="38"/>
  <c r="T366" i="38" s="1"/>
  <c r="F366" i="38"/>
  <c r="K366" i="38" s="1"/>
  <c r="E366" i="38"/>
  <c r="D366" i="38"/>
  <c r="Q366" i="38" s="1"/>
  <c r="C366" i="38"/>
  <c r="B366" i="38"/>
  <c r="H365" i="38"/>
  <c r="L365" i="38" s="1"/>
  <c r="R365" i="38" s="1"/>
  <c r="G365" i="38"/>
  <c r="T365" i="38" s="1"/>
  <c r="F365" i="38"/>
  <c r="K365" i="38" s="1"/>
  <c r="E365" i="38"/>
  <c r="D365" i="38"/>
  <c r="Q365" i="38" s="1"/>
  <c r="C365" i="38"/>
  <c r="B365" i="38"/>
  <c r="H364" i="38"/>
  <c r="L364" i="38" s="1"/>
  <c r="R364" i="38" s="1"/>
  <c r="G364" i="38"/>
  <c r="T364" i="38" s="1"/>
  <c r="F364" i="38"/>
  <c r="K364" i="38" s="1"/>
  <c r="E364" i="38"/>
  <c r="D364" i="38"/>
  <c r="Q364" i="38" s="1"/>
  <c r="C364" i="38"/>
  <c r="B364" i="38"/>
  <c r="H363" i="38"/>
  <c r="L363" i="38" s="1"/>
  <c r="R363" i="38" s="1"/>
  <c r="G363" i="38"/>
  <c r="T363" i="38" s="1"/>
  <c r="F363" i="38"/>
  <c r="K363" i="38" s="1"/>
  <c r="E363" i="38"/>
  <c r="D363" i="38"/>
  <c r="Q363" i="38" s="1"/>
  <c r="C363" i="38"/>
  <c r="B363" i="38"/>
  <c r="H362" i="38"/>
  <c r="L362" i="38" s="1"/>
  <c r="R362" i="38" s="1"/>
  <c r="G362" i="38"/>
  <c r="T362" i="38" s="1"/>
  <c r="F362" i="38"/>
  <c r="K362" i="38" s="1"/>
  <c r="E362" i="38"/>
  <c r="D362" i="38"/>
  <c r="Q362" i="38" s="1"/>
  <c r="C362" i="38"/>
  <c r="B362" i="38"/>
  <c r="H361" i="38"/>
  <c r="L361" i="38" s="1"/>
  <c r="R361" i="38" s="1"/>
  <c r="G361" i="38"/>
  <c r="T361" i="38" s="1"/>
  <c r="F361" i="38"/>
  <c r="K361" i="38" s="1"/>
  <c r="E361" i="38"/>
  <c r="D361" i="38"/>
  <c r="Q361" i="38" s="1"/>
  <c r="C361" i="38"/>
  <c r="B361" i="38"/>
  <c r="H360" i="38"/>
  <c r="L360" i="38" s="1"/>
  <c r="R360" i="38" s="1"/>
  <c r="G360" i="38"/>
  <c r="T360" i="38" s="1"/>
  <c r="F360" i="38"/>
  <c r="K360" i="38" s="1"/>
  <c r="E360" i="38"/>
  <c r="D360" i="38"/>
  <c r="Q360" i="38" s="1"/>
  <c r="C360" i="38"/>
  <c r="B360" i="38"/>
  <c r="H359" i="38"/>
  <c r="L359" i="38" s="1"/>
  <c r="R359" i="38" s="1"/>
  <c r="G359" i="38"/>
  <c r="T359" i="38" s="1"/>
  <c r="F359" i="38"/>
  <c r="K359" i="38" s="1"/>
  <c r="E359" i="38"/>
  <c r="D359" i="38"/>
  <c r="Q359" i="38" s="1"/>
  <c r="C359" i="38"/>
  <c r="B359" i="38"/>
  <c r="H358" i="38"/>
  <c r="L358" i="38" s="1"/>
  <c r="R358" i="38" s="1"/>
  <c r="G358" i="38"/>
  <c r="T358" i="38" s="1"/>
  <c r="F358" i="38"/>
  <c r="K358" i="38" s="1"/>
  <c r="E358" i="38"/>
  <c r="D358" i="38"/>
  <c r="Q358" i="38" s="1"/>
  <c r="C358" i="38"/>
  <c r="B358" i="38"/>
  <c r="H357" i="38"/>
  <c r="L357" i="38" s="1"/>
  <c r="R357" i="38" s="1"/>
  <c r="G357" i="38"/>
  <c r="T357" i="38" s="1"/>
  <c r="F357" i="38"/>
  <c r="K357" i="38" s="1"/>
  <c r="E357" i="38"/>
  <c r="D357" i="38"/>
  <c r="Q357" i="38" s="1"/>
  <c r="C357" i="38"/>
  <c r="B357" i="38"/>
  <c r="H356" i="38"/>
  <c r="L356" i="38" s="1"/>
  <c r="R356" i="38" s="1"/>
  <c r="G356" i="38"/>
  <c r="T356" i="38" s="1"/>
  <c r="F356" i="38"/>
  <c r="K356" i="38" s="1"/>
  <c r="E356" i="38"/>
  <c r="D356" i="38"/>
  <c r="Q356" i="38" s="1"/>
  <c r="C356" i="38"/>
  <c r="B356" i="38"/>
  <c r="H355" i="38"/>
  <c r="L355" i="38" s="1"/>
  <c r="R355" i="38" s="1"/>
  <c r="G355" i="38"/>
  <c r="T355" i="38" s="1"/>
  <c r="F355" i="38"/>
  <c r="K355" i="38" s="1"/>
  <c r="E355" i="38"/>
  <c r="D355" i="38"/>
  <c r="Q355" i="38" s="1"/>
  <c r="C355" i="38"/>
  <c r="B355" i="38"/>
  <c r="H354" i="38"/>
  <c r="L354" i="38" s="1"/>
  <c r="R354" i="38" s="1"/>
  <c r="G354" i="38"/>
  <c r="T354" i="38" s="1"/>
  <c r="F354" i="38"/>
  <c r="K354" i="38" s="1"/>
  <c r="E354" i="38"/>
  <c r="D354" i="38"/>
  <c r="Q354" i="38" s="1"/>
  <c r="C354" i="38"/>
  <c r="B354" i="38"/>
  <c r="H353" i="38"/>
  <c r="L353" i="38" s="1"/>
  <c r="R353" i="38" s="1"/>
  <c r="G353" i="38"/>
  <c r="T353" i="38" s="1"/>
  <c r="F353" i="38"/>
  <c r="K353" i="38" s="1"/>
  <c r="E353" i="38"/>
  <c r="D353" i="38"/>
  <c r="Q353" i="38" s="1"/>
  <c r="C353" i="38"/>
  <c r="B353" i="38"/>
  <c r="H352" i="38"/>
  <c r="L352" i="38" s="1"/>
  <c r="R352" i="38" s="1"/>
  <c r="G352" i="38"/>
  <c r="T352" i="38" s="1"/>
  <c r="F352" i="38"/>
  <c r="K352" i="38" s="1"/>
  <c r="E352" i="38"/>
  <c r="D352" i="38"/>
  <c r="Q352" i="38" s="1"/>
  <c r="C352" i="38"/>
  <c r="B352" i="38"/>
  <c r="H351" i="38"/>
  <c r="L351" i="38" s="1"/>
  <c r="R351" i="38" s="1"/>
  <c r="G351" i="38"/>
  <c r="T351" i="38" s="1"/>
  <c r="F351" i="38"/>
  <c r="K351" i="38" s="1"/>
  <c r="E351" i="38"/>
  <c r="D351" i="38"/>
  <c r="Q351" i="38" s="1"/>
  <c r="C351" i="38"/>
  <c r="B351" i="38"/>
  <c r="H350" i="38"/>
  <c r="L350" i="38" s="1"/>
  <c r="R350" i="38" s="1"/>
  <c r="G350" i="38"/>
  <c r="T350" i="38" s="1"/>
  <c r="F350" i="38"/>
  <c r="K350" i="38" s="1"/>
  <c r="E350" i="38"/>
  <c r="D350" i="38"/>
  <c r="Q350" i="38" s="1"/>
  <c r="C350" i="38"/>
  <c r="B350" i="38"/>
  <c r="H349" i="38"/>
  <c r="L349" i="38" s="1"/>
  <c r="R349" i="38" s="1"/>
  <c r="G349" i="38"/>
  <c r="T349" i="38" s="1"/>
  <c r="F349" i="38"/>
  <c r="K349" i="38" s="1"/>
  <c r="E349" i="38"/>
  <c r="D349" i="38"/>
  <c r="Q349" i="38" s="1"/>
  <c r="C349" i="38"/>
  <c r="B349" i="38"/>
  <c r="H348" i="38"/>
  <c r="L348" i="38" s="1"/>
  <c r="R348" i="38" s="1"/>
  <c r="G348" i="38"/>
  <c r="T348" i="38" s="1"/>
  <c r="F348" i="38"/>
  <c r="K348" i="38" s="1"/>
  <c r="E348" i="38"/>
  <c r="D348" i="38"/>
  <c r="Q348" i="38" s="1"/>
  <c r="C348" i="38"/>
  <c r="B348" i="38"/>
  <c r="H347" i="38"/>
  <c r="L347" i="38" s="1"/>
  <c r="R347" i="38" s="1"/>
  <c r="G347" i="38"/>
  <c r="T347" i="38" s="1"/>
  <c r="F347" i="38"/>
  <c r="K347" i="38" s="1"/>
  <c r="E347" i="38"/>
  <c r="D347" i="38"/>
  <c r="Q347" i="38" s="1"/>
  <c r="C347" i="38"/>
  <c r="B347" i="38"/>
  <c r="H346" i="38"/>
  <c r="L346" i="38" s="1"/>
  <c r="R346" i="38" s="1"/>
  <c r="G346" i="38"/>
  <c r="T346" i="38" s="1"/>
  <c r="F346" i="38"/>
  <c r="K346" i="38" s="1"/>
  <c r="E346" i="38"/>
  <c r="D346" i="38"/>
  <c r="Q346" i="38" s="1"/>
  <c r="C346" i="38"/>
  <c r="B346" i="38"/>
  <c r="H345" i="38"/>
  <c r="L345" i="38" s="1"/>
  <c r="R345" i="38" s="1"/>
  <c r="G345" i="38"/>
  <c r="T345" i="38" s="1"/>
  <c r="F345" i="38"/>
  <c r="K345" i="38" s="1"/>
  <c r="E345" i="38"/>
  <c r="D345" i="38"/>
  <c r="Q345" i="38" s="1"/>
  <c r="C345" i="38"/>
  <c r="B345" i="38"/>
  <c r="H344" i="38"/>
  <c r="L344" i="38" s="1"/>
  <c r="R344" i="38" s="1"/>
  <c r="G344" i="38"/>
  <c r="T344" i="38" s="1"/>
  <c r="F344" i="38"/>
  <c r="K344" i="38" s="1"/>
  <c r="E344" i="38"/>
  <c r="D344" i="38"/>
  <c r="Q344" i="38" s="1"/>
  <c r="C344" i="38"/>
  <c r="B344" i="38"/>
  <c r="H343" i="38"/>
  <c r="L343" i="38" s="1"/>
  <c r="R343" i="38" s="1"/>
  <c r="G343" i="38"/>
  <c r="T343" i="38" s="1"/>
  <c r="F343" i="38"/>
  <c r="K343" i="38" s="1"/>
  <c r="E343" i="38"/>
  <c r="D343" i="38"/>
  <c r="Q343" i="38" s="1"/>
  <c r="C343" i="38"/>
  <c r="B343" i="38"/>
  <c r="H342" i="38"/>
  <c r="L342" i="38" s="1"/>
  <c r="R342" i="38" s="1"/>
  <c r="G342" i="38"/>
  <c r="T342" i="38" s="1"/>
  <c r="F342" i="38"/>
  <c r="K342" i="38" s="1"/>
  <c r="E342" i="38"/>
  <c r="D342" i="38"/>
  <c r="Q342" i="38" s="1"/>
  <c r="C342" i="38"/>
  <c r="B342" i="38"/>
  <c r="H341" i="38"/>
  <c r="L341" i="38" s="1"/>
  <c r="R341" i="38" s="1"/>
  <c r="G341" i="38"/>
  <c r="T341" i="38" s="1"/>
  <c r="F341" i="38"/>
  <c r="K341" i="38" s="1"/>
  <c r="E341" i="38"/>
  <c r="D341" i="38"/>
  <c r="Q341" i="38" s="1"/>
  <c r="C341" i="38"/>
  <c r="B341" i="38"/>
  <c r="H340" i="38"/>
  <c r="L340" i="38" s="1"/>
  <c r="R340" i="38" s="1"/>
  <c r="G340" i="38"/>
  <c r="T340" i="38" s="1"/>
  <c r="F340" i="38"/>
  <c r="K340" i="38" s="1"/>
  <c r="E340" i="38"/>
  <c r="D340" i="38"/>
  <c r="Q340" i="38" s="1"/>
  <c r="C340" i="38"/>
  <c r="B340" i="38"/>
  <c r="H339" i="38"/>
  <c r="L339" i="38" s="1"/>
  <c r="R339" i="38" s="1"/>
  <c r="G339" i="38"/>
  <c r="T339" i="38" s="1"/>
  <c r="F339" i="38"/>
  <c r="K339" i="38" s="1"/>
  <c r="E339" i="38"/>
  <c r="D339" i="38"/>
  <c r="Q339" i="38" s="1"/>
  <c r="C339" i="38"/>
  <c r="B339" i="38"/>
  <c r="H338" i="38"/>
  <c r="L338" i="38" s="1"/>
  <c r="R338" i="38" s="1"/>
  <c r="G338" i="38"/>
  <c r="T338" i="38" s="1"/>
  <c r="F338" i="38"/>
  <c r="K338" i="38" s="1"/>
  <c r="E338" i="38"/>
  <c r="D338" i="38"/>
  <c r="Q338" i="38" s="1"/>
  <c r="C338" i="38"/>
  <c r="B338" i="38"/>
  <c r="H337" i="38"/>
  <c r="L337" i="38" s="1"/>
  <c r="R337" i="38" s="1"/>
  <c r="G337" i="38"/>
  <c r="T337" i="38" s="1"/>
  <c r="F337" i="38"/>
  <c r="K337" i="38" s="1"/>
  <c r="E337" i="38"/>
  <c r="D337" i="38"/>
  <c r="Q337" i="38" s="1"/>
  <c r="C337" i="38"/>
  <c r="B337" i="38"/>
  <c r="H336" i="38"/>
  <c r="L336" i="38" s="1"/>
  <c r="R336" i="38" s="1"/>
  <c r="G336" i="38"/>
  <c r="T336" i="38" s="1"/>
  <c r="F336" i="38"/>
  <c r="K336" i="38" s="1"/>
  <c r="E336" i="38"/>
  <c r="D336" i="38"/>
  <c r="Q336" i="38" s="1"/>
  <c r="C336" i="38"/>
  <c r="B336" i="38"/>
  <c r="H335" i="38"/>
  <c r="L335" i="38" s="1"/>
  <c r="R335" i="38" s="1"/>
  <c r="G335" i="38"/>
  <c r="T335" i="38" s="1"/>
  <c r="F335" i="38"/>
  <c r="K335" i="38" s="1"/>
  <c r="E335" i="38"/>
  <c r="D335" i="38"/>
  <c r="Q335" i="38" s="1"/>
  <c r="C335" i="38"/>
  <c r="B335" i="38"/>
  <c r="H334" i="38"/>
  <c r="L334" i="38" s="1"/>
  <c r="R334" i="38" s="1"/>
  <c r="G334" i="38"/>
  <c r="T334" i="38" s="1"/>
  <c r="F334" i="38"/>
  <c r="K334" i="38" s="1"/>
  <c r="E334" i="38"/>
  <c r="D334" i="38"/>
  <c r="Q334" i="38" s="1"/>
  <c r="C334" i="38"/>
  <c r="B334" i="38"/>
  <c r="H333" i="38"/>
  <c r="L333" i="38" s="1"/>
  <c r="R333" i="38" s="1"/>
  <c r="G333" i="38"/>
  <c r="T333" i="38" s="1"/>
  <c r="F333" i="38"/>
  <c r="K333" i="38" s="1"/>
  <c r="E333" i="38"/>
  <c r="D333" i="38"/>
  <c r="Q333" i="38" s="1"/>
  <c r="C333" i="38"/>
  <c r="B333" i="38"/>
  <c r="H332" i="38"/>
  <c r="L332" i="38" s="1"/>
  <c r="R332" i="38" s="1"/>
  <c r="G332" i="38"/>
  <c r="T332" i="38" s="1"/>
  <c r="F332" i="38"/>
  <c r="K332" i="38" s="1"/>
  <c r="E332" i="38"/>
  <c r="D332" i="38"/>
  <c r="Q332" i="38" s="1"/>
  <c r="C332" i="38"/>
  <c r="B332" i="38"/>
  <c r="H331" i="38"/>
  <c r="L331" i="38" s="1"/>
  <c r="R331" i="38" s="1"/>
  <c r="G331" i="38"/>
  <c r="T331" i="38" s="1"/>
  <c r="F331" i="38"/>
  <c r="K331" i="38" s="1"/>
  <c r="E331" i="38"/>
  <c r="D331" i="38"/>
  <c r="Q331" i="38" s="1"/>
  <c r="C331" i="38"/>
  <c r="B331" i="38"/>
  <c r="H330" i="38"/>
  <c r="L330" i="38" s="1"/>
  <c r="R330" i="38" s="1"/>
  <c r="G330" i="38"/>
  <c r="T330" i="38" s="1"/>
  <c r="F330" i="38"/>
  <c r="K330" i="38" s="1"/>
  <c r="E330" i="38"/>
  <c r="D330" i="38"/>
  <c r="Q330" i="38" s="1"/>
  <c r="C330" i="38"/>
  <c r="B330" i="38"/>
  <c r="H329" i="38"/>
  <c r="L329" i="38" s="1"/>
  <c r="R329" i="38" s="1"/>
  <c r="G329" i="38"/>
  <c r="T329" i="38" s="1"/>
  <c r="F329" i="38"/>
  <c r="K329" i="38" s="1"/>
  <c r="E329" i="38"/>
  <c r="D329" i="38"/>
  <c r="Q329" i="38" s="1"/>
  <c r="C329" i="38"/>
  <c r="B329" i="38"/>
  <c r="H328" i="38"/>
  <c r="L328" i="38" s="1"/>
  <c r="R328" i="38" s="1"/>
  <c r="G328" i="38"/>
  <c r="T328" i="38" s="1"/>
  <c r="F328" i="38"/>
  <c r="K328" i="38" s="1"/>
  <c r="E328" i="38"/>
  <c r="D328" i="38"/>
  <c r="Q328" i="38" s="1"/>
  <c r="C328" i="38"/>
  <c r="B328" i="38"/>
  <c r="H327" i="38"/>
  <c r="L327" i="38" s="1"/>
  <c r="R327" i="38" s="1"/>
  <c r="G327" i="38"/>
  <c r="T327" i="38" s="1"/>
  <c r="F327" i="38"/>
  <c r="K327" i="38" s="1"/>
  <c r="E327" i="38"/>
  <c r="D327" i="38"/>
  <c r="Q327" i="38" s="1"/>
  <c r="C327" i="38"/>
  <c r="B327" i="38"/>
  <c r="H326" i="38"/>
  <c r="L326" i="38" s="1"/>
  <c r="R326" i="38" s="1"/>
  <c r="G326" i="38"/>
  <c r="T326" i="38" s="1"/>
  <c r="F326" i="38"/>
  <c r="K326" i="38" s="1"/>
  <c r="E326" i="38"/>
  <c r="D326" i="38"/>
  <c r="Q326" i="38" s="1"/>
  <c r="C326" i="38"/>
  <c r="B326" i="38"/>
  <c r="H325" i="38"/>
  <c r="L325" i="38" s="1"/>
  <c r="R325" i="38" s="1"/>
  <c r="G325" i="38"/>
  <c r="T325" i="38" s="1"/>
  <c r="F325" i="38"/>
  <c r="K325" i="38" s="1"/>
  <c r="E325" i="38"/>
  <c r="D325" i="38"/>
  <c r="Q325" i="38" s="1"/>
  <c r="C325" i="38"/>
  <c r="B325" i="38"/>
  <c r="H324" i="38"/>
  <c r="L324" i="38" s="1"/>
  <c r="R324" i="38" s="1"/>
  <c r="G324" i="38"/>
  <c r="T324" i="38" s="1"/>
  <c r="F324" i="38"/>
  <c r="K324" i="38" s="1"/>
  <c r="E324" i="38"/>
  <c r="D324" i="38"/>
  <c r="Q324" i="38" s="1"/>
  <c r="C324" i="38"/>
  <c r="B324" i="38"/>
  <c r="H323" i="38"/>
  <c r="L323" i="38" s="1"/>
  <c r="R323" i="38" s="1"/>
  <c r="G323" i="38"/>
  <c r="T323" i="38" s="1"/>
  <c r="F323" i="38"/>
  <c r="K323" i="38" s="1"/>
  <c r="E323" i="38"/>
  <c r="D323" i="38"/>
  <c r="Q323" i="38" s="1"/>
  <c r="C323" i="38"/>
  <c r="B323" i="38"/>
  <c r="H322" i="38"/>
  <c r="L322" i="38" s="1"/>
  <c r="R322" i="38" s="1"/>
  <c r="G322" i="38"/>
  <c r="T322" i="38" s="1"/>
  <c r="F322" i="38"/>
  <c r="K322" i="38" s="1"/>
  <c r="E322" i="38"/>
  <c r="D322" i="38"/>
  <c r="Q322" i="38" s="1"/>
  <c r="C322" i="38"/>
  <c r="B322" i="38"/>
  <c r="H321" i="38"/>
  <c r="L321" i="38" s="1"/>
  <c r="R321" i="38" s="1"/>
  <c r="G321" i="38"/>
  <c r="T321" i="38" s="1"/>
  <c r="F321" i="38"/>
  <c r="K321" i="38" s="1"/>
  <c r="E321" i="38"/>
  <c r="D321" i="38"/>
  <c r="Q321" i="38" s="1"/>
  <c r="C321" i="38"/>
  <c r="B321" i="38"/>
  <c r="H320" i="38"/>
  <c r="L320" i="38" s="1"/>
  <c r="R320" i="38" s="1"/>
  <c r="G320" i="38"/>
  <c r="T320" i="38" s="1"/>
  <c r="F320" i="38"/>
  <c r="K320" i="38" s="1"/>
  <c r="E320" i="38"/>
  <c r="D320" i="38"/>
  <c r="Q320" i="38" s="1"/>
  <c r="C320" i="38"/>
  <c r="B320" i="38"/>
  <c r="H319" i="38"/>
  <c r="L319" i="38" s="1"/>
  <c r="R319" i="38" s="1"/>
  <c r="G319" i="38"/>
  <c r="T319" i="38" s="1"/>
  <c r="F319" i="38"/>
  <c r="K319" i="38" s="1"/>
  <c r="E319" i="38"/>
  <c r="D319" i="38"/>
  <c r="Q319" i="38" s="1"/>
  <c r="C319" i="38"/>
  <c r="B319" i="38"/>
  <c r="H318" i="38"/>
  <c r="L318" i="38" s="1"/>
  <c r="R318" i="38" s="1"/>
  <c r="G318" i="38"/>
  <c r="T318" i="38" s="1"/>
  <c r="F318" i="38"/>
  <c r="K318" i="38" s="1"/>
  <c r="E318" i="38"/>
  <c r="D318" i="38"/>
  <c r="Q318" i="38" s="1"/>
  <c r="C318" i="38"/>
  <c r="B318" i="38"/>
  <c r="H317" i="38"/>
  <c r="L317" i="38" s="1"/>
  <c r="R317" i="38" s="1"/>
  <c r="G317" i="38"/>
  <c r="T317" i="38" s="1"/>
  <c r="F317" i="38"/>
  <c r="K317" i="38" s="1"/>
  <c r="E317" i="38"/>
  <c r="D317" i="38"/>
  <c r="Q317" i="38" s="1"/>
  <c r="C317" i="38"/>
  <c r="B317" i="38"/>
  <c r="H316" i="38"/>
  <c r="L316" i="38" s="1"/>
  <c r="R316" i="38" s="1"/>
  <c r="G316" i="38"/>
  <c r="T316" i="38" s="1"/>
  <c r="F316" i="38"/>
  <c r="K316" i="38" s="1"/>
  <c r="E316" i="38"/>
  <c r="D316" i="38"/>
  <c r="Q316" i="38" s="1"/>
  <c r="C316" i="38"/>
  <c r="B316" i="38"/>
  <c r="H315" i="38"/>
  <c r="L315" i="38" s="1"/>
  <c r="R315" i="38" s="1"/>
  <c r="G315" i="38"/>
  <c r="T315" i="38" s="1"/>
  <c r="F315" i="38"/>
  <c r="K315" i="38" s="1"/>
  <c r="E315" i="38"/>
  <c r="D315" i="38"/>
  <c r="Q315" i="38" s="1"/>
  <c r="C315" i="38"/>
  <c r="B315" i="38"/>
  <c r="H314" i="38"/>
  <c r="L314" i="38" s="1"/>
  <c r="R314" i="38" s="1"/>
  <c r="G314" i="38"/>
  <c r="T314" i="38" s="1"/>
  <c r="F314" i="38"/>
  <c r="K314" i="38" s="1"/>
  <c r="E314" i="38"/>
  <c r="D314" i="38"/>
  <c r="Q314" i="38" s="1"/>
  <c r="C314" i="38"/>
  <c r="B314" i="38"/>
  <c r="H313" i="38"/>
  <c r="L313" i="38" s="1"/>
  <c r="R313" i="38" s="1"/>
  <c r="G313" i="38"/>
  <c r="T313" i="38" s="1"/>
  <c r="F313" i="38"/>
  <c r="K313" i="38" s="1"/>
  <c r="E313" i="38"/>
  <c r="D313" i="38"/>
  <c r="Q313" i="38" s="1"/>
  <c r="C313" i="38"/>
  <c r="B313" i="38"/>
  <c r="H312" i="38"/>
  <c r="L312" i="38" s="1"/>
  <c r="R312" i="38" s="1"/>
  <c r="G312" i="38"/>
  <c r="T312" i="38" s="1"/>
  <c r="F312" i="38"/>
  <c r="K312" i="38" s="1"/>
  <c r="E312" i="38"/>
  <c r="D312" i="38"/>
  <c r="Q312" i="38" s="1"/>
  <c r="C312" i="38"/>
  <c r="B312" i="38"/>
  <c r="H311" i="38"/>
  <c r="L311" i="38" s="1"/>
  <c r="R311" i="38" s="1"/>
  <c r="G311" i="38"/>
  <c r="T311" i="38" s="1"/>
  <c r="F311" i="38"/>
  <c r="K311" i="38" s="1"/>
  <c r="E311" i="38"/>
  <c r="D311" i="38"/>
  <c r="Q311" i="38" s="1"/>
  <c r="C311" i="38"/>
  <c r="B311" i="38"/>
  <c r="H310" i="38"/>
  <c r="L310" i="38" s="1"/>
  <c r="R310" i="38" s="1"/>
  <c r="G310" i="38"/>
  <c r="T310" i="38" s="1"/>
  <c r="F310" i="38"/>
  <c r="K310" i="38" s="1"/>
  <c r="E310" i="38"/>
  <c r="D310" i="38"/>
  <c r="Q310" i="38" s="1"/>
  <c r="C310" i="38"/>
  <c r="B310" i="38"/>
  <c r="H309" i="38"/>
  <c r="L309" i="38" s="1"/>
  <c r="R309" i="38" s="1"/>
  <c r="G309" i="38"/>
  <c r="T309" i="38" s="1"/>
  <c r="F309" i="38"/>
  <c r="K309" i="38" s="1"/>
  <c r="E309" i="38"/>
  <c r="D309" i="38"/>
  <c r="Q309" i="38" s="1"/>
  <c r="C309" i="38"/>
  <c r="B309" i="38"/>
  <c r="H308" i="38"/>
  <c r="L308" i="38" s="1"/>
  <c r="R308" i="38" s="1"/>
  <c r="G308" i="38"/>
  <c r="T308" i="38" s="1"/>
  <c r="F308" i="38"/>
  <c r="K308" i="38" s="1"/>
  <c r="E308" i="38"/>
  <c r="D308" i="38"/>
  <c r="Q308" i="38" s="1"/>
  <c r="C308" i="38"/>
  <c r="B308" i="38"/>
  <c r="H307" i="38"/>
  <c r="L307" i="38" s="1"/>
  <c r="R307" i="38" s="1"/>
  <c r="G307" i="38"/>
  <c r="T307" i="38" s="1"/>
  <c r="F307" i="38"/>
  <c r="K307" i="38" s="1"/>
  <c r="E307" i="38"/>
  <c r="D307" i="38"/>
  <c r="Q307" i="38" s="1"/>
  <c r="C307" i="38"/>
  <c r="B307" i="38"/>
  <c r="H306" i="38"/>
  <c r="L306" i="38" s="1"/>
  <c r="R306" i="38" s="1"/>
  <c r="G306" i="38"/>
  <c r="T306" i="38" s="1"/>
  <c r="F306" i="38"/>
  <c r="K306" i="38" s="1"/>
  <c r="E306" i="38"/>
  <c r="D306" i="38"/>
  <c r="Q306" i="38" s="1"/>
  <c r="C306" i="38"/>
  <c r="B306" i="38"/>
  <c r="H305" i="38"/>
  <c r="L305" i="38" s="1"/>
  <c r="R305" i="38" s="1"/>
  <c r="G305" i="38"/>
  <c r="T305" i="38" s="1"/>
  <c r="F305" i="38"/>
  <c r="K305" i="38" s="1"/>
  <c r="E305" i="38"/>
  <c r="D305" i="38"/>
  <c r="Q305" i="38" s="1"/>
  <c r="C305" i="38"/>
  <c r="B305" i="38"/>
  <c r="H304" i="38"/>
  <c r="L304" i="38" s="1"/>
  <c r="R304" i="38" s="1"/>
  <c r="G304" i="38"/>
  <c r="T304" i="38" s="1"/>
  <c r="F304" i="38"/>
  <c r="K304" i="38" s="1"/>
  <c r="E304" i="38"/>
  <c r="D304" i="38"/>
  <c r="Q304" i="38" s="1"/>
  <c r="C304" i="38"/>
  <c r="B304" i="38"/>
  <c r="H303" i="38"/>
  <c r="L303" i="38" s="1"/>
  <c r="R303" i="38" s="1"/>
  <c r="G303" i="38"/>
  <c r="T303" i="38" s="1"/>
  <c r="F303" i="38"/>
  <c r="K303" i="38" s="1"/>
  <c r="E303" i="38"/>
  <c r="D303" i="38"/>
  <c r="Q303" i="38" s="1"/>
  <c r="C303" i="38"/>
  <c r="B303" i="38"/>
  <c r="H302" i="38"/>
  <c r="L302" i="38" s="1"/>
  <c r="R302" i="38" s="1"/>
  <c r="G302" i="38"/>
  <c r="T302" i="38" s="1"/>
  <c r="F302" i="38"/>
  <c r="K302" i="38" s="1"/>
  <c r="E302" i="38"/>
  <c r="D302" i="38"/>
  <c r="Q302" i="38" s="1"/>
  <c r="C302" i="38"/>
  <c r="B302" i="38"/>
  <c r="H301" i="38"/>
  <c r="L301" i="38" s="1"/>
  <c r="R301" i="38" s="1"/>
  <c r="G301" i="38"/>
  <c r="T301" i="38" s="1"/>
  <c r="F301" i="38"/>
  <c r="K301" i="38" s="1"/>
  <c r="E301" i="38"/>
  <c r="D301" i="38"/>
  <c r="Q301" i="38" s="1"/>
  <c r="C301" i="38"/>
  <c r="B301" i="38"/>
  <c r="H300" i="38"/>
  <c r="L300" i="38" s="1"/>
  <c r="R300" i="38" s="1"/>
  <c r="G300" i="38"/>
  <c r="T300" i="38" s="1"/>
  <c r="F300" i="38"/>
  <c r="K300" i="38" s="1"/>
  <c r="E300" i="38"/>
  <c r="D300" i="38"/>
  <c r="Q300" i="38" s="1"/>
  <c r="C300" i="38"/>
  <c r="B300" i="38"/>
  <c r="H299" i="38"/>
  <c r="L299" i="38" s="1"/>
  <c r="R299" i="38" s="1"/>
  <c r="G299" i="38"/>
  <c r="T299" i="38" s="1"/>
  <c r="F299" i="38"/>
  <c r="K299" i="38" s="1"/>
  <c r="E299" i="38"/>
  <c r="D299" i="38"/>
  <c r="Q299" i="38" s="1"/>
  <c r="C299" i="38"/>
  <c r="B299" i="38"/>
  <c r="H298" i="38"/>
  <c r="L298" i="38" s="1"/>
  <c r="R298" i="38" s="1"/>
  <c r="G298" i="38"/>
  <c r="T298" i="38" s="1"/>
  <c r="F298" i="38"/>
  <c r="K298" i="38" s="1"/>
  <c r="E298" i="38"/>
  <c r="D298" i="38"/>
  <c r="Q298" i="38" s="1"/>
  <c r="C298" i="38"/>
  <c r="B298" i="38"/>
  <c r="H297" i="38"/>
  <c r="L297" i="38" s="1"/>
  <c r="R297" i="38" s="1"/>
  <c r="G297" i="38"/>
  <c r="T297" i="38" s="1"/>
  <c r="F297" i="38"/>
  <c r="K297" i="38" s="1"/>
  <c r="E297" i="38"/>
  <c r="D297" i="38"/>
  <c r="Q297" i="38" s="1"/>
  <c r="C297" i="38"/>
  <c r="B297" i="38"/>
  <c r="H296" i="38"/>
  <c r="L296" i="38" s="1"/>
  <c r="R296" i="38" s="1"/>
  <c r="G296" i="38"/>
  <c r="T296" i="38" s="1"/>
  <c r="F296" i="38"/>
  <c r="K296" i="38" s="1"/>
  <c r="E296" i="38"/>
  <c r="D296" i="38"/>
  <c r="Q296" i="38" s="1"/>
  <c r="C296" i="38"/>
  <c r="B296" i="38"/>
  <c r="H295" i="38"/>
  <c r="L295" i="38" s="1"/>
  <c r="R295" i="38" s="1"/>
  <c r="G295" i="38"/>
  <c r="T295" i="38" s="1"/>
  <c r="F295" i="38"/>
  <c r="K295" i="38" s="1"/>
  <c r="E295" i="38"/>
  <c r="D295" i="38"/>
  <c r="Q295" i="38" s="1"/>
  <c r="C295" i="38"/>
  <c r="B295" i="38"/>
  <c r="H294" i="38"/>
  <c r="L294" i="38" s="1"/>
  <c r="R294" i="38" s="1"/>
  <c r="G294" i="38"/>
  <c r="T294" i="38" s="1"/>
  <c r="F294" i="38"/>
  <c r="K294" i="38" s="1"/>
  <c r="E294" i="38"/>
  <c r="D294" i="38"/>
  <c r="Q294" i="38" s="1"/>
  <c r="C294" i="38"/>
  <c r="B294" i="38"/>
  <c r="H293" i="38"/>
  <c r="L293" i="38" s="1"/>
  <c r="R293" i="38" s="1"/>
  <c r="G293" i="38"/>
  <c r="T293" i="38" s="1"/>
  <c r="F293" i="38"/>
  <c r="K293" i="38" s="1"/>
  <c r="E293" i="38"/>
  <c r="D293" i="38"/>
  <c r="Q293" i="38" s="1"/>
  <c r="C293" i="38"/>
  <c r="B293" i="38"/>
  <c r="H292" i="38"/>
  <c r="L292" i="38" s="1"/>
  <c r="R292" i="38" s="1"/>
  <c r="G292" i="38"/>
  <c r="T292" i="38" s="1"/>
  <c r="F292" i="38"/>
  <c r="K292" i="38" s="1"/>
  <c r="E292" i="38"/>
  <c r="D292" i="38"/>
  <c r="Q292" i="38" s="1"/>
  <c r="C292" i="38"/>
  <c r="B292" i="38"/>
  <c r="H291" i="38"/>
  <c r="L291" i="38" s="1"/>
  <c r="R291" i="38" s="1"/>
  <c r="G291" i="38"/>
  <c r="T291" i="38" s="1"/>
  <c r="F291" i="38"/>
  <c r="K291" i="38" s="1"/>
  <c r="E291" i="38"/>
  <c r="D291" i="38"/>
  <c r="Q291" i="38" s="1"/>
  <c r="C291" i="38"/>
  <c r="B291" i="38"/>
  <c r="H290" i="38"/>
  <c r="L290" i="38" s="1"/>
  <c r="R290" i="38" s="1"/>
  <c r="G290" i="38"/>
  <c r="T290" i="38" s="1"/>
  <c r="F290" i="38"/>
  <c r="K290" i="38" s="1"/>
  <c r="E290" i="38"/>
  <c r="D290" i="38"/>
  <c r="Q290" i="38" s="1"/>
  <c r="C290" i="38"/>
  <c r="B290" i="38"/>
  <c r="H289" i="38"/>
  <c r="L289" i="38" s="1"/>
  <c r="R289" i="38" s="1"/>
  <c r="G289" i="38"/>
  <c r="T289" i="38" s="1"/>
  <c r="F289" i="38"/>
  <c r="K289" i="38" s="1"/>
  <c r="E289" i="38"/>
  <c r="D289" i="38"/>
  <c r="Q289" i="38" s="1"/>
  <c r="C289" i="38"/>
  <c r="B289" i="38"/>
  <c r="H288" i="38"/>
  <c r="L288" i="38" s="1"/>
  <c r="R288" i="38" s="1"/>
  <c r="G288" i="38"/>
  <c r="T288" i="38" s="1"/>
  <c r="F288" i="38"/>
  <c r="K288" i="38" s="1"/>
  <c r="E288" i="38"/>
  <c r="D288" i="38"/>
  <c r="Q288" i="38" s="1"/>
  <c r="C288" i="38"/>
  <c r="B288" i="38"/>
  <c r="H287" i="38"/>
  <c r="L287" i="38" s="1"/>
  <c r="R287" i="38" s="1"/>
  <c r="G287" i="38"/>
  <c r="T287" i="38" s="1"/>
  <c r="F287" i="38"/>
  <c r="K287" i="38" s="1"/>
  <c r="E287" i="38"/>
  <c r="D287" i="38"/>
  <c r="Q287" i="38" s="1"/>
  <c r="C287" i="38"/>
  <c r="B287" i="38"/>
  <c r="H286" i="38"/>
  <c r="L286" i="38" s="1"/>
  <c r="R286" i="38" s="1"/>
  <c r="G286" i="38"/>
  <c r="T286" i="38" s="1"/>
  <c r="F286" i="38"/>
  <c r="K286" i="38" s="1"/>
  <c r="E286" i="38"/>
  <c r="D286" i="38"/>
  <c r="Q286" i="38" s="1"/>
  <c r="C286" i="38"/>
  <c r="B286" i="38"/>
  <c r="H285" i="38"/>
  <c r="L285" i="38" s="1"/>
  <c r="R285" i="38" s="1"/>
  <c r="G285" i="38"/>
  <c r="T285" i="38" s="1"/>
  <c r="F285" i="38"/>
  <c r="K285" i="38" s="1"/>
  <c r="E285" i="38"/>
  <c r="D285" i="38"/>
  <c r="Q285" i="38" s="1"/>
  <c r="C285" i="38"/>
  <c r="B285" i="38"/>
  <c r="H284" i="38"/>
  <c r="L284" i="38" s="1"/>
  <c r="R284" i="38" s="1"/>
  <c r="G284" i="38"/>
  <c r="T284" i="38" s="1"/>
  <c r="F284" i="38"/>
  <c r="K284" i="38" s="1"/>
  <c r="E284" i="38"/>
  <c r="D284" i="38"/>
  <c r="Q284" i="38" s="1"/>
  <c r="C284" i="38"/>
  <c r="B284" i="38"/>
  <c r="H283" i="38"/>
  <c r="L283" i="38" s="1"/>
  <c r="R283" i="38" s="1"/>
  <c r="G283" i="38"/>
  <c r="T283" i="38" s="1"/>
  <c r="F283" i="38"/>
  <c r="K283" i="38" s="1"/>
  <c r="E283" i="38"/>
  <c r="D283" i="38"/>
  <c r="Q283" i="38" s="1"/>
  <c r="C283" i="38"/>
  <c r="B283" i="38"/>
  <c r="H282" i="38"/>
  <c r="L282" i="38" s="1"/>
  <c r="R282" i="38" s="1"/>
  <c r="G282" i="38"/>
  <c r="T282" i="38" s="1"/>
  <c r="F282" i="38"/>
  <c r="K282" i="38" s="1"/>
  <c r="E282" i="38"/>
  <c r="D282" i="38"/>
  <c r="Q282" i="38" s="1"/>
  <c r="C282" i="38"/>
  <c r="B282" i="38"/>
  <c r="H281" i="38"/>
  <c r="L281" i="38" s="1"/>
  <c r="R281" i="38" s="1"/>
  <c r="G281" i="38"/>
  <c r="T281" i="38" s="1"/>
  <c r="F281" i="38"/>
  <c r="K281" i="38" s="1"/>
  <c r="E281" i="38"/>
  <c r="D281" i="38"/>
  <c r="Q281" i="38" s="1"/>
  <c r="C281" i="38"/>
  <c r="B281" i="38"/>
  <c r="H280" i="38"/>
  <c r="L280" i="38" s="1"/>
  <c r="R280" i="38" s="1"/>
  <c r="G280" i="38"/>
  <c r="T280" i="38" s="1"/>
  <c r="F280" i="38"/>
  <c r="K280" i="38" s="1"/>
  <c r="E280" i="38"/>
  <c r="D280" i="38"/>
  <c r="Q280" i="38" s="1"/>
  <c r="C280" i="38"/>
  <c r="B280" i="38"/>
  <c r="H279" i="38"/>
  <c r="L279" i="38" s="1"/>
  <c r="R279" i="38" s="1"/>
  <c r="G279" i="38"/>
  <c r="T279" i="38" s="1"/>
  <c r="F279" i="38"/>
  <c r="K279" i="38" s="1"/>
  <c r="E279" i="38"/>
  <c r="D279" i="38"/>
  <c r="Q279" i="38" s="1"/>
  <c r="C279" i="38"/>
  <c r="B279" i="38"/>
  <c r="H278" i="38"/>
  <c r="L278" i="38" s="1"/>
  <c r="R278" i="38" s="1"/>
  <c r="G278" i="38"/>
  <c r="T278" i="38" s="1"/>
  <c r="F278" i="38"/>
  <c r="K278" i="38" s="1"/>
  <c r="E278" i="38"/>
  <c r="D278" i="38"/>
  <c r="Q278" i="38" s="1"/>
  <c r="C278" i="38"/>
  <c r="B278" i="38"/>
  <c r="H277" i="38"/>
  <c r="L277" i="38" s="1"/>
  <c r="R277" i="38" s="1"/>
  <c r="G277" i="38"/>
  <c r="T277" i="38" s="1"/>
  <c r="F277" i="38"/>
  <c r="K277" i="38" s="1"/>
  <c r="E277" i="38"/>
  <c r="D277" i="38"/>
  <c r="Q277" i="38" s="1"/>
  <c r="C277" i="38"/>
  <c r="B277" i="38"/>
  <c r="H276" i="38"/>
  <c r="L276" i="38" s="1"/>
  <c r="R276" i="38" s="1"/>
  <c r="G276" i="38"/>
  <c r="T276" i="38" s="1"/>
  <c r="F276" i="38"/>
  <c r="K276" i="38" s="1"/>
  <c r="E276" i="38"/>
  <c r="D276" i="38"/>
  <c r="Q276" i="38" s="1"/>
  <c r="C276" i="38"/>
  <c r="B276" i="38"/>
  <c r="H275" i="38"/>
  <c r="L275" i="38" s="1"/>
  <c r="R275" i="38" s="1"/>
  <c r="G275" i="38"/>
  <c r="T275" i="38" s="1"/>
  <c r="F275" i="38"/>
  <c r="K275" i="38" s="1"/>
  <c r="E275" i="38"/>
  <c r="D275" i="38"/>
  <c r="Q275" i="38" s="1"/>
  <c r="C275" i="38"/>
  <c r="B275" i="38"/>
  <c r="H274" i="38"/>
  <c r="L274" i="38" s="1"/>
  <c r="R274" i="38" s="1"/>
  <c r="G274" i="38"/>
  <c r="T274" i="38" s="1"/>
  <c r="F274" i="38"/>
  <c r="K274" i="38" s="1"/>
  <c r="E274" i="38"/>
  <c r="D274" i="38"/>
  <c r="Q274" i="38" s="1"/>
  <c r="C274" i="38"/>
  <c r="B274" i="38"/>
  <c r="H273" i="38"/>
  <c r="L273" i="38" s="1"/>
  <c r="R273" i="38" s="1"/>
  <c r="G273" i="38"/>
  <c r="T273" i="38" s="1"/>
  <c r="F273" i="38"/>
  <c r="K273" i="38" s="1"/>
  <c r="E273" i="38"/>
  <c r="D273" i="38"/>
  <c r="Q273" i="38" s="1"/>
  <c r="C273" i="38"/>
  <c r="B273" i="38"/>
  <c r="H272" i="38"/>
  <c r="L272" i="38" s="1"/>
  <c r="R272" i="38" s="1"/>
  <c r="G272" i="38"/>
  <c r="T272" i="38" s="1"/>
  <c r="F272" i="38"/>
  <c r="K272" i="38" s="1"/>
  <c r="E272" i="38"/>
  <c r="D272" i="38"/>
  <c r="Q272" i="38" s="1"/>
  <c r="C272" i="38"/>
  <c r="B272" i="38"/>
  <c r="H271" i="38"/>
  <c r="L271" i="38" s="1"/>
  <c r="R271" i="38" s="1"/>
  <c r="G271" i="38"/>
  <c r="T271" i="38" s="1"/>
  <c r="F271" i="38"/>
  <c r="K271" i="38" s="1"/>
  <c r="E271" i="38"/>
  <c r="D271" i="38"/>
  <c r="Q271" i="38" s="1"/>
  <c r="C271" i="38"/>
  <c r="B271" i="38"/>
  <c r="H270" i="38"/>
  <c r="L270" i="38" s="1"/>
  <c r="R270" i="38" s="1"/>
  <c r="G270" i="38"/>
  <c r="T270" i="38" s="1"/>
  <c r="F270" i="38"/>
  <c r="K270" i="38" s="1"/>
  <c r="E270" i="38"/>
  <c r="D270" i="38"/>
  <c r="Q270" i="38" s="1"/>
  <c r="C270" i="38"/>
  <c r="B270" i="38"/>
  <c r="H269" i="38"/>
  <c r="L269" i="38" s="1"/>
  <c r="R269" i="38" s="1"/>
  <c r="G269" i="38"/>
  <c r="T269" i="38" s="1"/>
  <c r="F269" i="38"/>
  <c r="K269" i="38" s="1"/>
  <c r="E269" i="38"/>
  <c r="D269" i="38"/>
  <c r="Q269" i="38" s="1"/>
  <c r="C269" i="38"/>
  <c r="B269" i="38"/>
  <c r="H268" i="38"/>
  <c r="L268" i="38" s="1"/>
  <c r="R268" i="38" s="1"/>
  <c r="G268" i="38"/>
  <c r="T268" i="38" s="1"/>
  <c r="F268" i="38"/>
  <c r="K268" i="38" s="1"/>
  <c r="E268" i="38"/>
  <c r="D268" i="38"/>
  <c r="Q268" i="38" s="1"/>
  <c r="C268" i="38"/>
  <c r="B268" i="38"/>
  <c r="H267" i="38"/>
  <c r="L267" i="38" s="1"/>
  <c r="R267" i="38" s="1"/>
  <c r="G267" i="38"/>
  <c r="T267" i="38" s="1"/>
  <c r="F267" i="38"/>
  <c r="K267" i="38" s="1"/>
  <c r="E267" i="38"/>
  <c r="D267" i="38"/>
  <c r="Q267" i="38" s="1"/>
  <c r="C267" i="38"/>
  <c r="B267" i="38"/>
  <c r="H266" i="38"/>
  <c r="L266" i="38" s="1"/>
  <c r="R266" i="38" s="1"/>
  <c r="G266" i="38"/>
  <c r="T266" i="38" s="1"/>
  <c r="F266" i="38"/>
  <c r="K266" i="38" s="1"/>
  <c r="E266" i="38"/>
  <c r="D266" i="38"/>
  <c r="Q266" i="38" s="1"/>
  <c r="C266" i="38"/>
  <c r="B266" i="38"/>
  <c r="H265" i="38"/>
  <c r="L265" i="38" s="1"/>
  <c r="R265" i="38" s="1"/>
  <c r="G265" i="38"/>
  <c r="T265" i="38" s="1"/>
  <c r="F265" i="38"/>
  <c r="K265" i="38" s="1"/>
  <c r="E265" i="38"/>
  <c r="D265" i="38"/>
  <c r="Q265" i="38" s="1"/>
  <c r="C265" i="38"/>
  <c r="B265" i="38"/>
  <c r="H264" i="38"/>
  <c r="L264" i="38" s="1"/>
  <c r="R264" i="38" s="1"/>
  <c r="G264" i="38"/>
  <c r="T264" i="38" s="1"/>
  <c r="F264" i="38"/>
  <c r="K264" i="38" s="1"/>
  <c r="E264" i="38"/>
  <c r="D264" i="38"/>
  <c r="Q264" i="38" s="1"/>
  <c r="C264" i="38"/>
  <c r="B264" i="38"/>
  <c r="H263" i="38"/>
  <c r="L263" i="38" s="1"/>
  <c r="R263" i="38" s="1"/>
  <c r="G263" i="38"/>
  <c r="T263" i="38" s="1"/>
  <c r="F263" i="38"/>
  <c r="K263" i="38" s="1"/>
  <c r="E263" i="38"/>
  <c r="D263" i="38"/>
  <c r="Q263" i="38" s="1"/>
  <c r="C263" i="38"/>
  <c r="B263" i="38"/>
  <c r="H262" i="38"/>
  <c r="L262" i="38" s="1"/>
  <c r="R262" i="38" s="1"/>
  <c r="G262" i="38"/>
  <c r="T262" i="38" s="1"/>
  <c r="F262" i="38"/>
  <c r="K262" i="38" s="1"/>
  <c r="E262" i="38"/>
  <c r="D262" i="38"/>
  <c r="Q262" i="38" s="1"/>
  <c r="C262" i="38"/>
  <c r="B262" i="38"/>
  <c r="H261" i="38"/>
  <c r="L261" i="38" s="1"/>
  <c r="R261" i="38" s="1"/>
  <c r="G261" i="38"/>
  <c r="T261" i="38" s="1"/>
  <c r="F261" i="38"/>
  <c r="K261" i="38" s="1"/>
  <c r="E261" i="38"/>
  <c r="D261" i="38"/>
  <c r="Q261" i="38" s="1"/>
  <c r="C261" i="38"/>
  <c r="B261" i="38"/>
  <c r="H260" i="38"/>
  <c r="L260" i="38" s="1"/>
  <c r="R260" i="38" s="1"/>
  <c r="G260" i="38"/>
  <c r="T260" i="38" s="1"/>
  <c r="F260" i="38"/>
  <c r="K260" i="38" s="1"/>
  <c r="E260" i="38"/>
  <c r="D260" i="38"/>
  <c r="Q260" i="38" s="1"/>
  <c r="C260" i="38"/>
  <c r="B260" i="38"/>
  <c r="H259" i="38"/>
  <c r="L259" i="38" s="1"/>
  <c r="R259" i="38" s="1"/>
  <c r="G259" i="38"/>
  <c r="T259" i="38" s="1"/>
  <c r="F259" i="38"/>
  <c r="K259" i="38" s="1"/>
  <c r="E259" i="38"/>
  <c r="D259" i="38"/>
  <c r="Q259" i="38" s="1"/>
  <c r="C259" i="38"/>
  <c r="B259" i="38"/>
  <c r="H258" i="38"/>
  <c r="L258" i="38" s="1"/>
  <c r="R258" i="38" s="1"/>
  <c r="G258" i="38"/>
  <c r="T258" i="38" s="1"/>
  <c r="F258" i="38"/>
  <c r="K258" i="38" s="1"/>
  <c r="E258" i="38"/>
  <c r="D258" i="38"/>
  <c r="Q258" i="38" s="1"/>
  <c r="C258" i="38"/>
  <c r="B258" i="38"/>
  <c r="H257" i="38"/>
  <c r="L257" i="38" s="1"/>
  <c r="R257" i="38" s="1"/>
  <c r="G257" i="38"/>
  <c r="T257" i="38" s="1"/>
  <c r="F257" i="38"/>
  <c r="K257" i="38" s="1"/>
  <c r="E257" i="38"/>
  <c r="D257" i="38"/>
  <c r="Q257" i="38" s="1"/>
  <c r="C257" i="38"/>
  <c r="B257" i="38"/>
  <c r="H256" i="38"/>
  <c r="L256" i="38" s="1"/>
  <c r="R256" i="38" s="1"/>
  <c r="G256" i="38"/>
  <c r="T256" i="38" s="1"/>
  <c r="F256" i="38"/>
  <c r="K256" i="38" s="1"/>
  <c r="E256" i="38"/>
  <c r="D256" i="38"/>
  <c r="Q256" i="38" s="1"/>
  <c r="C256" i="38"/>
  <c r="B256" i="38"/>
  <c r="H255" i="38"/>
  <c r="L255" i="38" s="1"/>
  <c r="R255" i="38" s="1"/>
  <c r="G255" i="38"/>
  <c r="T255" i="38" s="1"/>
  <c r="F255" i="38"/>
  <c r="K255" i="38" s="1"/>
  <c r="E255" i="38"/>
  <c r="D255" i="38"/>
  <c r="Q255" i="38" s="1"/>
  <c r="C255" i="38"/>
  <c r="B255" i="38"/>
  <c r="H254" i="38"/>
  <c r="L254" i="38" s="1"/>
  <c r="R254" i="38" s="1"/>
  <c r="G254" i="38"/>
  <c r="T254" i="38" s="1"/>
  <c r="F254" i="38"/>
  <c r="K254" i="38" s="1"/>
  <c r="E254" i="38"/>
  <c r="D254" i="38"/>
  <c r="Q254" i="38" s="1"/>
  <c r="C254" i="38"/>
  <c r="B254" i="38"/>
  <c r="H253" i="38"/>
  <c r="L253" i="38" s="1"/>
  <c r="R253" i="38" s="1"/>
  <c r="G253" i="38"/>
  <c r="T253" i="38" s="1"/>
  <c r="F253" i="38"/>
  <c r="K253" i="38" s="1"/>
  <c r="E253" i="38"/>
  <c r="D253" i="38"/>
  <c r="Q253" i="38" s="1"/>
  <c r="C253" i="38"/>
  <c r="B253" i="38"/>
  <c r="H252" i="38"/>
  <c r="L252" i="38" s="1"/>
  <c r="R252" i="38" s="1"/>
  <c r="G252" i="38"/>
  <c r="T252" i="38" s="1"/>
  <c r="F252" i="38"/>
  <c r="K252" i="38" s="1"/>
  <c r="E252" i="38"/>
  <c r="D252" i="38"/>
  <c r="Q252" i="38" s="1"/>
  <c r="C252" i="38"/>
  <c r="B252" i="38"/>
  <c r="H251" i="38"/>
  <c r="L251" i="38" s="1"/>
  <c r="R251" i="38" s="1"/>
  <c r="G251" i="38"/>
  <c r="T251" i="38" s="1"/>
  <c r="F251" i="38"/>
  <c r="K251" i="38" s="1"/>
  <c r="E251" i="38"/>
  <c r="D251" i="38"/>
  <c r="Q251" i="38" s="1"/>
  <c r="C251" i="38"/>
  <c r="B251" i="38"/>
  <c r="H250" i="38"/>
  <c r="L250" i="38" s="1"/>
  <c r="R250" i="38" s="1"/>
  <c r="G250" i="38"/>
  <c r="T250" i="38" s="1"/>
  <c r="F250" i="38"/>
  <c r="K250" i="38" s="1"/>
  <c r="E250" i="38"/>
  <c r="D250" i="38"/>
  <c r="Q250" i="38" s="1"/>
  <c r="C250" i="38"/>
  <c r="B250" i="38"/>
  <c r="H249" i="38"/>
  <c r="L249" i="38" s="1"/>
  <c r="R249" i="38" s="1"/>
  <c r="G249" i="38"/>
  <c r="T249" i="38" s="1"/>
  <c r="F249" i="38"/>
  <c r="K249" i="38" s="1"/>
  <c r="E249" i="38"/>
  <c r="D249" i="38"/>
  <c r="Q249" i="38" s="1"/>
  <c r="C249" i="38"/>
  <c r="B249" i="38"/>
  <c r="H248" i="38"/>
  <c r="L248" i="38" s="1"/>
  <c r="R248" i="38" s="1"/>
  <c r="G248" i="38"/>
  <c r="T248" i="38" s="1"/>
  <c r="F248" i="38"/>
  <c r="K248" i="38" s="1"/>
  <c r="E248" i="38"/>
  <c r="D248" i="38"/>
  <c r="Q248" i="38" s="1"/>
  <c r="C248" i="38"/>
  <c r="B248" i="38"/>
  <c r="H247" i="38"/>
  <c r="L247" i="38" s="1"/>
  <c r="R247" i="38" s="1"/>
  <c r="G247" i="38"/>
  <c r="T247" i="38" s="1"/>
  <c r="F247" i="38"/>
  <c r="K247" i="38" s="1"/>
  <c r="E247" i="38"/>
  <c r="D247" i="38"/>
  <c r="Q247" i="38" s="1"/>
  <c r="C247" i="38"/>
  <c r="B247" i="38"/>
  <c r="H246" i="38"/>
  <c r="L246" i="38" s="1"/>
  <c r="R246" i="38" s="1"/>
  <c r="G246" i="38"/>
  <c r="T246" i="38" s="1"/>
  <c r="F246" i="38"/>
  <c r="K246" i="38" s="1"/>
  <c r="E246" i="38"/>
  <c r="D246" i="38"/>
  <c r="Q246" i="38" s="1"/>
  <c r="C246" i="38"/>
  <c r="B246" i="38"/>
  <c r="H245" i="38"/>
  <c r="L245" i="38" s="1"/>
  <c r="R245" i="38" s="1"/>
  <c r="G245" i="38"/>
  <c r="T245" i="38" s="1"/>
  <c r="F245" i="38"/>
  <c r="K245" i="38" s="1"/>
  <c r="E245" i="38"/>
  <c r="D245" i="38"/>
  <c r="Q245" i="38" s="1"/>
  <c r="C245" i="38"/>
  <c r="B245" i="38"/>
  <c r="H244" i="38"/>
  <c r="L244" i="38" s="1"/>
  <c r="R244" i="38" s="1"/>
  <c r="G244" i="38"/>
  <c r="T244" i="38" s="1"/>
  <c r="F244" i="38"/>
  <c r="K244" i="38" s="1"/>
  <c r="E244" i="38"/>
  <c r="D244" i="38"/>
  <c r="Q244" i="38" s="1"/>
  <c r="C244" i="38"/>
  <c r="B244" i="38"/>
  <c r="H243" i="38"/>
  <c r="L243" i="38" s="1"/>
  <c r="R243" i="38" s="1"/>
  <c r="G243" i="38"/>
  <c r="T243" i="38" s="1"/>
  <c r="F243" i="38"/>
  <c r="K243" i="38" s="1"/>
  <c r="E243" i="38"/>
  <c r="D243" i="38"/>
  <c r="Q243" i="38" s="1"/>
  <c r="C243" i="38"/>
  <c r="B243" i="38"/>
  <c r="H242" i="38"/>
  <c r="L242" i="38" s="1"/>
  <c r="R242" i="38" s="1"/>
  <c r="G242" i="38"/>
  <c r="T242" i="38" s="1"/>
  <c r="F242" i="38"/>
  <c r="K242" i="38" s="1"/>
  <c r="E242" i="38"/>
  <c r="D242" i="38"/>
  <c r="Q242" i="38" s="1"/>
  <c r="C242" i="38"/>
  <c r="B242" i="38"/>
  <c r="H241" i="38"/>
  <c r="L241" i="38" s="1"/>
  <c r="R241" i="38" s="1"/>
  <c r="G241" i="38"/>
  <c r="T241" i="38" s="1"/>
  <c r="F241" i="38"/>
  <c r="K241" i="38" s="1"/>
  <c r="E241" i="38"/>
  <c r="D241" i="38"/>
  <c r="Q241" i="38" s="1"/>
  <c r="C241" i="38"/>
  <c r="B241" i="38"/>
  <c r="H240" i="38"/>
  <c r="L240" i="38" s="1"/>
  <c r="R240" i="38" s="1"/>
  <c r="G240" i="38"/>
  <c r="T240" i="38" s="1"/>
  <c r="F240" i="38"/>
  <c r="K240" i="38" s="1"/>
  <c r="E240" i="38"/>
  <c r="D240" i="38"/>
  <c r="Q240" i="38" s="1"/>
  <c r="C240" i="38"/>
  <c r="B240" i="38"/>
  <c r="H239" i="38"/>
  <c r="L239" i="38" s="1"/>
  <c r="R239" i="38" s="1"/>
  <c r="G239" i="38"/>
  <c r="T239" i="38" s="1"/>
  <c r="F239" i="38"/>
  <c r="K239" i="38" s="1"/>
  <c r="E239" i="38"/>
  <c r="D239" i="38"/>
  <c r="Q239" i="38" s="1"/>
  <c r="C239" i="38"/>
  <c r="B239" i="38"/>
  <c r="H238" i="38"/>
  <c r="L238" i="38" s="1"/>
  <c r="R238" i="38" s="1"/>
  <c r="G238" i="38"/>
  <c r="T238" i="38" s="1"/>
  <c r="F238" i="38"/>
  <c r="K238" i="38" s="1"/>
  <c r="E238" i="38"/>
  <c r="D238" i="38"/>
  <c r="Q238" i="38" s="1"/>
  <c r="C238" i="38"/>
  <c r="B238" i="38"/>
  <c r="H237" i="38"/>
  <c r="L237" i="38" s="1"/>
  <c r="R237" i="38" s="1"/>
  <c r="G237" i="38"/>
  <c r="T237" i="38" s="1"/>
  <c r="F237" i="38"/>
  <c r="K237" i="38" s="1"/>
  <c r="E237" i="38"/>
  <c r="D237" i="38"/>
  <c r="Q237" i="38" s="1"/>
  <c r="C237" i="38"/>
  <c r="B237" i="38"/>
  <c r="H236" i="38"/>
  <c r="L236" i="38" s="1"/>
  <c r="R236" i="38" s="1"/>
  <c r="G236" i="38"/>
  <c r="T236" i="38" s="1"/>
  <c r="F236" i="38"/>
  <c r="K236" i="38" s="1"/>
  <c r="E236" i="38"/>
  <c r="D236" i="38"/>
  <c r="Q236" i="38" s="1"/>
  <c r="C236" i="38"/>
  <c r="B236" i="38"/>
  <c r="H235" i="38"/>
  <c r="L235" i="38" s="1"/>
  <c r="R235" i="38" s="1"/>
  <c r="G235" i="38"/>
  <c r="T235" i="38" s="1"/>
  <c r="F235" i="38"/>
  <c r="K235" i="38" s="1"/>
  <c r="E235" i="38"/>
  <c r="D235" i="38"/>
  <c r="Q235" i="38" s="1"/>
  <c r="C235" i="38"/>
  <c r="B235" i="38"/>
  <c r="H234" i="38"/>
  <c r="L234" i="38" s="1"/>
  <c r="R234" i="38" s="1"/>
  <c r="G234" i="38"/>
  <c r="T234" i="38" s="1"/>
  <c r="F234" i="38"/>
  <c r="K234" i="38" s="1"/>
  <c r="E234" i="38"/>
  <c r="D234" i="38"/>
  <c r="Q234" i="38" s="1"/>
  <c r="C234" i="38"/>
  <c r="B234" i="38"/>
  <c r="H233" i="38"/>
  <c r="L233" i="38" s="1"/>
  <c r="R233" i="38" s="1"/>
  <c r="G233" i="38"/>
  <c r="T233" i="38" s="1"/>
  <c r="F233" i="38"/>
  <c r="K233" i="38" s="1"/>
  <c r="E233" i="38"/>
  <c r="D233" i="38"/>
  <c r="Q233" i="38" s="1"/>
  <c r="C233" i="38"/>
  <c r="B233" i="38"/>
  <c r="H232" i="38"/>
  <c r="L232" i="38" s="1"/>
  <c r="R232" i="38" s="1"/>
  <c r="G232" i="38"/>
  <c r="T232" i="38" s="1"/>
  <c r="F232" i="38"/>
  <c r="K232" i="38" s="1"/>
  <c r="E232" i="38"/>
  <c r="D232" i="38"/>
  <c r="Q232" i="38" s="1"/>
  <c r="C232" i="38"/>
  <c r="B232" i="38"/>
  <c r="H231" i="38"/>
  <c r="L231" i="38" s="1"/>
  <c r="R231" i="38" s="1"/>
  <c r="G231" i="38"/>
  <c r="T231" i="38" s="1"/>
  <c r="F231" i="38"/>
  <c r="K231" i="38" s="1"/>
  <c r="E231" i="38"/>
  <c r="D231" i="38"/>
  <c r="Q231" i="38" s="1"/>
  <c r="C231" i="38"/>
  <c r="B231" i="38"/>
  <c r="H230" i="38"/>
  <c r="L230" i="38" s="1"/>
  <c r="R230" i="38" s="1"/>
  <c r="G230" i="38"/>
  <c r="T230" i="38" s="1"/>
  <c r="F230" i="38"/>
  <c r="K230" i="38" s="1"/>
  <c r="E230" i="38"/>
  <c r="D230" i="38"/>
  <c r="Q230" i="38" s="1"/>
  <c r="C230" i="38"/>
  <c r="B230" i="38"/>
  <c r="H229" i="38"/>
  <c r="L229" i="38" s="1"/>
  <c r="R229" i="38" s="1"/>
  <c r="G229" i="38"/>
  <c r="T229" i="38" s="1"/>
  <c r="F229" i="38"/>
  <c r="K229" i="38" s="1"/>
  <c r="E229" i="38"/>
  <c r="D229" i="38"/>
  <c r="Q229" i="38" s="1"/>
  <c r="C229" i="38"/>
  <c r="B229" i="38"/>
  <c r="H228" i="38"/>
  <c r="L228" i="38" s="1"/>
  <c r="R228" i="38" s="1"/>
  <c r="G228" i="38"/>
  <c r="T228" i="38" s="1"/>
  <c r="F228" i="38"/>
  <c r="K228" i="38" s="1"/>
  <c r="E228" i="38"/>
  <c r="D228" i="38"/>
  <c r="Q228" i="38" s="1"/>
  <c r="C228" i="38"/>
  <c r="B228" i="38"/>
  <c r="H227" i="38"/>
  <c r="L227" i="38" s="1"/>
  <c r="R227" i="38" s="1"/>
  <c r="G227" i="38"/>
  <c r="T227" i="38" s="1"/>
  <c r="F227" i="38"/>
  <c r="K227" i="38" s="1"/>
  <c r="E227" i="38"/>
  <c r="D227" i="38"/>
  <c r="Q227" i="38" s="1"/>
  <c r="C227" i="38"/>
  <c r="B227" i="38"/>
  <c r="H226" i="38"/>
  <c r="L226" i="38" s="1"/>
  <c r="R226" i="38" s="1"/>
  <c r="G226" i="38"/>
  <c r="T226" i="38" s="1"/>
  <c r="F226" i="38"/>
  <c r="K226" i="38" s="1"/>
  <c r="E226" i="38"/>
  <c r="D226" i="38"/>
  <c r="Q226" i="38" s="1"/>
  <c r="C226" i="38"/>
  <c r="B226" i="38"/>
  <c r="H225" i="38"/>
  <c r="L225" i="38" s="1"/>
  <c r="R225" i="38" s="1"/>
  <c r="G225" i="38"/>
  <c r="T225" i="38" s="1"/>
  <c r="F225" i="38"/>
  <c r="K225" i="38" s="1"/>
  <c r="E225" i="38"/>
  <c r="D225" i="38"/>
  <c r="Q225" i="38" s="1"/>
  <c r="C225" i="38"/>
  <c r="B225" i="38"/>
  <c r="H224" i="38"/>
  <c r="L224" i="38" s="1"/>
  <c r="R224" i="38" s="1"/>
  <c r="G224" i="38"/>
  <c r="T224" i="38" s="1"/>
  <c r="F224" i="38"/>
  <c r="K224" i="38" s="1"/>
  <c r="E224" i="38"/>
  <c r="D224" i="38"/>
  <c r="Q224" i="38" s="1"/>
  <c r="C224" i="38"/>
  <c r="B224" i="38"/>
  <c r="H223" i="38"/>
  <c r="L223" i="38" s="1"/>
  <c r="R223" i="38" s="1"/>
  <c r="G223" i="38"/>
  <c r="T223" i="38" s="1"/>
  <c r="F223" i="38"/>
  <c r="K223" i="38" s="1"/>
  <c r="E223" i="38"/>
  <c r="D223" i="38"/>
  <c r="Q223" i="38" s="1"/>
  <c r="C223" i="38"/>
  <c r="B223" i="38"/>
  <c r="H222" i="38"/>
  <c r="L222" i="38" s="1"/>
  <c r="R222" i="38" s="1"/>
  <c r="G222" i="38"/>
  <c r="T222" i="38" s="1"/>
  <c r="F222" i="38"/>
  <c r="K222" i="38" s="1"/>
  <c r="E222" i="38"/>
  <c r="D222" i="38"/>
  <c r="Q222" i="38" s="1"/>
  <c r="C222" i="38"/>
  <c r="B222" i="38"/>
  <c r="H221" i="38"/>
  <c r="L221" i="38" s="1"/>
  <c r="R221" i="38" s="1"/>
  <c r="G221" i="38"/>
  <c r="T221" i="38" s="1"/>
  <c r="F221" i="38"/>
  <c r="K221" i="38" s="1"/>
  <c r="E221" i="38"/>
  <c r="D221" i="38"/>
  <c r="Q221" i="38" s="1"/>
  <c r="C221" i="38"/>
  <c r="B221" i="38"/>
  <c r="H220" i="38"/>
  <c r="L220" i="38" s="1"/>
  <c r="R220" i="38" s="1"/>
  <c r="G220" i="38"/>
  <c r="T220" i="38" s="1"/>
  <c r="F220" i="38"/>
  <c r="K220" i="38" s="1"/>
  <c r="E220" i="38"/>
  <c r="D220" i="38"/>
  <c r="Q220" i="38" s="1"/>
  <c r="C220" i="38"/>
  <c r="B220" i="38"/>
  <c r="H219" i="38"/>
  <c r="L219" i="38" s="1"/>
  <c r="R219" i="38" s="1"/>
  <c r="G219" i="38"/>
  <c r="T219" i="38" s="1"/>
  <c r="F219" i="38"/>
  <c r="K219" i="38" s="1"/>
  <c r="E219" i="38"/>
  <c r="D219" i="38"/>
  <c r="Q219" i="38" s="1"/>
  <c r="C219" i="38"/>
  <c r="B219" i="38"/>
  <c r="H218" i="38"/>
  <c r="L218" i="38" s="1"/>
  <c r="R218" i="38" s="1"/>
  <c r="G218" i="38"/>
  <c r="T218" i="38" s="1"/>
  <c r="F218" i="38"/>
  <c r="K218" i="38" s="1"/>
  <c r="E218" i="38"/>
  <c r="D218" i="38"/>
  <c r="Q218" i="38" s="1"/>
  <c r="C218" i="38"/>
  <c r="B218" i="38"/>
  <c r="H217" i="38"/>
  <c r="L217" i="38" s="1"/>
  <c r="R217" i="38" s="1"/>
  <c r="G217" i="38"/>
  <c r="T217" i="38" s="1"/>
  <c r="F217" i="38"/>
  <c r="K217" i="38" s="1"/>
  <c r="E217" i="38"/>
  <c r="D217" i="38"/>
  <c r="Q217" i="38" s="1"/>
  <c r="C217" i="38"/>
  <c r="B217" i="38"/>
  <c r="H216" i="38"/>
  <c r="L216" i="38" s="1"/>
  <c r="R216" i="38" s="1"/>
  <c r="G216" i="38"/>
  <c r="T216" i="38" s="1"/>
  <c r="F216" i="38"/>
  <c r="K216" i="38" s="1"/>
  <c r="E216" i="38"/>
  <c r="D216" i="38"/>
  <c r="Q216" i="38" s="1"/>
  <c r="C216" i="38"/>
  <c r="B216" i="38"/>
  <c r="H215" i="38"/>
  <c r="L215" i="38" s="1"/>
  <c r="R215" i="38" s="1"/>
  <c r="G215" i="38"/>
  <c r="T215" i="38" s="1"/>
  <c r="F215" i="38"/>
  <c r="K215" i="38" s="1"/>
  <c r="E215" i="38"/>
  <c r="D215" i="38"/>
  <c r="Q215" i="38" s="1"/>
  <c r="C215" i="38"/>
  <c r="B215" i="38"/>
  <c r="H214" i="38"/>
  <c r="L214" i="38" s="1"/>
  <c r="R214" i="38" s="1"/>
  <c r="G214" i="38"/>
  <c r="T214" i="38" s="1"/>
  <c r="F214" i="38"/>
  <c r="K214" i="38" s="1"/>
  <c r="E214" i="38"/>
  <c r="D214" i="38"/>
  <c r="Q214" i="38" s="1"/>
  <c r="C214" i="38"/>
  <c r="B214" i="38"/>
  <c r="H213" i="38"/>
  <c r="L213" i="38" s="1"/>
  <c r="R213" i="38" s="1"/>
  <c r="G213" i="38"/>
  <c r="T213" i="38" s="1"/>
  <c r="F213" i="38"/>
  <c r="K213" i="38" s="1"/>
  <c r="E213" i="38"/>
  <c r="D213" i="38"/>
  <c r="Q213" i="38" s="1"/>
  <c r="C213" i="38"/>
  <c r="B213" i="38"/>
  <c r="H212" i="38"/>
  <c r="L212" i="38" s="1"/>
  <c r="R212" i="38" s="1"/>
  <c r="G212" i="38"/>
  <c r="T212" i="38" s="1"/>
  <c r="F212" i="38"/>
  <c r="K212" i="38" s="1"/>
  <c r="E212" i="38"/>
  <c r="D212" i="38"/>
  <c r="Q212" i="38" s="1"/>
  <c r="C212" i="38"/>
  <c r="B212" i="38"/>
  <c r="H211" i="38"/>
  <c r="L211" i="38" s="1"/>
  <c r="R211" i="38" s="1"/>
  <c r="G211" i="38"/>
  <c r="T211" i="38" s="1"/>
  <c r="F211" i="38"/>
  <c r="K211" i="38" s="1"/>
  <c r="E211" i="38"/>
  <c r="D211" i="38"/>
  <c r="Q211" i="38" s="1"/>
  <c r="C211" i="38"/>
  <c r="B211" i="38"/>
  <c r="H210" i="38"/>
  <c r="L210" i="38" s="1"/>
  <c r="R210" i="38" s="1"/>
  <c r="G210" i="38"/>
  <c r="T210" i="38" s="1"/>
  <c r="F210" i="38"/>
  <c r="K210" i="38" s="1"/>
  <c r="E210" i="38"/>
  <c r="D210" i="38"/>
  <c r="Q210" i="38" s="1"/>
  <c r="C210" i="38"/>
  <c r="B210" i="38"/>
  <c r="H209" i="38"/>
  <c r="L209" i="38" s="1"/>
  <c r="R209" i="38" s="1"/>
  <c r="G209" i="38"/>
  <c r="T209" i="38" s="1"/>
  <c r="F209" i="38"/>
  <c r="K209" i="38" s="1"/>
  <c r="E209" i="38"/>
  <c r="D209" i="38"/>
  <c r="Q209" i="38" s="1"/>
  <c r="C209" i="38"/>
  <c r="B209" i="38"/>
  <c r="H208" i="38"/>
  <c r="L208" i="38" s="1"/>
  <c r="R208" i="38" s="1"/>
  <c r="G208" i="38"/>
  <c r="T208" i="38" s="1"/>
  <c r="F208" i="38"/>
  <c r="K208" i="38" s="1"/>
  <c r="E208" i="38"/>
  <c r="D208" i="38"/>
  <c r="Q208" i="38" s="1"/>
  <c r="C208" i="38"/>
  <c r="B208" i="38"/>
  <c r="H207" i="38"/>
  <c r="L207" i="38" s="1"/>
  <c r="R207" i="38" s="1"/>
  <c r="G207" i="38"/>
  <c r="T207" i="38" s="1"/>
  <c r="F207" i="38"/>
  <c r="K207" i="38" s="1"/>
  <c r="E207" i="38"/>
  <c r="D207" i="38"/>
  <c r="Q207" i="38" s="1"/>
  <c r="C207" i="38"/>
  <c r="B207" i="38"/>
  <c r="H206" i="38"/>
  <c r="L206" i="38" s="1"/>
  <c r="R206" i="38" s="1"/>
  <c r="G206" i="38"/>
  <c r="T206" i="38" s="1"/>
  <c r="F206" i="38"/>
  <c r="K206" i="38" s="1"/>
  <c r="E206" i="38"/>
  <c r="D206" i="38"/>
  <c r="Q206" i="38" s="1"/>
  <c r="C206" i="38"/>
  <c r="B206" i="38"/>
  <c r="H205" i="38"/>
  <c r="L205" i="38" s="1"/>
  <c r="R205" i="38" s="1"/>
  <c r="G205" i="38"/>
  <c r="T205" i="38" s="1"/>
  <c r="F205" i="38"/>
  <c r="K205" i="38" s="1"/>
  <c r="E205" i="38"/>
  <c r="D205" i="38"/>
  <c r="Q205" i="38" s="1"/>
  <c r="C205" i="38"/>
  <c r="B205" i="38"/>
  <c r="H204" i="38"/>
  <c r="L204" i="38" s="1"/>
  <c r="R204" i="38" s="1"/>
  <c r="G204" i="38"/>
  <c r="T204" i="38" s="1"/>
  <c r="F204" i="38"/>
  <c r="K204" i="38" s="1"/>
  <c r="E204" i="38"/>
  <c r="D204" i="38"/>
  <c r="Q204" i="38" s="1"/>
  <c r="C204" i="38"/>
  <c r="B204" i="38"/>
  <c r="H203" i="38"/>
  <c r="L203" i="38" s="1"/>
  <c r="R203" i="38" s="1"/>
  <c r="G203" i="38"/>
  <c r="T203" i="38" s="1"/>
  <c r="F203" i="38"/>
  <c r="K203" i="38" s="1"/>
  <c r="E203" i="38"/>
  <c r="D203" i="38"/>
  <c r="Q203" i="38" s="1"/>
  <c r="C203" i="38"/>
  <c r="B203" i="38"/>
  <c r="H202" i="38"/>
  <c r="L202" i="38" s="1"/>
  <c r="R202" i="38" s="1"/>
  <c r="G202" i="38"/>
  <c r="T202" i="38" s="1"/>
  <c r="F202" i="38"/>
  <c r="K202" i="38" s="1"/>
  <c r="E202" i="38"/>
  <c r="D202" i="38"/>
  <c r="Q202" i="38" s="1"/>
  <c r="C202" i="38"/>
  <c r="B202" i="38"/>
  <c r="H201" i="38"/>
  <c r="L201" i="38" s="1"/>
  <c r="R201" i="38" s="1"/>
  <c r="G201" i="38"/>
  <c r="T201" i="38" s="1"/>
  <c r="F201" i="38"/>
  <c r="K201" i="38" s="1"/>
  <c r="E201" i="38"/>
  <c r="D201" i="38"/>
  <c r="Q201" i="38" s="1"/>
  <c r="C201" i="38"/>
  <c r="B201" i="38"/>
  <c r="H200" i="38"/>
  <c r="L200" i="38" s="1"/>
  <c r="R200" i="38" s="1"/>
  <c r="G200" i="38"/>
  <c r="T200" i="38" s="1"/>
  <c r="F200" i="38"/>
  <c r="K200" i="38" s="1"/>
  <c r="E200" i="38"/>
  <c r="D200" i="38"/>
  <c r="Q200" i="38" s="1"/>
  <c r="C200" i="38"/>
  <c r="B200" i="38"/>
  <c r="H199" i="38"/>
  <c r="L199" i="38" s="1"/>
  <c r="R199" i="38" s="1"/>
  <c r="G199" i="38"/>
  <c r="T199" i="38" s="1"/>
  <c r="F199" i="38"/>
  <c r="K199" i="38" s="1"/>
  <c r="E199" i="38"/>
  <c r="D199" i="38"/>
  <c r="Q199" i="38" s="1"/>
  <c r="C199" i="38"/>
  <c r="B199" i="38"/>
  <c r="H198" i="38"/>
  <c r="L198" i="38" s="1"/>
  <c r="R198" i="38" s="1"/>
  <c r="G198" i="38"/>
  <c r="T198" i="38" s="1"/>
  <c r="F198" i="38"/>
  <c r="K198" i="38" s="1"/>
  <c r="E198" i="38"/>
  <c r="D198" i="38"/>
  <c r="Q198" i="38" s="1"/>
  <c r="C198" i="38"/>
  <c r="B198" i="38"/>
  <c r="H197" i="38"/>
  <c r="L197" i="38" s="1"/>
  <c r="R197" i="38" s="1"/>
  <c r="G197" i="38"/>
  <c r="T197" i="38" s="1"/>
  <c r="F197" i="38"/>
  <c r="K197" i="38" s="1"/>
  <c r="E197" i="38"/>
  <c r="D197" i="38"/>
  <c r="Q197" i="38" s="1"/>
  <c r="C197" i="38"/>
  <c r="B197" i="38"/>
  <c r="H196" i="38"/>
  <c r="L196" i="38" s="1"/>
  <c r="R196" i="38" s="1"/>
  <c r="G196" i="38"/>
  <c r="T196" i="38" s="1"/>
  <c r="F196" i="38"/>
  <c r="K196" i="38" s="1"/>
  <c r="E196" i="38"/>
  <c r="D196" i="38"/>
  <c r="Q196" i="38" s="1"/>
  <c r="C196" i="38"/>
  <c r="B196" i="38"/>
  <c r="H195" i="38"/>
  <c r="L195" i="38" s="1"/>
  <c r="R195" i="38" s="1"/>
  <c r="G195" i="38"/>
  <c r="T195" i="38" s="1"/>
  <c r="F195" i="38"/>
  <c r="K195" i="38" s="1"/>
  <c r="E195" i="38"/>
  <c r="D195" i="38"/>
  <c r="Q195" i="38" s="1"/>
  <c r="C195" i="38"/>
  <c r="B195" i="38"/>
  <c r="H194" i="38"/>
  <c r="L194" i="38" s="1"/>
  <c r="R194" i="38" s="1"/>
  <c r="G194" i="38"/>
  <c r="T194" i="38" s="1"/>
  <c r="F194" i="38"/>
  <c r="K194" i="38" s="1"/>
  <c r="E194" i="38"/>
  <c r="D194" i="38"/>
  <c r="Q194" i="38" s="1"/>
  <c r="C194" i="38"/>
  <c r="B194" i="38"/>
  <c r="H193" i="38"/>
  <c r="L193" i="38" s="1"/>
  <c r="R193" i="38" s="1"/>
  <c r="G193" i="38"/>
  <c r="T193" i="38" s="1"/>
  <c r="F193" i="38"/>
  <c r="K193" i="38" s="1"/>
  <c r="E193" i="38"/>
  <c r="D193" i="38"/>
  <c r="Q193" i="38" s="1"/>
  <c r="C193" i="38"/>
  <c r="B193" i="38"/>
  <c r="H192" i="38"/>
  <c r="L192" i="38" s="1"/>
  <c r="R192" i="38" s="1"/>
  <c r="G192" i="38"/>
  <c r="T192" i="38" s="1"/>
  <c r="F192" i="38"/>
  <c r="K192" i="38" s="1"/>
  <c r="E192" i="38"/>
  <c r="D192" i="38"/>
  <c r="Q192" i="38" s="1"/>
  <c r="C192" i="38"/>
  <c r="B192" i="38"/>
  <c r="H191" i="38"/>
  <c r="L191" i="38" s="1"/>
  <c r="R191" i="38" s="1"/>
  <c r="G191" i="38"/>
  <c r="T191" i="38" s="1"/>
  <c r="F191" i="38"/>
  <c r="K191" i="38" s="1"/>
  <c r="E191" i="38"/>
  <c r="D191" i="38"/>
  <c r="Q191" i="38" s="1"/>
  <c r="C191" i="38"/>
  <c r="B191" i="38"/>
  <c r="H190" i="38"/>
  <c r="L190" i="38" s="1"/>
  <c r="R190" i="38" s="1"/>
  <c r="G190" i="38"/>
  <c r="T190" i="38" s="1"/>
  <c r="F190" i="38"/>
  <c r="K190" i="38" s="1"/>
  <c r="E190" i="38"/>
  <c r="D190" i="38"/>
  <c r="Q190" i="38" s="1"/>
  <c r="C190" i="38"/>
  <c r="B190" i="38"/>
  <c r="H189" i="38"/>
  <c r="L189" i="38" s="1"/>
  <c r="R189" i="38" s="1"/>
  <c r="G189" i="38"/>
  <c r="T189" i="38" s="1"/>
  <c r="F189" i="38"/>
  <c r="K189" i="38" s="1"/>
  <c r="E189" i="38"/>
  <c r="D189" i="38"/>
  <c r="Q189" i="38" s="1"/>
  <c r="C189" i="38"/>
  <c r="B189" i="38"/>
  <c r="H188" i="38"/>
  <c r="L188" i="38" s="1"/>
  <c r="R188" i="38" s="1"/>
  <c r="G188" i="38"/>
  <c r="T188" i="38" s="1"/>
  <c r="F188" i="38"/>
  <c r="K188" i="38" s="1"/>
  <c r="E188" i="38"/>
  <c r="D188" i="38"/>
  <c r="Q188" i="38" s="1"/>
  <c r="C188" i="38"/>
  <c r="B188" i="38"/>
  <c r="H187" i="38"/>
  <c r="L187" i="38" s="1"/>
  <c r="R187" i="38" s="1"/>
  <c r="G187" i="38"/>
  <c r="T187" i="38" s="1"/>
  <c r="F187" i="38"/>
  <c r="K187" i="38" s="1"/>
  <c r="E187" i="38"/>
  <c r="D187" i="38"/>
  <c r="Q187" i="38" s="1"/>
  <c r="C187" i="38"/>
  <c r="B187" i="38"/>
  <c r="H186" i="38"/>
  <c r="L186" i="38" s="1"/>
  <c r="R186" i="38" s="1"/>
  <c r="G186" i="38"/>
  <c r="T186" i="38" s="1"/>
  <c r="F186" i="38"/>
  <c r="K186" i="38" s="1"/>
  <c r="E186" i="38"/>
  <c r="D186" i="38"/>
  <c r="Q186" i="38" s="1"/>
  <c r="C186" i="38"/>
  <c r="B186" i="38"/>
  <c r="H185" i="38"/>
  <c r="L185" i="38" s="1"/>
  <c r="R185" i="38" s="1"/>
  <c r="G185" i="38"/>
  <c r="T185" i="38" s="1"/>
  <c r="F185" i="38"/>
  <c r="K185" i="38" s="1"/>
  <c r="E185" i="38"/>
  <c r="D185" i="38"/>
  <c r="Q185" i="38" s="1"/>
  <c r="C185" i="38"/>
  <c r="B185" i="38"/>
  <c r="H184" i="38"/>
  <c r="L184" i="38" s="1"/>
  <c r="R184" i="38" s="1"/>
  <c r="G184" i="38"/>
  <c r="T184" i="38" s="1"/>
  <c r="F184" i="38"/>
  <c r="K184" i="38" s="1"/>
  <c r="E184" i="38"/>
  <c r="D184" i="38"/>
  <c r="Q184" i="38" s="1"/>
  <c r="C184" i="38"/>
  <c r="B184" i="38"/>
  <c r="H183" i="38"/>
  <c r="L183" i="38" s="1"/>
  <c r="R183" i="38" s="1"/>
  <c r="G183" i="38"/>
  <c r="T183" i="38" s="1"/>
  <c r="F183" i="38"/>
  <c r="K183" i="38" s="1"/>
  <c r="E183" i="38"/>
  <c r="D183" i="38"/>
  <c r="Q183" i="38" s="1"/>
  <c r="C183" i="38"/>
  <c r="B183" i="38"/>
  <c r="H182" i="38"/>
  <c r="L182" i="38" s="1"/>
  <c r="R182" i="38" s="1"/>
  <c r="G182" i="38"/>
  <c r="T182" i="38" s="1"/>
  <c r="F182" i="38"/>
  <c r="K182" i="38" s="1"/>
  <c r="E182" i="38"/>
  <c r="D182" i="38"/>
  <c r="Q182" i="38" s="1"/>
  <c r="C182" i="38"/>
  <c r="B182" i="38"/>
  <c r="H181" i="38"/>
  <c r="L181" i="38" s="1"/>
  <c r="R181" i="38" s="1"/>
  <c r="G181" i="38"/>
  <c r="T181" i="38" s="1"/>
  <c r="F181" i="38"/>
  <c r="K181" i="38" s="1"/>
  <c r="E181" i="38"/>
  <c r="D181" i="38"/>
  <c r="Q181" i="38" s="1"/>
  <c r="C181" i="38"/>
  <c r="B181" i="38"/>
  <c r="H180" i="38"/>
  <c r="L180" i="38" s="1"/>
  <c r="R180" i="38" s="1"/>
  <c r="G180" i="38"/>
  <c r="T180" i="38" s="1"/>
  <c r="F180" i="38"/>
  <c r="K180" i="38" s="1"/>
  <c r="E180" i="38"/>
  <c r="D180" i="38"/>
  <c r="Q180" i="38" s="1"/>
  <c r="C180" i="38"/>
  <c r="B180" i="38"/>
  <c r="H179" i="38"/>
  <c r="L179" i="38" s="1"/>
  <c r="R179" i="38" s="1"/>
  <c r="G179" i="38"/>
  <c r="T179" i="38" s="1"/>
  <c r="F179" i="38"/>
  <c r="K179" i="38" s="1"/>
  <c r="E179" i="38"/>
  <c r="D179" i="38"/>
  <c r="Q179" i="38" s="1"/>
  <c r="C179" i="38"/>
  <c r="B179" i="38"/>
  <c r="H178" i="38"/>
  <c r="L178" i="38" s="1"/>
  <c r="R178" i="38" s="1"/>
  <c r="G178" i="38"/>
  <c r="T178" i="38" s="1"/>
  <c r="F178" i="38"/>
  <c r="K178" i="38" s="1"/>
  <c r="E178" i="38"/>
  <c r="D178" i="38"/>
  <c r="Q178" i="38" s="1"/>
  <c r="C178" i="38"/>
  <c r="B178" i="38"/>
  <c r="H177" i="38"/>
  <c r="L177" i="38" s="1"/>
  <c r="R177" i="38" s="1"/>
  <c r="G177" i="38"/>
  <c r="T177" i="38" s="1"/>
  <c r="F177" i="38"/>
  <c r="K177" i="38" s="1"/>
  <c r="E177" i="38"/>
  <c r="D177" i="38"/>
  <c r="Q177" i="38" s="1"/>
  <c r="C177" i="38"/>
  <c r="B177" i="38"/>
  <c r="H176" i="38"/>
  <c r="L176" i="38" s="1"/>
  <c r="R176" i="38" s="1"/>
  <c r="G176" i="38"/>
  <c r="T176" i="38" s="1"/>
  <c r="F176" i="38"/>
  <c r="K176" i="38" s="1"/>
  <c r="E176" i="38"/>
  <c r="D176" i="38"/>
  <c r="Q176" i="38" s="1"/>
  <c r="C176" i="38"/>
  <c r="B176" i="38"/>
  <c r="H175" i="38"/>
  <c r="L175" i="38" s="1"/>
  <c r="R175" i="38" s="1"/>
  <c r="G175" i="38"/>
  <c r="T175" i="38" s="1"/>
  <c r="F175" i="38"/>
  <c r="K175" i="38" s="1"/>
  <c r="E175" i="38"/>
  <c r="D175" i="38"/>
  <c r="Q175" i="38" s="1"/>
  <c r="C175" i="38"/>
  <c r="B175" i="38"/>
  <c r="H174" i="38"/>
  <c r="L174" i="38" s="1"/>
  <c r="R174" i="38" s="1"/>
  <c r="G174" i="38"/>
  <c r="T174" i="38" s="1"/>
  <c r="F174" i="38"/>
  <c r="K174" i="38" s="1"/>
  <c r="E174" i="38"/>
  <c r="D174" i="38"/>
  <c r="Q174" i="38" s="1"/>
  <c r="C174" i="38"/>
  <c r="B174" i="38"/>
  <c r="H173" i="38"/>
  <c r="L173" i="38" s="1"/>
  <c r="R173" i="38" s="1"/>
  <c r="G173" i="38"/>
  <c r="T173" i="38" s="1"/>
  <c r="F173" i="38"/>
  <c r="K173" i="38" s="1"/>
  <c r="E173" i="38"/>
  <c r="D173" i="38"/>
  <c r="Q173" i="38" s="1"/>
  <c r="C173" i="38"/>
  <c r="B173" i="38"/>
  <c r="H172" i="38"/>
  <c r="L172" i="38" s="1"/>
  <c r="R172" i="38" s="1"/>
  <c r="G172" i="38"/>
  <c r="T172" i="38" s="1"/>
  <c r="F172" i="38"/>
  <c r="K172" i="38" s="1"/>
  <c r="E172" i="38"/>
  <c r="D172" i="38"/>
  <c r="Q172" i="38" s="1"/>
  <c r="C172" i="38"/>
  <c r="B172" i="38"/>
  <c r="H171" i="38"/>
  <c r="L171" i="38" s="1"/>
  <c r="R171" i="38" s="1"/>
  <c r="G171" i="38"/>
  <c r="T171" i="38" s="1"/>
  <c r="F171" i="38"/>
  <c r="K171" i="38" s="1"/>
  <c r="E171" i="38"/>
  <c r="D171" i="38"/>
  <c r="Q171" i="38" s="1"/>
  <c r="C171" i="38"/>
  <c r="B171" i="38"/>
  <c r="H170" i="38"/>
  <c r="L170" i="38" s="1"/>
  <c r="R170" i="38" s="1"/>
  <c r="G170" i="38"/>
  <c r="T170" i="38" s="1"/>
  <c r="F170" i="38"/>
  <c r="K170" i="38" s="1"/>
  <c r="E170" i="38"/>
  <c r="D170" i="38"/>
  <c r="Q170" i="38" s="1"/>
  <c r="C170" i="38"/>
  <c r="B170" i="38"/>
  <c r="H169" i="38"/>
  <c r="L169" i="38" s="1"/>
  <c r="R169" i="38" s="1"/>
  <c r="G169" i="38"/>
  <c r="T169" i="38" s="1"/>
  <c r="F169" i="38"/>
  <c r="K169" i="38" s="1"/>
  <c r="E169" i="38"/>
  <c r="D169" i="38"/>
  <c r="Q169" i="38" s="1"/>
  <c r="C169" i="38"/>
  <c r="B169" i="38"/>
  <c r="H168" i="38"/>
  <c r="L168" i="38" s="1"/>
  <c r="R168" i="38" s="1"/>
  <c r="G168" i="38"/>
  <c r="T168" i="38" s="1"/>
  <c r="F168" i="38"/>
  <c r="K168" i="38" s="1"/>
  <c r="E168" i="38"/>
  <c r="D168" i="38"/>
  <c r="Q168" i="38" s="1"/>
  <c r="C168" i="38"/>
  <c r="B168" i="38"/>
  <c r="H167" i="38"/>
  <c r="L167" i="38" s="1"/>
  <c r="R167" i="38" s="1"/>
  <c r="G167" i="38"/>
  <c r="T167" i="38" s="1"/>
  <c r="F167" i="38"/>
  <c r="K167" i="38" s="1"/>
  <c r="E167" i="38"/>
  <c r="D167" i="38"/>
  <c r="Q167" i="38" s="1"/>
  <c r="C167" i="38"/>
  <c r="B167" i="38"/>
  <c r="H166" i="38"/>
  <c r="L166" i="38" s="1"/>
  <c r="R166" i="38" s="1"/>
  <c r="G166" i="38"/>
  <c r="T166" i="38" s="1"/>
  <c r="F166" i="38"/>
  <c r="K166" i="38" s="1"/>
  <c r="E166" i="38"/>
  <c r="D166" i="38"/>
  <c r="Q166" i="38" s="1"/>
  <c r="C166" i="38"/>
  <c r="B166" i="38"/>
  <c r="H165" i="38"/>
  <c r="L165" i="38" s="1"/>
  <c r="R165" i="38" s="1"/>
  <c r="G165" i="38"/>
  <c r="T165" i="38" s="1"/>
  <c r="F165" i="38"/>
  <c r="K165" i="38" s="1"/>
  <c r="E165" i="38"/>
  <c r="D165" i="38"/>
  <c r="Q165" i="38" s="1"/>
  <c r="C165" i="38"/>
  <c r="B165" i="38"/>
  <c r="H164" i="38"/>
  <c r="L164" i="38" s="1"/>
  <c r="R164" i="38" s="1"/>
  <c r="G164" i="38"/>
  <c r="T164" i="38" s="1"/>
  <c r="F164" i="38"/>
  <c r="K164" i="38" s="1"/>
  <c r="E164" i="38"/>
  <c r="D164" i="38"/>
  <c r="Q164" i="38" s="1"/>
  <c r="C164" i="38"/>
  <c r="B164" i="38"/>
  <c r="H163" i="38"/>
  <c r="L163" i="38" s="1"/>
  <c r="R163" i="38" s="1"/>
  <c r="G163" i="38"/>
  <c r="T163" i="38" s="1"/>
  <c r="F163" i="38"/>
  <c r="K163" i="38" s="1"/>
  <c r="E163" i="38"/>
  <c r="D163" i="38"/>
  <c r="Q163" i="38" s="1"/>
  <c r="C163" i="38"/>
  <c r="B163" i="38"/>
  <c r="H162" i="38"/>
  <c r="L162" i="38" s="1"/>
  <c r="R162" i="38" s="1"/>
  <c r="G162" i="38"/>
  <c r="T162" i="38" s="1"/>
  <c r="F162" i="38"/>
  <c r="K162" i="38" s="1"/>
  <c r="E162" i="38"/>
  <c r="D162" i="38"/>
  <c r="Q162" i="38" s="1"/>
  <c r="C162" i="38"/>
  <c r="B162" i="38"/>
  <c r="H161" i="38"/>
  <c r="L161" i="38" s="1"/>
  <c r="R161" i="38" s="1"/>
  <c r="G161" i="38"/>
  <c r="T161" i="38" s="1"/>
  <c r="F161" i="38"/>
  <c r="K161" i="38" s="1"/>
  <c r="E161" i="38"/>
  <c r="D161" i="38"/>
  <c r="Q161" i="38" s="1"/>
  <c r="C161" i="38"/>
  <c r="B161" i="38"/>
  <c r="H160" i="38"/>
  <c r="L160" i="38" s="1"/>
  <c r="R160" i="38" s="1"/>
  <c r="G160" i="38"/>
  <c r="T160" i="38" s="1"/>
  <c r="F160" i="38"/>
  <c r="K160" i="38" s="1"/>
  <c r="E160" i="38"/>
  <c r="D160" i="38"/>
  <c r="Q160" i="38" s="1"/>
  <c r="C160" i="38"/>
  <c r="B160" i="38"/>
  <c r="H159" i="38"/>
  <c r="L159" i="38" s="1"/>
  <c r="R159" i="38" s="1"/>
  <c r="G159" i="38"/>
  <c r="T159" i="38" s="1"/>
  <c r="F159" i="38"/>
  <c r="K159" i="38" s="1"/>
  <c r="E159" i="38"/>
  <c r="D159" i="38"/>
  <c r="Q159" i="38" s="1"/>
  <c r="C159" i="38"/>
  <c r="B159" i="38"/>
  <c r="H158" i="38"/>
  <c r="L158" i="38" s="1"/>
  <c r="R158" i="38" s="1"/>
  <c r="G158" i="38"/>
  <c r="T158" i="38" s="1"/>
  <c r="F158" i="38"/>
  <c r="K158" i="38" s="1"/>
  <c r="E158" i="38"/>
  <c r="D158" i="38"/>
  <c r="Q158" i="38" s="1"/>
  <c r="C158" i="38"/>
  <c r="B158" i="38"/>
  <c r="H157" i="38"/>
  <c r="L157" i="38" s="1"/>
  <c r="R157" i="38" s="1"/>
  <c r="G157" i="38"/>
  <c r="T157" i="38" s="1"/>
  <c r="F157" i="38"/>
  <c r="K157" i="38" s="1"/>
  <c r="E157" i="38"/>
  <c r="D157" i="38"/>
  <c r="Q157" i="38" s="1"/>
  <c r="C157" i="38"/>
  <c r="B157" i="38"/>
  <c r="H156" i="38"/>
  <c r="L156" i="38" s="1"/>
  <c r="R156" i="38" s="1"/>
  <c r="G156" i="38"/>
  <c r="T156" i="38" s="1"/>
  <c r="F156" i="38"/>
  <c r="K156" i="38" s="1"/>
  <c r="E156" i="38"/>
  <c r="D156" i="38"/>
  <c r="Q156" i="38" s="1"/>
  <c r="C156" i="38"/>
  <c r="B156" i="38"/>
  <c r="H155" i="38"/>
  <c r="L155" i="38" s="1"/>
  <c r="R155" i="38" s="1"/>
  <c r="G155" i="38"/>
  <c r="T155" i="38" s="1"/>
  <c r="F155" i="38"/>
  <c r="K155" i="38" s="1"/>
  <c r="E155" i="38"/>
  <c r="D155" i="38"/>
  <c r="Q155" i="38" s="1"/>
  <c r="C155" i="38"/>
  <c r="B155" i="38"/>
  <c r="H154" i="38"/>
  <c r="L154" i="38" s="1"/>
  <c r="R154" i="38" s="1"/>
  <c r="G154" i="38"/>
  <c r="T154" i="38" s="1"/>
  <c r="F154" i="38"/>
  <c r="K154" i="38" s="1"/>
  <c r="E154" i="38"/>
  <c r="D154" i="38"/>
  <c r="Q154" i="38" s="1"/>
  <c r="C154" i="38"/>
  <c r="B154" i="38"/>
  <c r="H153" i="38"/>
  <c r="L153" i="38" s="1"/>
  <c r="R153" i="38" s="1"/>
  <c r="G153" i="38"/>
  <c r="T153" i="38" s="1"/>
  <c r="F153" i="38"/>
  <c r="K153" i="38" s="1"/>
  <c r="E153" i="38"/>
  <c r="D153" i="38"/>
  <c r="Q153" i="38" s="1"/>
  <c r="C153" i="38"/>
  <c r="B153" i="38"/>
  <c r="H152" i="38"/>
  <c r="L152" i="38" s="1"/>
  <c r="R152" i="38" s="1"/>
  <c r="G152" i="38"/>
  <c r="T152" i="38" s="1"/>
  <c r="F152" i="38"/>
  <c r="K152" i="38" s="1"/>
  <c r="E152" i="38"/>
  <c r="D152" i="38"/>
  <c r="Q152" i="38" s="1"/>
  <c r="C152" i="38"/>
  <c r="B152" i="38"/>
  <c r="H151" i="38"/>
  <c r="L151" i="38" s="1"/>
  <c r="R151" i="38" s="1"/>
  <c r="G151" i="38"/>
  <c r="T151" i="38" s="1"/>
  <c r="F151" i="38"/>
  <c r="K151" i="38" s="1"/>
  <c r="E151" i="38"/>
  <c r="D151" i="38"/>
  <c r="Q151" i="38" s="1"/>
  <c r="C151" i="38"/>
  <c r="B151" i="38"/>
  <c r="H150" i="38"/>
  <c r="L150" i="38" s="1"/>
  <c r="R150" i="38" s="1"/>
  <c r="G150" i="38"/>
  <c r="T150" i="38" s="1"/>
  <c r="F150" i="38"/>
  <c r="K150" i="38" s="1"/>
  <c r="E150" i="38"/>
  <c r="D150" i="38"/>
  <c r="Q150" i="38" s="1"/>
  <c r="C150" i="38"/>
  <c r="B150" i="38"/>
  <c r="H149" i="38"/>
  <c r="L149" i="38" s="1"/>
  <c r="R149" i="38" s="1"/>
  <c r="G149" i="38"/>
  <c r="T149" i="38" s="1"/>
  <c r="F149" i="38"/>
  <c r="K149" i="38" s="1"/>
  <c r="E149" i="38"/>
  <c r="D149" i="38"/>
  <c r="Q149" i="38" s="1"/>
  <c r="C149" i="38"/>
  <c r="B149" i="38"/>
  <c r="H148" i="38"/>
  <c r="L148" i="38" s="1"/>
  <c r="R148" i="38" s="1"/>
  <c r="G148" i="38"/>
  <c r="T148" i="38" s="1"/>
  <c r="F148" i="38"/>
  <c r="K148" i="38" s="1"/>
  <c r="E148" i="38"/>
  <c r="D148" i="38"/>
  <c r="Q148" i="38" s="1"/>
  <c r="C148" i="38"/>
  <c r="B148" i="38"/>
  <c r="H147" i="38"/>
  <c r="L147" i="38" s="1"/>
  <c r="R147" i="38" s="1"/>
  <c r="G147" i="38"/>
  <c r="T147" i="38" s="1"/>
  <c r="F147" i="38"/>
  <c r="K147" i="38" s="1"/>
  <c r="E147" i="38"/>
  <c r="D147" i="38"/>
  <c r="Q147" i="38" s="1"/>
  <c r="C147" i="38"/>
  <c r="B147" i="38"/>
  <c r="H146" i="38"/>
  <c r="L146" i="38" s="1"/>
  <c r="R146" i="38" s="1"/>
  <c r="G146" i="38"/>
  <c r="T146" i="38" s="1"/>
  <c r="F146" i="38"/>
  <c r="K146" i="38" s="1"/>
  <c r="E146" i="38"/>
  <c r="D146" i="38"/>
  <c r="Q146" i="38" s="1"/>
  <c r="C146" i="38"/>
  <c r="B146" i="38"/>
  <c r="H145" i="38"/>
  <c r="L145" i="38" s="1"/>
  <c r="R145" i="38" s="1"/>
  <c r="G145" i="38"/>
  <c r="T145" i="38" s="1"/>
  <c r="F145" i="38"/>
  <c r="K145" i="38" s="1"/>
  <c r="E145" i="38"/>
  <c r="D145" i="38"/>
  <c r="Q145" i="38" s="1"/>
  <c r="C145" i="38"/>
  <c r="B145" i="38"/>
  <c r="H144" i="38"/>
  <c r="L144" i="38" s="1"/>
  <c r="R144" i="38" s="1"/>
  <c r="G144" i="38"/>
  <c r="T144" i="38" s="1"/>
  <c r="F144" i="38"/>
  <c r="K144" i="38" s="1"/>
  <c r="E144" i="38"/>
  <c r="D144" i="38"/>
  <c r="Q144" i="38" s="1"/>
  <c r="C144" i="38"/>
  <c r="B144" i="38"/>
  <c r="H143" i="38"/>
  <c r="L143" i="38" s="1"/>
  <c r="R143" i="38" s="1"/>
  <c r="G143" i="38"/>
  <c r="T143" i="38" s="1"/>
  <c r="F143" i="38"/>
  <c r="K143" i="38" s="1"/>
  <c r="E143" i="38"/>
  <c r="D143" i="38"/>
  <c r="Q143" i="38" s="1"/>
  <c r="C143" i="38"/>
  <c r="B143" i="38"/>
  <c r="H142" i="38"/>
  <c r="L142" i="38" s="1"/>
  <c r="R142" i="38" s="1"/>
  <c r="G142" i="38"/>
  <c r="T142" i="38" s="1"/>
  <c r="F142" i="38"/>
  <c r="K142" i="38" s="1"/>
  <c r="E142" i="38"/>
  <c r="D142" i="38"/>
  <c r="Q142" i="38" s="1"/>
  <c r="C142" i="38"/>
  <c r="B142" i="38"/>
  <c r="H141" i="38"/>
  <c r="L141" i="38" s="1"/>
  <c r="R141" i="38" s="1"/>
  <c r="G141" i="38"/>
  <c r="T141" i="38" s="1"/>
  <c r="F141" i="38"/>
  <c r="K141" i="38" s="1"/>
  <c r="E141" i="38"/>
  <c r="D141" i="38"/>
  <c r="Q141" i="38" s="1"/>
  <c r="C141" i="38"/>
  <c r="B141" i="38"/>
  <c r="H140" i="38"/>
  <c r="L140" i="38" s="1"/>
  <c r="R140" i="38" s="1"/>
  <c r="G140" i="38"/>
  <c r="T140" i="38" s="1"/>
  <c r="F140" i="38"/>
  <c r="K140" i="38" s="1"/>
  <c r="E140" i="38"/>
  <c r="D140" i="38"/>
  <c r="Q140" i="38" s="1"/>
  <c r="C140" i="38"/>
  <c r="B140" i="38"/>
  <c r="H139" i="38"/>
  <c r="L139" i="38" s="1"/>
  <c r="R139" i="38" s="1"/>
  <c r="G139" i="38"/>
  <c r="T139" i="38" s="1"/>
  <c r="F139" i="38"/>
  <c r="K139" i="38" s="1"/>
  <c r="E139" i="38"/>
  <c r="D139" i="38"/>
  <c r="Q139" i="38" s="1"/>
  <c r="C139" i="38"/>
  <c r="B139" i="38"/>
  <c r="H138" i="38"/>
  <c r="L138" i="38" s="1"/>
  <c r="R138" i="38" s="1"/>
  <c r="G138" i="38"/>
  <c r="T138" i="38" s="1"/>
  <c r="F138" i="38"/>
  <c r="K138" i="38" s="1"/>
  <c r="E138" i="38"/>
  <c r="D138" i="38"/>
  <c r="Q138" i="38" s="1"/>
  <c r="C138" i="38"/>
  <c r="B138" i="38"/>
  <c r="H137" i="38"/>
  <c r="L137" i="38" s="1"/>
  <c r="R137" i="38" s="1"/>
  <c r="G137" i="38"/>
  <c r="T137" i="38" s="1"/>
  <c r="F137" i="38"/>
  <c r="K137" i="38" s="1"/>
  <c r="E137" i="38"/>
  <c r="D137" i="38"/>
  <c r="Q137" i="38" s="1"/>
  <c r="C137" i="38"/>
  <c r="B137" i="38"/>
  <c r="H136" i="38"/>
  <c r="L136" i="38" s="1"/>
  <c r="R136" i="38" s="1"/>
  <c r="G136" i="38"/>
  <c r="T136" i="38" s="1"/>
  <c r="F136" i="38"/>
  <c r="K136" i="38" s="1"/>
  <c r="E136" i="38"/>
  <c r="D136" i="38"/>
  <c r="Q136" i="38" s="1"/>
  <c r="C136" i="38"/>
  <c r="B136" i="38"/>
  <c r="H135" i="38"/>
  <c r="L135" i="38" s="1"/>
  <c r="R135" i="38" s="1"/>
  <c r="G135" i="38"/>
  <c r="T135" i="38" s="1"/>
  <c r="F135" i="38"/>
  <c r="K135" i="38" s="1"/>
  <c r="E135" i="38"/>
  <c r="D135" i="38"/>
  <c r="Q135" i="38" s="1"/>
  <c r="C135" i="38"/>
  <c r="B135" i="38"/>
  <c r="H134" i="38"/>
  <c r="L134" i="38" s="1"/>
  <c r="R134" i="38" s="1"/>
  <c r="G134" i="38"/>
  <c r="T134" i="38" s="1"/>
  <c r="F134" i="38"/>
  <c r="K134" i="38" s="1"/>
  <c r="E134" i="38"/>
  <c r="D134" i="38"/>
  <c r="Q134" i="38" s="1"/>
  <c r="C134" i="38"/>
  <c r="B134" i="38"/>
  <c r="H133" i="38"/>
  <c r="L133" i="38" s="1"/>
  <c r="R133" i="38" s="1"/>
  <c r="G133" i="38"/>
  <c r="T133" i="38" s="1"/>
  <c r="F133" i="38"/>
  <c r="K133" i="38" s="1"/>
  <c r="E133" i="38"/>
  <c r="D133" i="38"/>
  <c r="Q133" i="38" s="1"/>
  <c r="C133" i="38"/>
  <c r="B133" i="38"/>
  <c r="H132" i="38"/>
  <c r="L132" i="38" s="1"/>
  <c r="R132" i="38" s="1"/>
  <c r="G132" i="38"/>
  <c r="T132" i="38" s="1"/>
  <c r="F132" i="38"/>
  <c r="K132" i="38" s="1"/>
  <c r="E132" i="38"/>
  <c r="D132" i="38"/>
  <c r="Q132" i="38" s="1"/>
  <c r="C132" i="38"/>
  <c r="B132" i="38"/>
  <c r="H131" i="38"/>
  <c r="L131" i="38" s="1"/>
  <c r="R131" i="38" s="1"/>
  <c r="G131" i="38"/>
  <c r="T131" i="38" s="1"/>
  <c r="F131" i="38"/>
  <c r="K131" i="38" s="1"/>
  <c r="E131" i="38"/>
  <c r="D131" i="38"/>
  <c r="Q131" i="38" s="1"/>
  <c r="C131" i="38"/>
  <c r="B131" i="38"/>
  <c r="H130" i="38"/>
  <c r="L130" i="38" s="1"/>
  <c r="R130" i="38" s="1"/>
  <c r="G130" i="38"/>
  <c r="T130" i="38" s="1"/>
  <c r="F130" i="38"/>
  <c r="K130" i="38" s="1"/>
  <c r="E130" i="38"/>
  <c r="D130" i="38"/>
  <c r="Q130" i="38" s="1"/>
  <c r="C130" i="38"/>
  <c r="B130" i="38"/>
  <c r="H129" i="38"/>
  <c r="L129" i="38" s="1"/>
  <c r="R129" i="38" s="1"/>
  <c r="G129" i="38"/>
  <c r="T129" i="38" s="1"/>
  <c r="F129" i="38"/>
  <c r="K129" i="38" s="1"/>
  <c r="E129" i="38"/>
  <c r="D129" i="38"/>
  <c r="Q129" i="38" s="1"/>
  <c r="C129" i="38"/>
  <c r="B129" i="38"/>
  <c r="H128" i="38"/>
  <c r="L128" i="38" s="1"/>
  <c r="R128" i="38" s="1"/>
  <c r="G128" i="38"/>
  <c r="T128" i="38" s="1"/>
  <c r="F128" i="38"/>
  <c r="K128" i="38" s="1"/>
  <c r="E128" i="38"/>
  <c r="D128" i="38"/>
  <c r="Q128" i="38" s="1"/>
  <c r="C128" i="38"/>
  <c r="B128" i="38"/>
  <c r="H127" i="38"/>
  <c r="L127" i="38" s="1"/>
  <c r="R127" i="38" s="1"/>
  <c r="G127" i="38"/>
  <c r="T127" i="38" s="1"/>
  <c r="F127" i="38"/>
  <c r="K127" i="38" s="1"/>
  <c r="E127" i="38"/>
  <c r="D127" i="38"/>
  <c r="Q127" i="38" s="1"/>
  <c r="C127" i="38"/>
  <c r="B127" i="38"/>
  <c r="H126" i="38"/>
  <c r="L126" i="38" s="1"/>
  <c r="R126" i="38" s="1"/>
  <c r="G126" i="38"/>
  <c r="T126" i="38" s="1"/>
  <c r="F126" i="38"/>
  <c r="K126" i="38" s="1"/>
  <c r="E126" i="38"/>
  <c r="D126" i="38"/>
  <c r="Q126" i="38" s="1"/>
  <c r="C126" i="38"/>
  <c r="B126" i="38"/>
  <c r="H125" i="38"/>
  <c r="L125" i="38" s="1"/>
  <c r="R125" i="38" s="1"/>
  <c r="G125" i="38"/>
  <c r="T125" i="38" s="1"/>
  <c r="F125" i="38"/>
  <c r="K125" i="38" s="1"/>
  <c r="E125" i="38"/>
  <c r="D125" i="38"/>
  <c r="Q125" i="38" s="1"/>
  <c r="C125" i="38"/>
  <c r="B125" i="38"/>
  <c r="H124" i="38"/>
  <c r="L124" i="38" s="1"/>
  <c r="R124" i="38" s="1"/>
  <c r="G124" i="38"/>
  <c r="T124" i="38" s="1"/>
  <c r="F124" i="38"/>
  <c r="K124" i="38" s="1"/>
  <c r="E124" i="38"/>
  <c r="D124" i="38"/>
  <c r="Q124" i="38" s="1"/>
  <c r="C124" i="38"/>
  <c r="B124" i="38"/>
  <c r="H123" i="38"/>
  <c r="L123" i="38" s="1"/>
  <c r="R123" i="38" s="1"/>
  <c r="G123" i="38"/>
  <c r="T123" i="38" s="1"/>
  <c r="F123" i="38"/>
  <c r="K123" i="38" s="1"/>
  <c r="E123" i="38"/>
  <c r="D123" i="38"/>
  <c r="Q123" i="38" s="1"/>
  <c r="C123" i="38"/>
  <c r="B123" i="38"/>
  <c r="H122" i="38"/>
  <c r="L122" i="38" s="1"/>
  <c r="R122" i="38" s="1"/>
  <c r="G122" i="38"/>
  <c r="T122" i="38" s="1"/>
  <c r="F122" i="38"/>
  <c r="K122" i="38" s="1"/>
  <c r="E122" i="38"/>
  <c r="D122" i="38"/>
  <c r="Q122" i="38" s="1"/>
  <c r="C122" i="38"/>
  <c r="B122" i="38"/>
  <c r="H121" i="38"/>
  <c r="L121" i="38" s="1"/>
  <c r="R121" i="38" s="1"/>
  <c r="G121" i="38"/>
  <c r="T121" i="38" s="1"/>
  <c r="F121" i="38"/>
  <c r="K121" i="38" s="1"/>
  <c r="E121" i="38"/>
  <c r="D121" i="38"/>
  <c r="Q121" i="38" s="1"/>
  <c r="C121" i="38"/>
  <c r="B121" i="38"/>
  <c r="H120" i="38"/>
  <c r="L120" i="38" s="1"/>
  <c r="R120" i="38" s="1"/>
  <c r="G120" i="38"/>
  <c r="T120" i="38" s="1"/>
  <c r="F120" i="38"/>
  <c r="K120" i="38" s="1"/>
  <c r="E120" i="38"/>
  <c r="D120" i="38"/>
  <c r="Q120" i="38" s="1"/>
  <c r="C120" i="38"/>
  <c r="B120" i="38"/>
  <c r="H119" i="38"/>
  <c r="L119" i="38" s="1"/>
  <c r="R119" i="38" s="1"/>
  <c r="G119" i="38"/>
  <c r="T119" i="38" s="1"/>
  <c r="F119" i="38"/>
  <c r="K119" i="38" s="1"/>
  <c r="E119" i="38"/>
  <c r="D119" i="38"/>
  <c r="Q119" i="38" s="1"/>
  <c r="C119" i="38"/>
  <c r="B119" i="38"/>
  <c r="H118" i="38"/>
  <c r="L118" i="38" s="1"/>
  <c r="R118" i="38" s="1"/>
  <c r="G118" i="38"/>
  <c r="T118" i="38" s="1"/>
  <c r="F118" i="38"/>
  <c r="K118" i="38" s="1"/>
  <c r="E118" i="38"/>
  <c r="D118" i="38"/>
  <c r="Q118" i="38" s="1"/>
  <c r="C118" i="38"/>
  <c r="B118" i="38"/>
  <c r="H117" i="38"/>
  <c r="L117" i="38" s="1"/>
  <c r="R117" i="38" s="1"/>
  <c r="G117" i="38"/>
  <c r="T117" i="38" s="1"/>
  <c r="F117" i="38"/>
  <c r="K117" i="38" s="1"/>
  <c r="E117" i="38"/>
  <c r="D117" i="38"/>
  <c r="Q117" i="38" s="1"/>
  <c r="C117" i="38"/>
  <c r="B117" i="38"/>
  <c r="H116" i="38"/>
  <c r="L116" i="38" s="1"/>
  <c r="R116" i="38" s="1"/>
  <c r="G116" i="38"/>
  <c r="T116" i="38" s="1"/>
  <c r="F116" i="38"/>
  <c r="K116" i="38" s="1"/>
  <c r="E116" i="38"/>
  <c r="D116" i="38"/>
  <c r="Q116" i="38" s="1"/>
  <c r="C116" i="38"/>
  <c r="B116" i="38"/>
  <c r="H115" i="38"/>
  <c r="L115" i="38" s="1"/>
  <c r="R115" i="38" s="1"/>
  <c r="G115" i="38"/>
  <c r="T115" i="38" s="1"/>
  <c r="F115" i="38"/>
  <c r="K115" i="38" s="1"/>
  <c r="E115" i="38"/>
  <c r="D115" i="38"/>
  <c r="Q115" i="38" s="1"/>
  <c r="C115" i="38"/>
  <c r="B115" i="38"/>
  <c r="H114" i="38"/>
  <c r="L114" i="38" s="1"/>
  <c r="R114" i="38" s="1"/>
  <c r="G114" i="38"/>
  <c r="T114" i="38" s="1"/>
  <c r="F114" i="38"/>
  <c r="K114" i="38" s="1"/>
  <c r="E114" i="38"/>
  <c r="D114" i="38"/>
  <c r="Q114" i="38" s="1"/>
  <c r="C114" i="38"/>
  <c r="B114" i="38"/>
  <c r="H113" i="38"/>
  <c r="L113" i="38" s="1"/>
  <c r="R113" i="38" s="1"/>
  <c r="G113" i="38"/>
  <c r="T113" i="38" s="1"/>
  <c r="F113" i="38"/>
  <c r="K113" i="38" s="1"/>
  <c r="E113" i="38"/>
  <c r="D113" i="38"/>
  <c r="Q113" i="38" s="1"/>
  <c r="C113" i="38"/>
  <c r="B113" i="38"/>
  <c r="H112" i="38"/>
  <c r="L112" i="38" s="1"/>
  <c r="R112" i="38" s="1"/>
  <c r="G112" i="38"/>
  <c r="T112" i="38" s="1"/>
  <c r="F112" i="38"/>
  <c r="K112" i="38" s="1"/>
  <c r="E112" i="38"/>
  <c r="D112" i="38"/>
  <c r="Q112" i="38" s="1"/>
  <c r="C112" i="38"/>
  <c r="B112" i="38"/>
  <c r="H111" i="38"/>
  <c r="L111" i="38" s="1"/>
  <c r="R111" i="38" s="1"/>
  <c r="G111" i="38"/>
  <c r="T111" i="38" s="1"/>
  <c r="F111" i="38"/>
  <c r="K111" i="38" s="1"/>
  <c r="E111" i="38"/>
  <c r="D111" i="38"/>
  <c r="Q111" i="38" s="1"/>
  <c r="C111" i="38"/>
  <c r="B111" i="38"/>
  <c r="H110" i="38"/>
  <c r="L110" i="38" s="1"/>
  <c r="R110" i="38" s="1"/>
  <c r="G110" i="38"/>
  <c r="T110" i="38" s="1"/>
  <c r="F110" i="38"/>
  <c r="K110" i="38" s="1"/>
  <c r="E110" i="38"/>
  <c r="D110" i="38"/>
  <c r="Q110" i="38" s="1"/>
  <c r="C110" i="38"/>
  <c r="B110" i="38"/>
  <c r="H109" i="38"/>
  <c r="L109" i="38" s="1"/>
  <c r="R109" i="38" s="1"/>
  <c r="G109" i="38"/>
  <c r="T109" i="38" s="1"/>
  <c r="F109" i="38"/>
  <c r="K109" i="38" s="1"/>
  <c r="E109" i="38"/>
  <c r="D109" i="38"/>
  <c r="Q109" i="38" s="1"/>
  <c r="C109" i="38"/>
  <c r="B109" i="38"/>
  <c r="H108" i="38"/>
  <c r="L108" i="38" s="1"/>
  <c r="R108" i="38" s="1"/>
  <c r="G108" i="38"/>
  <c r="T108" i="38" s="1"/>
  <c r="F108" i="38"/>
  <c r="K108" i="38" s="1"/>
  <c r="E108" i="38"/>
  <c r="D108" i="38"/>
  <c r="Q108" i="38" s="1"/>
  <c r="C108" i="38"/>
  <c r="B108" i="38"/>
  <c r="H107" i="38"/>
  <c r="L107" i="38" s="1"/>
  <c r="R107" i="38" s="1"/>
  <c r="G107" i="38"/>
  <c r="T107" i="38" s="1"/>
  <c r="F107" i="38"/>
  <c r="K107" i="38" s="1"/>
  <c r="E107" i="38"/>
  <c r="D107" i="38"/>
  <c r="Q107" i="38" s="1"/>
  <c r="C107" i="38"/>
  <c r="B107" i="38"/>
  <c r="H106" i="38"/>
  <c r="L106" i="38" s="1"/>
  <c r="R106" i="38" s="1"/>
  <c r="G106" i="38"/>
  <c r="T106" i="38" s="1"/>
  <c r="F106" i="38"/>
  <c r="K106" i="38" s="1"/>
  <c r="E106" i="38"/>
  <c r="D106" i="38"/>
  <c r="Q106" i="38" s="1"/>
  <c r="C106" i="38"/>
  <c r="B106" i="38"/>
  <c r="H105" i="38"/>
  <c r="L105" i="38" s="1"/>
  <c r="R105" i="38" s="1"/>
  <c r="G105" i="38"/>
  <c r="T105" i="38" s="1"/>
  <c r="F105" i="38"/>
  <c r="K105" i="38" s="1"/>
  <c r="E105" i="38"/>
  <c r="D105" i="38"/>
  <c r="Q105" i="38" s="1"/>
  <c r="C105" i="38"/>
  <c r="B105" i="38"/>
  <c r="H104" i="38"/>
  <c r="L104" i="38" s="1"/>
  <c r="R104" i="38" s="1"/>
  <c r="G104" i="38"/>
  <c r="T104" i="38" s="1"/>
  <c r="F104" i="38"/>
  <c r="K104" i="38" s="1"/>
  <c r="E104" i="38"/>
  <c r="D104" i="38"/>
  <c r="Q104" i="38" s="1"/>
  <c r="C104" i="38"/>
  <c r="B104" i="38"/>
  <c r="H103" i="38"/>
  <c r="L103" i="38" s="1"/>
  <c r="R103" i="38" s="1"/>
  <c r="G103" i="38"/>
  <c r="T103" i="38" s="1"/>
  <c r="F103" i="38"/>
  <c r="K103" i="38" s="1"/>
  <c r="E103" i="38"/>
  <c r="D103" i="38"/>
  <c r="Q103" i="38" s="1"/>
  <c r="C103" i="38"/>
  <c r="B103" i="38"/>
  <c r="H102" i="38"/>
  <c r="L102" i="38" s="1"/>
  <c r="R102" i="38" s="1"/>
  <c r="G102" i="38"/>
  <c r="T102" i="38" s="1"/>
  <c r="F102" i="38"/>
  <c r="K102" i="38" s="1"/>
  <c r="E102" i="38"/>
  <c r="D102" i="38"/>
  <c r="Q102" i="38" s="1"/>
  <c r="C102" i="38"/>
  <c r="B102" i="38"/>
  <c r="H101" i="38"/>
  <c r="L101" i="38" s="1"/>
  <c r="R101" i="38" s="1"/>
  <c r="G101" i="38"/>
  <c r="T101" i="38" s="1"/>
  <c r="F101" i="38"/>
  <c r="K101" i="38" s="1"/>
  <c r="E101" i="38"/>
  <c r="D101" i="38"/>
  <c r="Q101" i="38" s="1"/>
  <c r="C101" i="38"/>
  <c r="B101" i="38"/>
  <c r="H100" i="38"/>
  <c r="L100" i="38" s="1"/>
  <c r="R100" i="38" s="1"/>
  <c r="G100" i="38"/>
  <c r="T100" i="38" s="1"/>
  <c r="F100" i="38"/>
  <c r="K100" i="38" s="1"/>
  <c r="E100" i="38"/>
  <c r="D100" i="38"/>
  <c r="Q100" i="38" s="1"/>
  <c r="C100" i="38"/>
  <c r="B100" i="38"/>
  <c r="H99" i="38"/>
  <c r="L99" i="38" s="1"/>
  <c r="R99" i="38" s="1"/>
  <c r="G99" i="38"/>
  <c r="T99" i="38" s="1"/>
  <c r="F99" i="38"/>
  <c r="K99" i="38" s="1"/>
  <c r="E99" i="38"/>
  <c r="D99" i="38"/>
  <c r="Q99" i="38" s="1"/>
  <c r="C99" i="38"/>
  <c r="B99" i="38"/>
  <c r="H98" i="38"/>
  <c r="L98" i="38" s="1"/>
  <c r="R98" i="38" s="1"/>
  <c r="G98" i="38"/>
  <c r="T98" i="38" s="1"/>
  <c r="F98" i="38"/>
  <c r="K98" i="38" s="1"/>
  <c r="E98" i="38"/>
  <c r="D98" i="38"/>
  <c r="Q98" i="38" s="1"/>
  <c r="C98" i="38"/>
  <c r="B98" i="38"/>
  <c r="H97" i="38"/>
  <c r="L97" i="38" s="1"/>
  <c r="R97" i="38" s="1"/>
  <c r="G97" i="38"/>
  <c r="T97" i="38" s="1"/>
  <c r="F97" i="38"/>
  <c r="K97" i="38" s="1"/>
  <c r="E97" i="38"/>
  <c r="D97" i="38"/>
  <c r="Q97" i="38" s="1"/>
  <c r="C97" i="38"/>
  <c r="B97" i="38"/>
  <c r="H96" i="38"/>
  <c r="L96" i="38" s="1"/>
  <c r="R96" i="38" s="1"/>
  <c r="G96" i="38"/>
  <c r="T96" i="38" s="1"/>
  <c r="F96" i="38"/>
  <c r="K96" i="38" s="1"/>
  <c r="E96" i="38"/>
  <c r="D96" i="38"/>
  <c r="Q96" i="38" s="1"/>
  <c r="C96" i="38"/>
  <c r="B96" i="38"/>
  <c r="H95" i="38"/>
  <c r="L95" i="38" s="1"/>
  <c r="R95" i="38" s="1"/>
  <c r="G95" i="38"/>
  <c r="T95" i="38" s="1"/>
  <c r="F95" i="38"/>
  <c r="K95" i="38" s="1"/>
  <c r="E95" i="38"/>
  <c r="D95" i="38"/>
  <c r="Q95" i="38" s="1"/>
  <c r="C95" i="38"/>
  <c r="B95" i="38"/>
  <c r="H94" i="38"/>
  <c r="L94" i="38" s="1"/>
  <c r="R94" i="38" s="1"/>
  <c r="G94" i="38"/>
  <c r="T94" i="38" s="1"/>
  <c r="F94" i="38"/>
  <c r="K94" i="38" s="1"/>
  <c r="E94" i="38"/>
  <c r="D94" i="38"/>
  <c r="Q94" i="38" s="1"/>
  <c r="C94" i="38"/>
  <c r="B94" i="38"/>
  <c r="H93" i="38"/>
  <c r="L93" i="38" s="1"/>
  <c r="R93" i="38" s="1"/>
  <c r="G93" i="38"/>
  <c r="T93" i="38" s="1"/>
  <c r="F93" i="38"/>
  <c r="K93" i="38" s="1"/>
  <c r="E93" i="38"/>
  <c r="D93" i="38"/>
  <c r="Q93" i="38" s="1"/>
  <c r="C93" i="38"/>
  <c r="B93" i="38"/>
  <c r="H92" i="38"/>
  <c r="L92" i="38" s="1"/>
  <c r="R92" i="38" s="1"/>
  <c r="G92" i="38"/>
  <c r="T92" i="38" s="1"/>
  <c r="F92" i="38"/>
  <c r="K92" i="38" s="1"/>
  <c r="E92" i="38"/>
  <c r="D92" i="38"/>
  <c r="Q92" i="38" s="1"/>
  <c r="C92" i="38"/>
  <c r="B92" i="38"/>
  <c r="H91" i="38"/>
  <c r="L91" i="38" s="1"/>
  <c r="R91" i="38" s="1"/>
  <c r="G91" i="38"/>
  <c r="T91" i="38" s="1"/>
  <c r="F91" i="38"/>
  <c r="K91" i="38" s="1"/>
  <c r="E91" i="38"/>
  <c r="D91" i="38"/>
  <c r="Q91" i="38" s="1"/>
  <c r="C91" i="38"/>
  <c r="B91" i="38"/>
  <c r="H90" i="38"/>
  <c r="L90" i="38" s="1"/>
  <c r="R90" i="38" s="1"/>
  <c r="G90" i="38"/>
  <c r="T90" i="38" s="1"/>
  <c r="F90" i="38"/>
  <c r="K90" i="38" s="1"/>
  <c r="E90" i="38"/>
  <c r="D90" i="38"/>
  <c r="Q90" i="38" s="1"/>
  <c r="C90" i="38"/>
  <c r="B90" i="38"/>
  <c r="H89" i="38"/>
  <c r="L89" i="38" s="1"/>
  <c r="R89" i="38" s="1"/>
  <c r="G89" i="38"/>
  <c r="T89" i="38" s="1"/>
  <c r="F89" i="38"/>
  <c r="K89" i="38" s="1"/>
  <c r="E89" i="38"/>
  <c r="D89" i="38"/>
  <c r="Q89" i="38" s="1"/>
  <c r="C89" i="38"/>
  <c r="B89" i="38"/>
  <c r="H88" i="38"/>
  <c r="L88" i="38" s="1"/>
  <c r="R88" i="38" s="1"/>
  <c r="G88" i="38"/>
  <c r="T88" i="38" s="1"/>
  <c r="F88" i="38"/>
  <c r="K88" i="38" s="1"/>
  <c r="E88" i="38"/>
  <c r="D88" i="38"/>
  <c r="Q88" i="38" s="1"/>
  <c r="C88" i="38"/>
  <c r="B88" i="38"/>
  <c r="H87" i="38"/>
  <c r="L87" i="38" s="1"/>
  <c r="R87" i="38" s="1"/>
  <c r="G87" i="38"/>
  <c r="T87" i="38" s="1"/>
  <c r="F87" i="38"/>
  <c r="K87" i="38" s="1"/>
  <c r="E87" i="38"/>
  <c r="D87" i="38"/>
  <c r="Q87" i="38" s="1"/>
  <c r="C87" i="38"/>
  <c r="B87" i="38"/>
  <c r="H86" i="38"/>
  <c r="L86" i="38" s="1"/>
  <c r="R86" i="38" s="1"/>
  <c r="G86" i="38"/>
  <c r="T86" i="38" s="1"/>
  <c r="F86" i="38"/>
  <c r="K86" i="38" s="1"/>
  <c r="E86" i="38"/>
  <c r="D86" i="38"/>
  <c r="Q86" i="38" s="1"/>
  <c r="C86" i="38"/>
  <c r="B86" i="38"/>
  <c r="H85" i="38"/>
  <c r="L85" i="38" s="1"/>
  <c r="R85" i="38" s="1"/>
  <c r="G85" i="38"/>
  <c r="T85" i="38" s="1"/>
  <c r="F85" i="38"/>
  <c r="K85" i="38" s="1"/>
  <c r="E85" i="38"/>
  <c r="D85" i="38"/>
  <c r="Q85" i="38" s="1"/>
  <c r="C85" i="38"/>
  <c r="B85" i="38"/>
  <c r="H84" i="38"/>
  <c r="L84" i="38" s="1"/>
  <c r="R84" i="38" s="1"/>
  <c r="G84" i="38"/>
  <c r="T84" i="38" s="1"/>
  <c r="F84" i="38"/>
  <c r="K84" i="38" s="1"/>
  <c r="E84" i="38"/>
  <c r="D84" i="38"/>
  <c r="Q84" i="38" s="1"/>
  <c r="C84" i="38"/>
  <c r="B84" i="38"/>
  <c r="H83" i="38"/>
  <c r="L83" i="38" s="1"/>
  <c r="R83" i="38" s="1"/>
  <c r="G83" i="38"/>
  <c r="T83" i="38" s="1"/>
  <c r="F83" i="38"/>
  <c r="K83" i="38" s="1"/>
  <c r="E83" i="38"/>
  <c r="D83" i="38"/>
  <c r="Q83" i="38" s="1"/>
  <c r="C83" i="38"/>
  <c r="B83" i="38"/>
  <c r="H82" i="38"/>
  <c r="L82" i="38" s="1"/>
  <c r="R82" i="38" s="1"/>
  <c r="G82" i="38"/>
  <c r="T82" i="38" s="1"/>
  <c r="F82" i="38"/>
  <c r="K82" i="38" s="1"/>
  <c r="E82" i="38"/>
  <c r="D82" i="38"/>
  <c r="Q82" i="38" s="1"/>
  <c r="C82" i="38"/>
  <c r="B82" i="38"/>
  <c r="H81" i="38"/>
  <c r="L81" i="38" s="1"/>
  <c r="R81" i="38" s="1"/>
  <c r="G81" i="38"/>
  <c r="T81" i="38" s="1"/>
  <c r="F81" i="38"/>
  <c r="K81" i="38" s="1"/>
  <c r="E81" i="38"/>
  <c r="D81" i="38"/>
  <c r="Q81" i="38" s="1"/>
  <c r="C81" i="38"/>
  <c r="B81" i="38"/>
  <c r="H80" i="38"/>
  <c r="L80" i="38" s="1"/>
  <c r="R80" i="38" s="1"/>
  <c r="G80" i="38"/>
  <c r="T80" i="38" s="1"/>
  <c r="F80" i="38"/>
  <c r="K80" i="38" s="1"/>
  <c r="E80" i="38"/>
  <c r="D80" i="38"/>
  <c r="Q80" i="38" s="1"/>
  <c r="C80" i="38"/>
  <c r="B80" i="38"/>
  <c r="H79" i="38"/>
  <c r="L79" i="38" s="1"/>
  <c r="R79" i="38" s="1"/>
  <c r="G79" i="38"/>
  <c r="T79" i="38" s="1"/>
  <c r="F79" i="38"/>
  <c r="K79" i="38" s="1"/>
  <c r="E79" i="38"/>
  <c r="D79" i="38"/>
  <c r="Q79" i="38" s="1"/>
  <c r="C79" i="38"/>
  <c r="B79" i="38"/>
  <c r="H78" i="38"/>
  <c r="L78" i="38" s="1"/>
  <c r="R78" i="38" s="1"/>
  <c r="G78" i="38"/>
  <c r="T78" i="38" s="1"/>
  <c r="F78" i="38"/>
  <c r="K78" i="38" s="1"/>
  <c r="E78" i="38"/>
  <c r="D78" i="38"/>
  <c r="Q78" i="38" s="1"/>
  <c r="C78" i="38"/>
  <c r="B78" i="38"/>
  <c r="H77" i="38"/>
  <c r="L77" i="38" s="1"/>
  <c r="R77" i="38" s="1"/>
  <c r="G77" i="38"/>
  <c r="T77" i="38" s="1"/>
  <c r="F77" i="38"/>
  <c r="K77" i="38" s="1"/>
  <c r="E77" i="38"/>
  <c r="D77" i="38"/>
  <c r="Q77" i="38" s="1"/>
  <c r="C77" i="38"/>
  <c r="B77" i="38"/>
  <c r="H76" i="38"/>
  <c r="L76" i="38" s="1"/>
  <c r="R76" i="38" s="1"/>
  <c r="G76" i="38"/>
  <c r="T76" i="38" s="1"/>
  <c r="F76" i="38"/>
  <c r="K76" i="38" s="1"/>
  <c r="E76" i="38"/>
  <c r="D76" i="38"/>
  <c r="Q76" i="38" s="1"/>
  <c r="C76" i="38"/>
  <c r="B76" i="38"/>
  <c r="H75" i="38"/>
  <c r="L75" i="38" s="1"/>
  <c r="R75" i="38" s="1"/>
  <c r="G75" i="38"/>
  <c r="T75" i="38" s="1"/>
  <c r="F75" i="38"/>
  <c r="K75" i="38" s="1"/>
  <c r="E75" i="38"/>
  <c r="D75" i="38"/>
  <c r="Q75" i="38" s="1"/>
  <c r="C75" i="38"/>
  <c r="B75" i="38"/>
  <c r="H74" i="38"/>
  <c r="L74" i="38" s="1"/>
  <c r="R74" i="38" s="1"/>
  <c r="G74" i="38"/>
  <c r="T74" i="38" s="1"/>
  <c r="F74" i="38"/>
  <c r="K74" i="38" s="1"/>
  <c r="E74" i="38"/>
  <c r="D74" i="38"/>
  <c r="Q74" i="38" s="1"/>
  <c r="C74" i="38"/>
  <c r="B74" i="38"/>
  <c r="H73" i="38"/>
  <c r="L73" i="38" s="1"/>
  <c r="R73" i="38" s="1"/>
  <c r="G73" i="38"/>
  <c r="T73" i="38" s="1"/>
  <c r="F73" i="38"/>
  <c r="K73" i="38" s="1"/>
  <c r="E73" i="38"/>
  <c r="D73" i="38"/>
  <c r="Q73" i="38" s="1"/>
  <c r="C73" i="38"/>
  <c r="B73" i="38"/>
  <c r="H72" i="38"/>
  <c r="L72" i="38" s="1"/>
  <c r="R72" i="38" s="1"/>
  <c r="G72" i="38"/>
  <c r="T72" i="38" s="1"/>
  <c r="F72" i="38"/>
  <c r="K72" i="38" s="1"/>
  <c r="E72" i="38"/>
  <c r="D72" i="38"/>
  <c r="Q72" i="38" s="1"/>
  <c r="C72" i="38"/>
  <c r="B72" i="38"/>
  <c r="H71" i="38"/>
  <c r="L71" i="38" s="1"/>
  <c r="R71" i="38" s="1"/>
  <c r="G71" i="38"/>
  <c r="T71" i="38" s="1"/>
  <c r="F71" i="38"/>
  <c r="K71" i="38" s="1"/>
  <c r="E71" i="38"/>
  <c r="D71" i="38"/>
  <c r="Q71" i="38" s="1"/>
  <c r="C71" i="38"/>
  <c r="B71" i="38"/>
  <c r="H70" i="38"/>
  <c r="L70" i="38" s="1"/>
  <c r="R70" i="38" s="1"/>
  <c r="G70" i="38"/>
  <c r="T70" i="38" s="1"/>
  <c r="F70" i="38"/>
  <c r="K70" i="38" s="1"/>
  <c r="E70" i="38"/>
  <c r="D70" i="38"/>
  <c r="Q70" i="38" s="1"/>
  <c r="C70" i="38"/>
  <c r="B70" i="38"/>
  <c r="H69" i="38"/>
  <c r="L69" i="38" s="1"/>
  <c r="R69" i="38" s="1"/>
  <c r="G69" i="38"/>
  <c r="T69" i="38" s="1"/>
  <c r="F69" i="38"/>
  <c r="K69" i="38" s="1"/>
  <c r="E69" i="38"/>
  <c r="D69" i="38"/>
  <c r="Q69" i="38" s="1"/>
  <c r="C69" i="38"/>
  <c r="B69" i="38"/>
  <c r="H68" i="38"/>
  <c r="L68" i="38" s="1"/>
  <c r="R68" i="38" s="1"/>
  <c r="G68" i="38"/>
  <c r="T68" i="38" s="1"/>
  <c r="F68" i="38"/>
  <c r="K68" i="38" s="1"/>
  <c r="E68" i="38"/>
  <c r="D68" i="38"/>
  <c r="Q68" i="38" s="1"/>
  <c r="C68" i="38"/>
  <c r="B68" i="38"/>
  <c r="H67" i="38"/>
  <c r="L67" i="38" s="1"/>
  <c r="R67" i="38" s="1"/>
  <c r="G67" i="38"/>
  <c r="T67" i="38" s="1"/>
  <c r="F67" i="38"/>
  <c r="K67" i="38" s="1"/>
  <c r="E67" i="38"/>
  <c r="D67" i="38"/>
  <c r="Q67" i="38" s="1"/>
  <c r="C67" i="38"/>
  <c r="B67" i="38"/>
  <c r="H66" i="38"/>
  <c r="L66" i="38" s="1"/>
  <c r="R66" i="38" s="1"/>
  <c r="G66" i="38"/>
  <c r="T66" i="38" s="1"/>
  <c r="F66" i="38"/>
  <c r="K66" i="38" s="1"/>
  <c r="E66" i="38"/>
  <c r="D66" i="38"/>
  <c r="Q66" i="38" s="1"/>
  <c r="C66" i="38"/>
  <c r="B66" i="38"/>
  <c r="H65" i="38"/>
  <c r="L65" i="38" s="1"/>
  <c r="R65" i="38" s="1"/>
  <c r="G65" i="38"/>
  <c r="T65" i="38" s="1"/>
  <c r="F65" i="38"/>
  <c r="K65" i="38" s="1"/>
  <c r="E65" i="38"/>
  <c r="D65" i="38"/>
  <c r="Q65" i="38" s="1"/>
  <c r="C65" i="38"/>
  <c r="B65" i="38"/>
  <c r="H64" i="38"/>
  <c r="L64" i="38" s="1"/>
  <c r="R64" i="38" s="1"/>
  <c r="G64" i="38"/>
  <c r="T64" i="38" s="1"/>
  <c r="F64" i="38"/>
  <c r="K64" i="38" s="1"/>
  <c r="E64" i="38"/>
  <c r="D64" i="38"/>
  <c r="Q64" i="38" s="1"/>
  <c r="C64" i="38"/>
  <c r="B64" i="38"/>
  <c r="H63" i="38"/>
  <c r="L63" i="38" s="1"/>
  <c r="R63" i="38" s="1"/>
  <c r="G63" i="38"/>
  <c r="T63" i="38" s="1"/>
  <c r="F63" i="38"/>
  <c r="K63" i="38" s="1"/>
  <c r="E63" i="38"/>
  <c r="D63" i="38"/>
  <c r="Q63" i="38" s="1"/>
  <c r="C63" i="38"/>
  <c r="B63" i="38"/>
  <c r="H62" i="38"/>
  <c r="L62" i="38" s="1"/>
  <c r="R62" i="38" s="1"/>
  <c r="G62" i="38"/>
  <c r="T62" i="38" s="1"/>
  <c r="F62" i="38"/>
  <c r="K62" i="38" s="1"/>
  <c r="E62" i="38"/>
  <c r="D62" i="38"/>
  <c r="Q62" i="38" s="1"/>
  <c r="C62" i="38"/>
  <c r="B62" i="38"/>
  <c r="H61" i="38"/>
  <c r="L61" i="38" s="1"/>
  <c r="R61" i="38" s="1"/>
  <c r="G61" i="38"/>
  <c r="T61" i="38" s="1"/>
  <c r="F61" i="38"/>
  <c r="K61" i="38" s="1"/>
  <c r="E61" i="38"/>
  <c r="D61" i="38"/>
  <c r="Q61" i="38" s="1"/>
  <c r="C61" i="38"/>
  <c r="B61" i="38"/>
  <c r="H60" i="38"/>
  <c r="L60" i="38" s="1"/>
  <c r="R60" i="38" s="1"/>
  <c r="G60" i="38"/>
  <c r="T60" i="38" s="1"/>
  <c r="F60" i="38"/>
  <c r="K60" i="38" s="1"/>
  <c r="E60" i="38"/>
  <c r="D60" i="38"/>
  <c r="Q60" i="38" s="1"/>
  <c r="C60" i="38"/>
  <c r="B60" i="38"/>
  <c r="H59" i="38"/>
  <c r="L59" i="38" s="1"/>
  <c r="R59" i="38" s="1"/>
  <c r="G59" i="38"/>
  <c r="T59" i="38" s="1"/>
  <c r="F59" i="38"/>
  <c r="K59" i="38" s="1"/>
  <c r="E59" i="38"/>
  <c r="D59" i="38"/>
  <c r="Q59" i="38" s="1"/>
  <c r="C59" i="38"/>
  <c r="B59" i="38"/>
  <c r="H58" i="38"/>
  <c r="L58" i="38" s="1"/>
  <c r="R58" i="38" s="1"/>
  <c r="G58" i="38"/>
  <c r="T58" i="38" s="1"/>
  <c r="F58" i="38"/>
  <c r="K58" i="38" s="1"/>
  <c r="E58" i="38"/>
  <c r="D58" i="38"/>
  <c r="Q58" i="38" s="1"/>
  <c r="C58" i="38"/>
  <c r="B58" i="38"/>
  <c r="H57" i="38"/>
  <c r="L57" i="38" s="1"/>
  <c r="R57" i="38" s="1"/>
  <c r="G57" i="38"/>
  <c r="T57" i="38" s="1"/>
  <c r="F57" i="38"/>
  <c r="K57" i="38" s="1"/>
  <c r="E57" i="38"/>
  <c r="D57" i="38"/>
  <c r="Q57" i="38" s="1"/>
  <c r="C57" i="38"/>
  <c r="B57" i="38"/>
  <c r="H56" i="38"/>
  <c r="L56" i="38" s="1"/>
  <c r="R56" i="38" s="1"/>
  <c r="G56" i="38"/>
  <c r="T56" i="38" s="1"/>
  <c r="F56" i="38"/>
  <c r="K56" i="38" s="1"/>
  <c r="E56" i="38"/>
  <c r="D56" i="38"/>
  <c r="Q56" i="38" s="1"/>
  <c r="C56" i="38"/>
  <c r="B56" i="38"/>
  <c r="H55" i="38"/>
  <c r="L55" i="38" s="1"/>
  <c r="R55" i="38" s="1"/>
  <c r="G55" i="38"/>
  <c r="T55" i="38" s="1"/>
  <c r="F55" i="38"/>
  <c r="K55" i="38" s="1"/>
  <c r="E55" i="38"/>
  <c r="D55" i="38"/>
  <c r="Q55" i="38" s="1"/>
  <c r="C55" i="38"/>
  <c r="B55" i="38"/>
  <c r="H54" i="38"/>
  <c r="L54" i="38" s="1"/>
  <c r="R54" i="38" s="1"/>
  <c r="G54" i="38"/>
  <c r="T54" i="38" s="1"/>
  <c r="F54" i="38"/>
  <c r="K54" i="38" s="1"/>
  <c r="E54" i="38"/>
  <c r="D54" i="38"/>
  <c r="Q54" i="38" s="1"/>
  <c r="C54" i="38"/>
  <c r="B54" i="38"/>
  <c r="H53" i="38"/>
  <c r="L53" i="38" s="1"/>
  <c r="R53" i="38" s="1"/>
  <c r="G53" i="38"/>
  <c r="T53" i="38" s="1"/>
  <c r="F53" i="38"/>
  <c r="K53" i="38" s="1"/>
  <c r="E53" i="38"/>
  <c r="D53" i="38"/>
  <c r="Q53" i="38" s="1"/>
  <c r="C53" i="38"/>
  <c r="B53" i="38"/>
  <c r="H52" i="38"/>
  <c r="L52" i="38" s="1"/>
  <c r="R52" i="38" s="1"/>
  <c r="G52" i="38"/>
  <c r="T52" i="38" s="1"/>
  <c r="F52" i="38"/>
  <c r="K52" i="38" s="1"/>
  <c r="E52" i="38"/>
  <c r="D52" i="38"/>
  <c r="Q52" i="38" s="1"/>
  <c r="C52" i="38"/>
  <c r="B52" i="38"/>
  <c r="H51" i="38"/>
  <c r="L51" i="38" s="1"/>
  <c r="R51" i="38" s="1"/>
  <c r="G51" i="38"/>
  <c r="T51" i="38" s="1"/>
  <c r="F51" i="38"/>
  <c r="K51" i="38" s="1"/>
  <c r="E51" i="38"/>
  <c r="D51" i="38"/>
  <c r="Q51" i="38" s="1"/>
  <c r="C51" i="38"/>
  <c r="B51" i="38"/>
  <c r="H50" i="38"/>
  <c r="L50" i="38" s="1"/>
  <c r="R50" i="38" s="1"/>
  <c r="G50" i="38"/>
  <c r="T50" i="38" s="1"/>
  <c r="F50" i="38"/>
  <c r="K50" i="38" s="1"/>
  <c r="E50" i="38"/>
  <c r="D50" i="38"/>
  <c r="Q50" i="38" s="1"/>
  <c r="C50" i="38"/>
  <c r="B50" i="38"/>
  <c r="H49" i="38"/>
  <c r="L49" i="38" s="1"/>
  <c r="R49" i="38" s="1"/>
  <c r="G49" i="38"/>
  <c r="T49" i="38" s="1"/>
  <c r="F49" i="38"/>
  <c r="K49" i="38" s="1"/>
  <c r="E49" i="38"/>
  <c r="D49" i="38"/>
  <c r="Q49" i="38" s="1"/>
  <c r="C49" i="38"/>
  <c r="B49" i="38"/>
  <c r="H48" i="38"/>
  <c r="L48" i="38" s="1"/>
  <c r="R48" i="38" s="1"/>
  <c r="G48" i="38"/>
  <c r="T48" i="38" s="1"/>
  <c r="F48" i="38"/>
  <c r="K48" i="38" s="1"/>
  <c r="E48" i="38"/>
  <c r="D48" i="38"/>
  <c r="Q48" i="38" s="1"/>
  <c r="C48" i="38"/>
  <c r="B48" i="38"/>
  <c r="H47" i="38"/>
  <c r="L47" i="38" s="1"/>
  <c r="R47" i="38" s="1"/>
  <c r="G47" i="38"/>
  <c r="T47" i="38" s="1"/>
  <c r="F47" i="38"/>
  <c r="K47" i="38" s="1"/>
  <c r="E47" i="38"/>
  <c r="D47" i="38"/>
  <c r="Q47" i="38" s="1"/>
  <c r="C47" i="38"/>
  <c r="B47" i="38"/>
  <c r="H46" i="38"/>
  <c r="L46" i="38" s="1"/>
  <c r="R46" i="38" s="1"/>
  <c r="G46" i="38"/>
  <c r="T46" i="38" s="1"/>
  <c r="F46" i="38"/>
  <c r="K46" i="38" s="1"/>
  <c r="E46" i="38"/>
  <c r="D46" i="38"/>
  <c r="Q46" i="38" s="1"/>
  <c r="C46" i="38"/>
  <c r="B46" i="38"/>
  <c r="H45" i="38"/>
  <c r="L45" i="38" s="1"/>
  <c r="R45" i="38" s="1"/>
  <c r="G45" i="38"/>
  <c r="T45" i="38" s="1"/>
  <c r="F45" i="38"/>
  <c r="K45" i="38" s="1"/>
  <c r="E45" i="38"/>
  <c r="D45" i="38"/>
  <c r="Q45" i="38" s="1"/>
  <c r="C45" i="38"/>
  <c r="B45" i="38"/>
  <c r="H44" i="38"/>
  <c r="L44" i="38" s="1"/>
  <c r="R44" i="38" s="1"/>
  <c r="G44" i="38"/>
  <c r="T44" i="38" s="1"/>
  <c r="F44" i="38"/>
  <c r="K44" i="38" s="1"/>
  <c r="E44" i="38"/>
  <c r="D44" i="38"/>
  <c r="Q44" i="38" s="1"/>
  <c r="C44" i="38"/>
  <c r="B44" i="38"/>
  <c r="H43" i="38"/>
  <c r="L43" i="38" s="1"/>
  <c r="R43" i="38" s="1"/>
  <c r="G43" i="38"/>
  <c r="T43" i="38" s="1"/>
  <c r="F43" i="38"/>
  <c r="K43" i="38" s="1"/>
  <c r="E43" i="38"/>
  <c r="D43" i="38"/>
  <c r="Q43" i="38" s="1"/>
  <c r="C43" i="38"/>
  <c r="B43" i="38"/>
  <c r="H42" i="38"/>
  <c r="L42" i="38" s="1"/>
  <c r="R42" i="38" s="1"/>
  <c r="G42" i="38"/>
  <c r="T42" i="38" s="1"/>
  <c r="F42" i="38"/>
  <c r="K42" i="38" s="1"/>
  <c r="E42" i="38"/>
  <c r="D42" i="38"/>
  <c r="Q42" i="38" s="1"/>
  <c r="C42" i="38"/>
  <c r="B42" i="38"/>
  <c r="H41" i="38"/>
  <c r="L41" i="38" s="1"/>
  <c r="R41" i="38" s="1"/>
  <c r="G41" i="38"/>
  <c r="T41" i="38" s="1"/>
  <c r="F41" i="38"/>
  <c r="K41" i="38" s="1"/>
  <c r="E41" i="38"/>
  <c r="D41" i="38"/>
  <c r="Q41" i="38" s="1"/>
  <c r="C41" i="38"/>
  <c r="B41" i="38"/>
  <c r="H40" i="38"/>
  <c r="L40" i="38" s="1"/>
  <c r="R40" i="38" s="1"/>
  <c r="G40" i="38"/>
  <c r="T40" i="38" s="1"/>
  <c r="F40" i="38"/>
  <c r="K40" i="38" s="1"/>
  <c r="E40" i="38"/>
  <c r="D40" i="38"/>
  <c r="Q40" i="38" s="1"/>
  <c r="C40" i="38"/>
  <c r="B40" i="38"/>
  <c r="H39" i="38"/>
  <c r="L39" i="38" s="1"/>
  <c r="R39" i="38" s="1"/>
  <c r="G39" i="38"/>
  <c r="T39" i="38" s="1"/>
  <c r="F39" i="38"/>
  <c r="K39" i="38" s="1"/>
  <c r="E39" i="38"/>
  <c r="D39" i="38"/>
  <c r="Q39" i="38" s="1"/>
  <c r="C39" i="38"/>
  <c r="B39" i="38"/>
  <c r="H38" i="38"/>
  <c r="L38" i="38" s="1"/>
  <c r="R38" i="38" s="1"/>
  <c r="G38" i="38"/>
  <c r="T38" i="38" s="1"/>
  <c r="F38" i="38"/>
  <c r="K38" i="38" s="1"/>
  <c r="E38" i="38"/>
  <c r="D38" i="38"/>
  <c r="Q38" i="38" s="1"/>
  <c r="C38" i="38"/>
  <c r="B38" i="38"/>
  <c r="H37" i="38"/>
  <c r="L37" i="38" s="1"/>
  <c r="R37" i="38" s="1"/>
  <c r="G37" i="38"/>
  <c r="T37" i="38" s="1"/>
  <c r="F37" i="38"/>
  <c r="K37" i="38" s="1"/>
  <c r="E37" i="38"/>
  <c r="D37" i="38"/>
  <c r="Q37" i="38" s="1"/>
  <c r="C37" i="38"/>
  <c r="B37" i="38"/>
  <c r="H36" i="38"/>
  <c r="L36" i="38" s="1"/>
  <c r="R36" i="38" s="1"/>
  <c r="G36" i="38"/>
  <c r="T36" i="38" s="1"/>
  <c r="F36" i="38"/>
  <c r="K36" i="38" s="1"/>
  <c r="E36" i="38"/>
  <c r="D36" i="38"/>
  <c r="Q36" i="38" s="1"/>
  <c r="C36" i="38"/>
  <c r="B36" i="38"/>
  <c r="H35" i="38"/>
  <c r="L35" i="38" s="1"/>
  <c r="R35" i="38" s="1"/>
  <c r="G35" i="38"/>
  <c r="T35" i="38" s="1"/>
  <c r="F35" i="38"/>
  <c r="K35" i="38" s="1"/>
  <c r="E35" i="38"/>
  <c r="D35" i="38"/>
  <c r="Q35" i="38" s="1"/>
  <c r="C35" i="38"/>
  <c r="B35" i="38"/>
  <c r="H34" i="38"/>
  <c r="L34" i="38" s="1"/>
  <c r="R34" i="38" s="1"/>
  <c r="G34" i="38"/>
  <c r="T34" i="38" s="1"/>
  <c r="F34" i="38"/>
  <c r="K34" i="38" s="1"/>
  <c r="E34" i="38"/>
  <c r="D34" i="38"/>
  <c r="Q34" i="38" s="1"/>
  <c r="C34" i="38"/>
  <c r="B34" i="38"/>
  <c r="H33" i="38"/>
  <c r="L33" i="38" s="1"/>
  <c r="R33" i="38" s="1"/>
  <c r="G33" i="38"/>
  <c r="T33" i="38" s="1"/>
  <c r="F33" i="38"/>
  <c r="K33" i="38" s="1"/>
  <c r="E33" i="38"/>
  <c r="D33" i="38"/>
  <c r="Q33" i="38" s="1"/>
  <c r="C33" i="38"/>
  <c r="B33" i="38"/>
  <c r="H32" i="38"/>
  <c r="L32" i="38" s="1"/>
  <c r="R32" i="38" s="1"/>
  <c r="G32" i="38"/>
  <c r="T32" i="38" s="1"/>
  <c r="F32" i="38"/>
  <c r="K32" i="38" s="1"/>
  <c r="E32" i="38"/>
  <c r="D32" i="38"/>
  <c r="Q32" i="38" s="1"/>
  <c r="C32" i="38"/>
  <c r="B32" i="38"/>
  <c r="H31" i="38"/>
  <c r="L31" i="38" s="1"/>
  <c r="R31" i="38" s="1"/>
  <c r="G31" i="38"/>
  <c r="T31" i="38" s="1"/>
  <c r="F31" i="38"/>
  <c r="K31" i="38" s="1"/>
  <c r="E31" i="38"/>
  <c r="D31" i="38"/>
  <c r="Q31" i="38" s="1"/>
  <c r="C31" i="38"/>
  <c r="B31" i="38"/>
  <c r="H30" i="38"/>
  <c r="L30" i="38" s="1"/>
  <c r="R30" i="38" s="1"/>
  <c r="G30" i="38"/>
  <c r="T30" i="38" s="1"/>
  <c r="F30" i="38"/>
  <c r="K30" i="38" s="1"/>
  <c r="E30" i="38"/>
  <c r="D30" i="38"/>
  <c r="Q30" i="38" s="1"/>
  <c r="C30" i="38"/>
  <c r="B30" i="38"/>
  <c r="H29" i="38"/>
  <c r="L29" i="38" s="1"/>
  <c r="R29" i="38" s="1"/>
  <c r="G29" i="38"/>
  <c r="T29" i="38" s="1"/>
  <c r="F29" i="38"/>
  <c r="K29" i="38" s="1"/>
  <c r="E29" i="38"/>
  <c r="D29" i="38"/>
  <c r="Q29" i="38" s="1"/>
  <c r="C29" i="38"/>
  <c r="B29" i="38"/>
  <c r="H28" i="38"/>
  <c r="L28" i="38" s="1"/>
  <c r="R28" i="38" s="1"/>
  <c r="G28" i="38"/>
  <c r="T28" i="38" s="1"/>
  <c r="F28" i="38"/>
  <c r="K28" i="38" s="1"/>
  <c r="E28" i="38"/>
  <c r="D28" i="38"/>
  <c r="Q28" i="38" s="1"/>
  <c r="C28" i="38"/>
  <c r="B28" i="38"/>
  <c r="H27" i="38"/>
  <c r="L27" i="38" s="1"/>
  <c r="R27" i="38" s="1"/>
  <c r="G27" i="38"/>
  <c r="T27" i="38" s="1"/>
  <c r="F27" i="38"/>
  <c r="K27" i="38" s="1"/>
  <c r="E27" i="38"/>
  <c r="D27" i="38"/>
  <c r="Q27" i="38" s="1"/>
  <c r="C27" i="38"/>
  <c r="B27" i="38"/>
  <c r="H26" i="38"/>
  <c r="L26" i="38" s="1"/>
  <c r="R26" i="38" s="1"/>
  <c r="G26" i="38"/>
  <c r="T26" i="38" s="1"/>
  <c r="F26" i="38"/>
  <c r="K26" i="38" s="1"/>
  <c r="E26" i="38"/>
  <c r="D26" i="38"/>
  <c r="Q26" i="38" s="1"/>
  <c r="C26" i="38"/>
  <c r="B26" i="38"/>
  <c r="H25" i="38"/>
  <c r="L25" i="38" s="1"/>
  <c r="R25" i="38" s="1"/>
  <c r="G25" i="38"/>
  <c r="T25" i="38" s="1"/>
  <c r="F25" i="38"/>
  <c r="K25" i="38" s="1"/>
  <c r="E25" i="38"/>
  <c r="D25" i="38"/>
  <c r="Q25" i="38" s="1"/>
  <c r="C25" i="38"/>
  <c r="B25" i="38"/>
  <c r="H24" i="38"/>
  <c r="L24" i="38" s="1"/>
  <c r="R24" i="38" s="1"/>
  <c r="G24" i="38"/>
  <c r="T24" i="38" s="1"/>
  <c r="F24" i="38"/>
  <c r="K24" i="38" s="1"/>
  <c r="E24" i="38"/>
  <c r="D24" i="38"/>
  <c r="Q24" i="38" s="1"/>
  <c r="C24" i="38"/>
  <c r="B24" i="38"/>
  <c r="H23" i="38"/>
  <c r="L23" i="38" s="1"/>
  <c r="R23" i="38" s="1"/>
  <c r="G23" i="38"/>
  <c r="T23" i="38" s="1"/>
  <c r="F23" i="38"/>
  <c r="K23" i="38" s="1"/>
  <c r="E23" i="38"/>
  <c r="D23" i="38"/>
  <c r="Q23" i="38" s="1"/>
  <c r="C23" i="38"/>
  <c r="B23" i="38"/>
  <c r="H22" i="38"/>
  <c r="L22" i="38" s="1"/>
  <c r="R22" i="38" s="1"/>
  <c r="G22" i="38"/>
  <c r="T22" i="38" s="1"/>
  <c r="F22" i="38"/>
  <c r="K22" i="38" s="1"/>
  <c r="E22" i="38"/>
  <c r="D22" i="38"/>
  <c r="Q22" i="38" s="1"/>
  <c r="C22" i="38"/>
  <c r="B22" i="38"/>
  <c r="H21" i="38"/>
  <c r="L21" i="38" s="1"/>
  <c r="R21" i="38" s="1"/>
  <c r="G21" i="38"/>
  <c r="T21" i="38" s="1"/>
  <c r="F21" i="38"/>
  <c r="K21" i="38" s="1"/>
  <c r="E21" i="38"/>
  <c r="D21" i="38"/>
  <c r="Q21" i="38" s="1"/>
  <c r="C21" i="38"/>
  <c r="B21" i="38"/>
  <c r="H20" i="38"/>
  <c r="L20" i="38" s="1"/>
  <c r="R20" i="38" s="1"/>
  <c r="G20" i="38"/>
  <c r="T20" i="38" s="1"/>
  <c r="F20" i="38"/>
  <c r="K20" i="38" s="1"/>
  <c r="E20" i="38"/>
  <c r="D20" i="38"/>
  <c r="Q20" i="38" s="1"/>
  <c r="C20" i="38"/>
  <c r="B20" i="38"/>
  <c r="H19" i="38"/>
  <c r="G19" i="38"/>
  <c r="T19" i="38" s="1"/>
  <c r="F19" i="38"/>
  <c r="K19" i="38" s="1"/>
  <c r="E19" i="38"/>
  <c r="D19" i="38"/>
  <c r="Q19" i="38" s="1"/>
  <c r="C19" i="38"/>
  <c r="B19" i="38"/>
  <c r="H18" i="38"/>
  <c r="L18" i="38" s="1"/>
  <c r="R18" i="38" s="1"/>
  <c r="G18" i="38"/>
  <c r="T18" i="38" s="1"/>
  <c r="F18" i="38"/>
  <c r="K18" i="38" s="1"/>
  <c r="E18" i="38"/>
  <c r="D18" i="38"/>
  <c r="Q18" i="38" s="1"/>
  <c r="C18" i="38"/>
  <c r="B18" i="38"/>
  <c r="H17" i="38"/>
  <c r="L17" i="38" s="1"/>
  <c r="R17" i="38" s="1"/>
  <c r="G17" i="38"/>
  <c r="T17" i="38" s="1"/>
  <c r="F17" i="38"/>
  <c r="K17" i="38" s="1"/>
  <c r="E17" i="38"/>
  <c r="D17" i="38"/>
  <c r="Q17" i="38" s="1"/>
  <c r="C17" i="38"/>
  <c r="B17" i="38"/>
  <c r="H16" i="38"/>
  <c r="L16" i="38" s="1"/>
  <c r="R16" i="38" s="1"/>
  <c r="G16" i="38"/>
  <c r="T16" i="38" s="1"/>
  <c r="F16" i="38"/>
  <c r="K16" i="38" s="1"/>
  <c r="E16" i="38"/>
  <c r="D16" i="38"/>
  <c r="Q16" i="38" s="1"/>
  <c r="C16" i="38"/>
  <c r="B16" i="38"/>
  <c r="H15" i="38"/>
  <c r="L15" i="38" s="1"/>
  <c r="R15" i="38" s="1"/>
  <c r="G15" i="38"/>
  <c r="T15" i="38" s="1"/>
  <c r="F15" i="38"/>
  <c r="K15" i="38" s="1"/>
  <c r="E15" i="38"/>
  <c r="D15" i="38"/>
  <c r="Q15" i="38" s="1"/>
  <c r="C15" i="38"/>
  <c r="B15" i="38"/>
  <c r="H14" i="38"/>
  <c r="L14" i="38" s="1"/>
  <c r="R14" i="38" s="1"/>
  <c r="G14" i="38"/>
  <c r="T14" i="38" s="1"/>
  <c r="F14" i="38"/>
  <c r="K14" i="38" s="1"/>
  <c r="E14" i="38"/>
  <c r="D14" i="38"/>
  <c r="Q14" i="38" s="1"/>
  <c r="C14" i="38"/>
  <c r="B14" i="38"/>
  <c r="H13" i="38"/>
  <c r="G13" i="38"/>
  <c r="T13" i="38" s="1"/>
  <c r="F13" i="38"/>
  <c r="K13" i="38" s="1"/>
  <c r="E13" i="38"/>
  <c r="D13" i="38"/>
  <c r="Q13" i="38" s="1"/>
  <c r="C13" i="38"/>
  <c r="B13" i="38"/>
  <c r="H12" i="38"/>
  <c r="L12" i="38" s="1"/>
  <c r="R12" i="38" s="1"/>
  <c r="G12" i="38"/>
  <c r="T12" i="38" s="1"/>
  <c r="F12" i="38"/>
  <c r="K12" i="38" s="1"/>
  <c r="E12" i="38"/>
  <c r="D12" i="38"/>
  <c r="Q12" i="38" s="1"/>
  <c r="C12" i="38"/>
  <c r="B12" i="38"/>
  <c r="H11" i="38"/>
  <c r="L11" i="38" s="1"/>
  <c r="R11" i="38" s="1"/>
  <c r="G11" i="38"/>
  <c r="T11" i="38" s="1"/>
  <c r="F11" i="38"/>
  <c r="K11" i="38" s="1"/>
  <c r="E11" i="38"/>
  <c r="D11" i="38"/>
  <c r="Q11" i="38" s="1"/>
  <c r="C11" i="38"/>
  <c r="B11" i="38"/>
  <c r="H10" i="38"/>
  <c r="L10" i="38" s="1"/>
  <c r="G10" i="38"/>
  <c r="T10" i="38" s="1"/>
  <c r="F10" i="38"/>
  <c r="K10" i="38" s="1"/>
  <c r="E10" i="38"/>
  <c r="D10" i="38"/>
  <c r="Q10" i="38" s="1"/>
  <c r="C10" i="38"/>
  <c r="B10" i="38"/>
  <c r="Y9" i="38"/>
  <c r="C9" i="38" s="1"/>
  <c r="Z9" i="38"/>
  <c r="AA9" i="38"/>
  <c r="E9" i="38" s="1"/>
  <c r="AB9" i="38"/>
  <c r="F9" i="38" s="1"/>
  <c r="K9" i="38" s="1"/>
  <c r="AC9" i="38"/>
  <c r="G9" i="38" s="1"/>
  <c r="AD9" i="38"/>
  <c r="H9" i="38" s="1"/>
  <c r="X9" i="38"/>
  <c r="B9" i="38" s="1"/>
  <c r="H1545" i="41"/>
  <c r="AE1545" i="38" s="1"/>
  <c r="H1448" i="41"/>
  <c r="AE1448" i="38" s="1"/>
  <c r="H1446" i="41"/>
  <c r="AE1446" i="38" s="1"/>
  <c r="H1411" i="41"/>
  <c r="AE1411" i="38" s="1"/>
  <c r="H1474" i="41"/>
  <c r="AE1474" i="38" s="1"/>
  <c r="H1551" i="41"/>
  <c r="AE1551" i="38" s="1"/>
  <c r="H1524" i="41"/>
  <c r="AE1524" i="38" s="1"/>
  <c r="H1571" i="41"/>
  <c r="AE1571" i="38" s="1"/>
  <c r="H1599" i="41"/>
  <c r="AE1599" i="38" s="1"/>
  <c r="H1563" i="41"/>
  <c r="AE1563" i="38" s="1"/>
  <c r="H1444" i="41"/>
  <c r="AE1444" i="38" s="1"/>
  <c r="H1445" i="41"/>
  <c r="AE1445" i="38" s="1"/>
  <c r="H1434" i="41"/>
  <c r="AE1434" i="38" s="1"/>
  <c r="H1417" i="41"/>
  <c r="AE1417" i="38" s="1"/>
  <c r="H1525" i="41"/>
  <c r="AE1525" i="38" s="1"/>
  <c r="H1526" i="41"/>
  <c r="AE1526" i="38" s="1"/>
  <c r="H1475" i="41"/>
  <c r="AE1475" i="38" s="1"/>
  <c r="H1566" i="41"/>
  <c r="AE1566" i="38" s="1"/>
  <c r="H1592" i="41"/>
  <c r="AE1592" i="38" s="1"/>
  <c r="H1595" i="41"/>
  <c r="AE1595" i="38" s="1"/>
  <c r="H1484" i="41"/>
  <c r="AE1484" i="38" s="1"/>
  <c r="H1493" i="41"/>
  <c r="AE1493" i="38" s="1"/>
  <c r="H1498" i="41"/>
  <c r="AE1498" i="38" s="1"/>
  <c r="I1498" i="38" s="1"/>
  <c r="H1503" i="41"/>
  <c r="AE1503" i="38" s="1"/>
  <c r="H1413" i="41"/>
  <c r="AE1413" i="38" s="1"/>
  <c r="H1418" i="41"/>
  <c r="AE1418" i="38" s="1"/>
  <c r="H1514" i="41"/>
  <c r="AE1514" i="38" s="1"/>
  <c r="H1560" i="41"/>
  <c r="AE1560" i="38" s="1"/>
  <c r="H1538" i="41"/>
  <c r="AE1538" i="38" s="1"/>
  <c r="H1569" i="41"/>
  <c r="AE1569" i="38" s="1"/>
  <c r="H1594" i="41"/>
  <c r="AE1594" i="38" s="1"/>
  <c r="H1513" i="41"/>
  <c r="AE1513" i="38" s="1"/>
  <c r="H1520" i="41"/>
  <c r="AE1520" i="38" s="1"/>
  <c r="H1515" i="41"/>
  <c r="AE1515" i="38" s="1"/>
  <c r="H1539" i="41"/>
  <c r="AE1539" i="38" s="1"/>
  <c r="H1521" i="41"/>
  <c r="AE1521" i="38" s="1"/>
  <c r="H1408" i="41"/>
  <c r="AE1408" i="38" s="1"/>
  <c r="H1573" i="41"/>
  <c r="AE1573" i="38" s="1"/>
  <c r="H1570" i="41"/>
  <c r="AE1570" i="38" s="1"/>
  <c r="H1597" i="41"/>
  <c r="AE1597" i="38" s="1"/>
  <c r="H1532" i="41"/>
  <c r="AE1532" i="38" s="1"/>
  <c r="H1565" i="41"/>
  <c r="AE1565" i="38" s="1"/>
  <c r="H1564" i="41"/>
  <c r="AE1564" i="38" s="1"/>
  <c r="H1579" i="41"/>
  <c r="AE1579" i="38" s="1"/>
  <c r="H1588" i="41"/>
  <c r="AE1588" i="38" s="1"/>
  <c r="H1431" i="41"/>
  <c r="AE1431" i="38" s="1"/>
  <c r="H1430" i="41"/>
  <c r="AE1430" i="38" s="1"/>
  <c r="H1472" i="41"/>
  <c r="AE1472" i="38" s="1"/>
  <c r="H1427" i="41"/>
  <c r="AE1427" i="38" s="1"/>
  <c r="H1556" i="41"/>
  <c r="AE1556" i="38" s="1"/>
  <c r="H1533" i="41"/>
  <c r="AE1533" i="38" s="1"/>
  <c r="H1574" i="41"/>
  <c r="AE1574" i="38" s="1"/>
  <c r="H1419" i="41"/>
  <c r="AE1419" i="38" s="1"/>
  <c r="H1429" i="41"/>
  <c r="AE1429" i="38" s="1"/>
  <c r="H1433" i="41"/>
  <c r="AE1433" i="38" s="1"/>
  <c r="H1600" i="41"/>
  <c r="AE1600" i="38" s="1"/>
  <c r="H1552" i="41"/>
  <c r="AE1552" i="38" s="1"/>
  <c r="H1522" i="41"/>
  <c r="AE1522" i="38" s="1"/>
  <c r="H1557" i="41"/>
  <c r="AE1557" i="38" s="1"/>
  <c r="H1534" i="41"/>
  <c r="AE1534" i="38" s="1"/>
  <c r="H1582" i="41"/>
  <c r="AE1582" i="38" s="1"/>
  <c r="H1591" i="41"/>
  <c r="AE1591" i="38" s="1"/>
  <c r="H1547" i="41"/>
  <c r="AE1547" i="38" s="1"/>
  <c r="H1550" i="41"/>
  <c r="AE1550" i="38" s="1"/>
  <c r="H1425" i="41"/>
  <c r="AE1425" i="38" s="1"/>
  <c r="H1546" i="41"/>
  <c r="AE1546" i="38" s="1"/>
  <c r="H1517" i="41"/>
  <c r="AE1517" i="38" s="1"/>
  <c r="H1598" i="41"/>
  <c r="AE1598" i="38" s="1"/>
  <c r="H1426" i="41"/>
  <c r="AE1426" i="38" s="1"/>
  <c r="H1580" i="41"/>
  <c r="AE1580" i="38" s="1"/>
  <c r="H1548" i="41"/>
  <c r="AE1548" i="38" s="1"/>
  <c r="H1589" i="41"/>
  <c r="AE1589" i="38" s="1"/>
  <c r="H1601" i="41"/>
  <c r="AE1601" i="38" s="1"/>
  <c r="H1523" i="41"/>
  <c r="AE1523" i="38" s="1"/>
  <c r="H1436" i="41"/>
  <c r="AE1436" i="38" s="1"/>
  <c r="H1420" i="41"/>
  <c r="AE1420" i="38" s="1"/>
  <c r="H1561" i="41"/>
  <c r="AE1561" i="38" s="1"/>
  <c r="H1540" i="41"/>
  <c r="AE1540" i="38" s="1"/>
  <c r="H1575" i="41"/>
  <c r="AE1575" i="38" s="1"/>
  <c r="H1416" i="41"/>
  <c r="AE1416" i="38" s="1"/>
  <c r="H1432" i="41"/>
  <c r="AE1432" i="38" s="1"/>
  <c r="H1553" i="41"/>
  <c r="AE1553" i="38" s="1"/>
  <c r="H1581" i="41"/>
  <c r="AE1581" i="38" s="1"/>
  <c r="H1578" i="41"/>
  <c r="AE1578" i="38" s="1"/>
  <c r="H1470" i="41"/>
  <c r="AE1470" i="38" s="1"/>
  <c r="H1476" i="41"/>
  <c r="AE1476" i="38" s="1"/>
  <c r="H1435" i="41"/>
  <c r="AE1435" i="38" s="1"/>
  <c r="H1586" i="41"/>
  <c r="AE1586" i="38" s="1"/>
  <c r="H1422" i="41"/>
  <c r="AE1422" i="38" s="1"/>
  <c r="H1438" i="41"/>
  <c r="AE1438" i="38" s="1"/>
  <c r="H1415" i="41"/>
  <c r="AE1415" i="38" s="1"/>
  <c r="H1576" i="41"/>
  <c r="AE1576" i="38" s="1"/>
  <c r="H1447" i="41"/>
  <c r="AE1447" i="38" s="1"/>
  <c r="H1412" i="41"/>
  <c r="AE1412" i="38" s="1"/>
  <c r="H1585" i="41"/>
  <c r="AE1585" i="38" s="1"/>
  <c r="H1568" i="41"/>
  <c r="AE1568" i="38" s="1"/>
  <c r="H1602" i="41"/>
  <c r="AE1602" i="38" s="1"/>
  <c r="H1593" i="41"/>
  <c r="AE1593" i="38" s="1"/>
  <c r="H1462" i="41"/>
  <c r="AE1462" i="38" s="1"/>
  <c r="H1463" i="41"/>
  <c r="AE1463" i="38" s="1"/>
  <c r="H1455" i="41"/>
  <c r="AE1455" i="38" s="1"/>
  <c r="H1457" i="41"/>
  <c r="AE1457" i="38" s="1"/>
  <c r="H1461" i="41"/>
  <c r="AE1461" i="38" s="1"/>
  <c r="H1453" i="41"/>
  <c r="AE1453" i="38" s="1"/>
  <c r="H1459" i="41"/>
  <c r="AE1459" i="38" s="1"/>
  <c r="H1458" i="41"/>
  <c r="AE1458" i="38" s="1"/>
  <c r="H1454" i="41"/>
  <c r="AE1454" i="38" s="1"/>
  <c r="H1451" i="41"/>
  <c r="AE1451" i="38" s="1"/>
  <c r="H1456" i="41"/>
  <c r="AE1456" i="38" s="1"/>
  <c r="H1465" i="41"/>
  <c r="AE1465" i="38" s="1"/>
  <c r="H1449" i="41"/>
  <c r="AE1449" i="38" s="1"/>
  <c r="H1466" i="41"/>
  <c r="AE1466" i="38" s="1"/>
  <c r="H1450" i="41"/>
  <c r="AE1450" i="38" s="1"/>
  <c r="H1460" i="41"/>
  <c r="AE1460" i="38" s="1"/>
  <c r="H1464" i="41"/>
  <c r="AE1464" i="38" s="1"/>
  <c r="H1467" i="41"/>
  <c r="AE1467" i="38" s="1"/>
  <c r="H1468" i="41"/>
  <c r="AE1468" i="38" s="1"/>
  <c r="H1452" i="41"/>
  <c r="AE1452" i="38" s="1"/>
  <c r="H1485" i="41"/>
  <c r="AE1485" i="38" s="1"/>
  <c r="H1504" i="41"/>
  <c r="AE1504" i="38" s="1"/>
  <c r="H1541" i="41"/>
  <c r="AE1541" i="38" s="1"/>
  <c r="H1590" i="41"/>
  <c r="AE1590" i="38" s="1"/>
  <c r="H1519" i="41"/>
  <c r="AE1519" i="38" s="1"/>
  <c r="H1477" i="41"/>
  <c r="AE1477" i="38" s="1"/>
  <c r="H1478" i="41"/>
  <c r="AE1478" i="38" s="1"/>
  <c r="H1479" i="41"/>
  <c r="AE1479" i="38" s="1"/>
  <c r="H1480" i="41"/>
  <c r="AE1480" i="38" s="1"/>
  <c r="H1441" i="41"/>
  <c r="AE1441" i="38" s="1"/>
  <c r="H1577" i="41"/>
  <c r="AE1577" i="38" s="1"/>
  <c r="H1511" i="41"/>
  <c r="AE1511" i="38" s="1"/>
  <c r="H1587" i="41"/>
  <c r="AE1587" i="38" s="1"/>
  <c r="H1549" i="41"/>
  <c r="AE1549" i="38" s="1"/>
  <c r="H1559" i="41"/>
  <c r="AE1559" i="38" s="1"/>
  <c r="H1407" i="41"/>
  <c r="AE1407" i="38" s="1"/>
  <c r="H1572" i="41"/>
  <c r="AE1572" i="38" s="1"/>
  <c r="H1537" i="41"/>
  <c r="AE1537" i="38" s="1"/>
  <c r="H1544" i="41"/>
  <c r="AE1544" i="38" s="1"/>
  <c r="H1596" i="41"/>
  <c r="AE1596" i="38" s="1"/>
  <c r="H1554" i="41"/>
  <c r="AE1554" i="38" s="1"/>
  <c r="H1512" i="41"/>
  <c r="AE1512" i="38" s="1"/>
  <c r="H1516" i="41"/>
  <c r="AE1516" i="38" s="1"/>
  <c r="H1535" i="41"/>
  <c r="AE1535" i="38" s="1"/>
  <c r="H1414" i="41"/>
  <c r="AE1414" i="38" s="1"/>
  <c r="H1558" i="41"/>
  <c r="AE1558" i="38" s="1"/>
  <c r="H1510" i="41"/>
  <c r="AE1510" i="38" s="1"/>
  <c r="H1497" i="41"/>
  <c r="AE1497" i="38" s="1"/>
  <c r="H1502" i="41"/>
  <c r="AE1502" i="38" s="1"/>
  <c r="H1490" i="41"/>
  <c r="AE1490" i="38" s="1"/>
  <c r="H1489" i="41"/>
  <c r="AE1489" i="38" s="1"/>
  <c r="H1491" i="41"/>
  <c r="AE1491" i="38" s="1"/>
  <c r="H1509" i="41"/>
  <c r="AE1509" i="38" s="1"/>
  <c r="H1500" i="41"/>
  <c r="AE1500" i="38" s="1"/>
  <c r="I1500" i="38" s="1"/>
  <c r="H1494" i="41"/>
  <c r="AE1494" i="38" s="1"/>
  <c r="H1496" i="41"/>
  <c r="AE1496" i="38" s="1"/>
  <c r="H1495" i="41"/>
  <c r="AE1495" i="38" s="1"/>
  <c r="H1492" i="41"/>
  <c r="AE1492" i="38" s="1"/>
  <c r="H1488" i="41"/>
  <c r="AE1488" i="38" s="1"/>
  <c r="H1486" i="41"/>
  <c r="AE1486" i="38" s="1"/>
  <c r="H1487" i="41"/>
  <c r="AE1487" i="38" s="1"/>
  <c r="H1508" i="41"/>
  <c r="AE1508" i="38" s="1"/>
  <c r="H1482" i="41"/>
  <c r="AE1482" i="38" s="1"/>
  <c r="H1501" i="41"/>
  <c r="AE1501" i="38" s="1"/>
  <c r="H1499" i="41"/>
  <c r="AE1499" i="38" s="1"/>
  <c r="H1483" i="41"/>
  <c r="AE1483" i="38" s="1"/>
  <c r="H1506" i="41"/>
  <c r="AE1506" i="38" s="1"/>
  <c r="H1507" i="41"/>
  <c r="AE1507" i="38" s="1"/>
  <c r="H1505" i="41"/>
  <c r="AE1505" i="38" s="1"/>
  <c r="H1437" i="41"/>
  <c r="AE1437" i="38" s="1"/>
  <c r="H1428" i="41"/>
  <c r="AE1428" i="38" s="1"/>
  <c r="H1562" i="41"/>
  <c r="AE1562" i="38" s="1"/>
  <c r="H1536" i="41"/>
  <c r="AE1536" i="38" s="1"/>
  <c r="H1469" i="41"/>
  <c r="AE1469" i="38" s="1"/>
  <c r="H1471" i="41"/>
  <c r="AE1471" i="38" s="1"/>
  <c r="H1583" i="41"/>
  <c r="AE1583" i="38" s="1"/>
  <c r="H1603" i="41"/>
  <c r="AE1603" i="38" s="1"/>
  <c r="H1542" i="41"/>
  <c r="AE1542" i="38" s="1"/>
  <c r="H1518" i="41"/>
  <c r="AE1518" i="38" s="1"/>
  <c r="H1527" i="41"/>
  <c r="AE1527" i="38" s="1"/>
  <c r="H1528" i="41"/>
  <c r="AE1528" i="38" s="1"/>
  <c r="H1529" i="41"/>
  <c r="AE1529" i="38" s="1"/>
  <c r="H1530" i="41"/>
  <c r="AE1530" i="38" s="1"/>
  <c r="H1531" i="41"/>
  <c r="AE1531" i="38" s="1"/>
  <c r="H1555" i="41"/>
  <c r="AE1555" i="38" s="1"/>
  <c r="H1439" i="41"/>
  <c r="AE1439" i="38" s="1"/>
  <c r="H1406" i="41"/>
  <c r="AE1406" i="38" s="1"/>
  <c r="H1421" i="41"/>
  <c r="AE1421" i="38" s="1"/>
  <c r="H1443" i="41"/>
  <c r="AE1443" i="38" s="1"/>
  <c r="H1424" i="41"/>
  <c r="AE1424" i="38" s="1"/>
  <c r="H1442" i="41"/>
  <c r="AE1442" i="38" s="1"/>
  <c r="H1440" i="41"/>
  <c r="AE1440" i="38" s="1"/>
  <c r="H1605" i="41"/>
  <c r="AE1605" i="38" s="1"/>
  <c r="H1567" i="41"/>
  <c r="AE1567" i="38" s="1"/>
  <c r="H1606" i="41"/>
  <c r="AE1606" i="38" s="1"/>
  <c r="H1584" i="41"/>
  <c r="AE1584" i="38" s="1"/>
  <c r="H1409" i="41"/>
  <c r="AE1409" i="38" s="1"/>
  <c r="H1604" i="41"/>
  <c r="AE1604" i="38" s="1"/>
  <c r="H1543" i="41"/>
  <c r="AE1543" i="38" s="1"/>
  <c r="H1423" i="41"/>
  <c r="AE1423" i="38" s="1"/>
  <c r="H1473" i="41"/>
  <c r="AE1473" i="38" s="1"/>
  <c r="H1410" i="41"/>
  <c r="AE1410" i="38" s="1"/>
  <c r="H1344" i="41"/>
  <c r="AE1344" i="38" s="1"/>
  <c r="H1247" i="41"/>
  <c r="AE1247" i="38" s="1"/>
  <c r="H1245" i="41"/>
  <c r="AE1245" i="38" s="1"/>
  <c r="H1210" i="41"/>
  <c r="AE1210" i="38" s="1"/>
  <c r="H1273" i="41"/>
  <c r="AE1273" i="38" s="1"/>
  <c r="H1350" i="41"/>
  <c r="AE1350" i="38" s="1"/>
  <c r="H1323" i="41"/>
  <c r="AE1323" i="38" s="1"/>
  <c r="H1370" i="41"/>
  <c r="AE1370" i="38" s="1"/>
  <c r="H1398" i="41"/>
  <c r="AE1398" i="38" s="1"/>
  <c r="H1362" i="41"/>
  <c r="AE1362" i="38" s="1"/>
  <c r="H1243" i="41"/>
  <c r="AE1243" i="38" s="1"/>
  <c r="H1244" i="41"/>
  <c r="AE1244" i="38" s="1"/>
  <c r="H1233" i="41"/>
  <c r="AE1233" i="38" s="1"/>
  <c r="H1216" i="41"/>
  <c r="AE1216" i="38" s="1"/>
  <c r="H1324" i="41"/>
  <c r="AE1324" i="38" s="1"/>
  <c r="H1325" i="41"/>
  <c r="AE1325" i="38" s="1"/>
  <c r="H1274" i="41"/>
  <c r="AE1274" i="38" s="1"/>
  <c r="H1365" i="41"/>
  <c r="AE1365" i="38" s="1"/>
  <c r="H1391" i="41"/>
  <c r="AE1391" i="38" s="1"/>
  <c r="H1394" i="41"/>
  <c r="AE1394" i="38" s="1"/>
  <c r="H1283" i="41"/>
  <c r="AE1283" i="38" s="1"/>
  <c r="H1292" i="41"/>
  <c r="AE1292" i="38" s="1"/>
  <c r="H1297" i="41"/>
  <c r="AE1297" i="38" s="1"/>
  <c r="H1302" i="41"/>
  <c r="AE1302" i="38" s="1"/>
  <c r="H1212" i="41"/>
  <c r="AE1212" i="38" s="1"/>
  <c r="H1217" i="41"/>
  <c r="AE1217" i="38" s="1"/>
  <c r="H1313" i="41"/>
  <c r="AE1313" i="38" s="1"/>
  <c r="H1359" i="41"/>
  <c r="AE1359" i="38" s="1"/>
  <c r="H1337" i="41"/>
  <c r="AE1337" i="38" s="1"/>
  <c r="H1368" i="41"/>
  <c r="AE1368" i="38" s="1"/>
  <c r="H1393" i="41"/>
  <c r="AE1393" i="38" s="1"/>
  <c r="H1312" i="41"/>
  <c r="AE1312" i="38" s="1"/>
  <c r="H1319" i="41"/>
  <c r="AE1319" i="38" s="1"/>
  <c r="H1314" i="41"/>
  <c r="AE1314" i="38" s="1"/>
  <c r="H1338" i="41"/>
  <c r="AE1338" i="38" s="1"/>
  <c r="H1320" i="41"/>
  <c r="AE1320" i="38" s="1"/>
  <c r="H1207" i="41"/>
  <c r="AE1207" i="38" s="1"/>
  <c r="H1372" i="41"/>
  <c r="AE1372" i="38" s="1"/>
  <c r="H1369" i="41"/>
  <c r="AE1369" i="38" s="1"/>
  <c r="H1396" i="41"/>
  <c r="AE1396" i="38" s="1"/>
  <c r="H1331" i="41"/>
  <c r="AE1331" i="38" s="1"/>
  <c r="H1364" i="41"/>
  <c r="AE1364" i="38" s="1"/>
  <c r="H1363" i="41"/>
  <c r="AE1363" i="38" s="1"/>
  <c r="H1378" i="41"/>
  <c r="AE1378" i="38" s="1"/>
  <c r="H1387" i="41"/>
  <c r="AE1387" i="38" s="1"/>
  <c r="H1230" i="41"/>
  <c r="AE1230" i="38" s="1"/>
  <c r="H1229" i="41"/>
  <c r="AE1229" i="38" s="1"/>
  <c r="H1271" i="41"/>
  <c r="AE1271" i="38" s="1"/>
  <c r="H1226" i="41"/>
  <c r="AE1226" i="38" s="1"/>
  <c r="H1355" i="41"/>
  <c r="AE1355" i="38" s="1"/>
  <c r="H1332" i="41"/>
  <c r="AE1332" i="38" s="1"/>
  <c r="H1373" i="41"/>
  <c r="AE1373" i="38" s="1"/>
  <c r="H1218" i="41"/>
  <c r="AE1218" i="38" s="1"/>
  <c r="H1228" i="41"/>
  <c r="AE1228" i="38" s="1"/>
  <c r="H1232" i="41"/>
  <c r="AE1232" i="38" s="1"/>
  <c r="H1399" i="41"/>
  <c r="AE1399" i="38" s="1"/>
  <c r="H1351" i="41"/>
  <c r="AE1351" i="38" s="1"/>
  <c r="H1321" i="41"/>
  <c r="AE1321" i="38" s="1"/>
  <c r="H1356" i="41"/>
  <c r="AE1356" i="38" s="1"/>
  <c r="H1333" i="41"/>
  <c r="AE1333" i="38" s="1"/>
  <c r="H1381" i="41"/>
  <c r="AE1381" i="38" s="1"/>
  <c r="H1390" i="41"/>
  <c r="AE1390" i="38" s="1"/>
  <c r="H1346" i="41"/>
  <c r="AE1346" i="38" s="1"/>
  <c r="H1349" i="41"/>
  <c r="AE1349" i="38" s="1"/>
  <c r="H1224" i="41"/>
  <c r="AE1224" i="38" s="1"/>
  <c r="H1345" i="41"/>
  <c r="AE1345" i="38" s="1"/>
  <c r="H1316" i="41"/>
  <c r="AE1316" i="38" s="1"/>
  <c r="H1397" i="41"/>
  <c r="AE1397" i="38" s="1"/>
  <c r="H1225" i="41"/>
  <c r="AE1225" i="38" s="1"/>
  <c r="H1379" i="41"/>
  <c r="AE1379" i="38" s="1"/>
  <c r="H1347" i="41"/>
  <c r="AE1347" i="38" s="1"/>
  <c r="H1388" i="41"/>
  <c r="AE1388" i="38" s="1"/>
  <c r="H1400" i="41"/>
  <c r="AE1400" i="38" s="1"/>
  <c r="H1322" i="41"/>
  <c r="AE1322" i="38" s="1"/>
  <c r="H1235" i="41"/>
  <c r="AE1235" i="38" s="1"/>
  <c r="H1219" i="41"/>
  <c r="AE1219" i="38" s="1"/>
  <c r="H1360" i="41"/>
  <c r="AE1360" i="38" s="1"/>
  <c r="H1339" i="41"/>
  <c r="AE1339" i="38" s="1"/>
  <c r="H1374" i="41"/>
  <c r="AE1374" i="38" s="1"/>
  <c r="H1215" i="41"/>
  <c r="AE1215" i="38" s="1"/>
  <c r="H1231" i="41"/>
  <c r="AE1231" i="38" s="1"/>
  <c r="H1352" i="41"/>
  <c r="AE1352" i="38" s="1"/>
  <c r="H1380" i="41"/>
  <c r="AE1380" i="38" s="1"/>
  <c r="H1377" i="41"/>
  <c r="AE1377" i="38" s="1"/>
  <c r="H1269" i="41"/>
  <c r="AE1269" i="38" s="1"/>
  <c r="H1275" i="41"/>
  <c r="AE1275" i="38" s="1"/>
  <c r="H1234" i="41"/>
  <c r="AE1234" i="38" s="1"/>
  <c r="H1385" i="41"/>
  <c r="AE1385" i="38" s="1"/>
  <c r="H1221" i="41"/>
  <c r="AE1221" i="38" s="1"/>
  <c r="H1237" i="41"/>
  <c r="AE1237" i="38" s="1"/>
  <c r="H1214" i="41"/>
  <c r="AE1214" i="38" s="1"/>
  <c r="H1375" i="41"/>
  <c r="AE1375" i="38" s="1"/>
  <c r="H1246" i="41"/>
  <c r="AE1246" i="38" s="1"/>
  <c r="H1211" i="41"/>
  <c r="AE1211" i="38" s="1"/>
  <c r="H1384" i="41"/>
  <c r="AE1384" i="38" s="1"/>
  <c r="H1367" i="41"/>
  <c r="AE1367" i="38" s="1"/>
  <c r="H1401" i="41"/>
  <c r="AE1401" i="38" s="1"/>
  <c r="H1392" i="41"/>
  <c r="AE1392" i="38" s="1"/>
  <c r="H1261" i="41"/>
  <c r="AE1261" i="38" s="1"/>
  <c r="H1262" i="41"/>
  <c r="AE1262" i="38" s="1"/>
  <c r="H1254" i="41"/>
  <c r="AE1254" i="38" s="1"/>
  <c r="H1256" i="41"/>
  <c r="AE1256" i="38" s="1"/>
  <c r="H1260" i="41"/>
  <c r="AE1260" i="38" s="1"/>
  <c r="H1252" i="41"/>
  <c r="AE1252" i="38" s="1"/>
  <c r="H1258" i="41"/>
  <c r="AE1258" i="38" s="1"/>
  <c r="H1257" i="41"/>
  <c r="AE1257" i="38" s="1"/>
  <c r="H1253" i="41"/>
  <c r="AE1253" i="38" s="1"/>
  <c r="H1250" i="41"/>
  <c r="AE1250" i="38" s="1"/>
  <c r="H1255" i="41"/>
  <c r="AE1255" i="38" s="1"/>
  <c r="H1264" i="41"/>
  <c r="AE1264" i="38" s="1"/>
  <c r="H1248" i="41"/>
  <c r="AE1248" i="38" s="1"/>
  <c r="H1265" i="41"/>
  <c r="AE1265" i="38" s="1"/>
  <c r="H1249" i="41"/>
  <c r="AE1249" i="38" s="1"/>
  <c r="H1259" i="41"/>
  <c r="AE1259" i="38" s="1"/>
  <c r="H1263" i="41"/>
  <c r="AE1263" i="38" s="1"/>
  <c r="H1266" i="41"/>
  <c r="AE1266" i="38" s="1"/>
  <c r="H1267" i="41"/>
  <c r="AE1267" i="38" s="1"/>
  <c r="H1251" i="41"/>
  <c r="AE1251" i="38" s="1"/>
  <c r="H1284" i="41"/>
  <c r="AE1284" i="38" s="1"/>
  <c r="H1303" i="41"/>
  <c r="AE1303" i="38" s="1"/>
  <c r="H1340" i="41"/>
  <c r="AE1340" i="38" s="1"/>
  <c r="H1389" i="41"/>
  <c r="AE1389" i="38" s="1"/>
  <c r="H1318" i="41"/>
  <c r="AE1318" i="38" s="1"/>
  <c r="H1276" i="41"/>
  <c r="AE1276" i="38" s="1"/>
  <c r="H1277" i="41"/>
  <c r="AE1277" i="38" s="1"/>
  <c r="H1278" i="41"/>
  <c r="AE1278" i="38" s="1"/>
  <c r="H1279" i="41"/>
  <c r="AE1279" i="38" s="1"/>
  <c r="H1240" i="41"/>
  <c r="AE1240" i="38" s="1"/>
  <c r="H1376" i="41"/>
  <c r="AE1376" i="38" s="1"/>
  <c r="H1310" i="41"/>
  <c r="AE1310" i="38" s="1"/>
  <c r="H1386" i="41"/>
  <c r="AE1386" i="38" s="1"/>
  <c r="H1348" i="41"/>
  <c r="AE1348" i="38" s="1"/>
  <c r="H1358" i="41"/>
  <c r="AE1358" i="38" s="1"/>
  <c r="H1206" i="41"/>
  <c r="AE1206" i="38" s="1"/>
  <c r="H1371" i="41"/>
  <c r="AE1371" i="38" s="1"/>
  <c r="H1336" i="41"/>
  <c r="AE1336" i="38" s="1"/>
  <c r="H1343" i="41"/>
  <c r="AE1343" i="38" s="1"/>
  <c r="H1395" i="41"/>
  <c r="AE1395" i="38" s="1"/>
  <c r="H1353" i="41"/>
  <c r="AE1353" i="38" s="1"/>
  <c r="H1311" i="41"/>
  <c r="AE1311" i="38" s="1"/>
  <c r="H1315" i="41"/>
  <c r="AE1315" i="38" s="1"/>
  <c r="H1334" i="41"/>
  <c r="AE1334" i="38" s="1"/>
  <c r="H1213" i="41"/>
  <c r="AE1213" i="38" s="1"/>
  <c r="H1357" i="41"/>
  <c r="AE1357" i="38" s="1"/>
  <c r="H1309" i="41"/>
  <c r="AE1309" i="38" s="1"/>
  <c r="H1296" i="41"/>
  <c r="AE1296" i="38" s="1"/>
  <c r="H1301" i="41"/>
  <c r="AE1301" i="38" s="1"/>
  <c r="H1289" i="41"/>
  <c r="AE1289" i="38" s="1"/>
  <c r="H1288" i="41"/>
  <c r="AE1288" i="38" s="1"/>
  <c r="I1288" i="38" s="1"/>
  <c r="H1290" i="41"/>
  <c r="AE1290" i="38" s="1"/>
  <c r="H1308" i="41"/>
  <c r="AE1308" i="38" s="1"/>
  <c r="H1299" i="41"/>
  <c r="AE1299" i="38" s="1"/>
  <c r="H1293" i="41"/>
  <c r="AE1293" i="38" s="1"/>
  <c r="H1295" i="41"/>
  <c r="AE1295" i="38" s="1"/>
  <c r="H1294" i="41"/>
  <c r="AE1294" i="38" s="1"/>
  <c r="H1291" i="41"/>
  <c r="AE1291" i="38" s="1"/>
  <c r="H1287" i="41"/>
  <c r="AE1287" i="38" s="1"/>
  <c r="H1285" i="41"/>
  <c r="AE1285" i="38" s="1"/>
  <c r="H1286" i="41"/>
  <c r="AE1286" i="38" s="1"/>
  <c r="I1286" i="38" s="1"/>
  <c r="H1307" i="41"/>
  <c r="AE1307" i="38" s="1"/>
  <c r="H1281" i="41"/>
  <c r="AE1281" i="38" s="1"/>
  <c r="H1300" i="41"/>
  <c r="AE1300" i="38" s="1"/>
  <c r="H1298" i="41"/>
  <c r="AE1298" i="38" s="1"/>
  <c r="H1282" i="41"/>
  <c r="AE1282" i="38" s="1"/>
  <c r="H1305" i="41"/>
  <c r="AE1305" i="38" s="1"/>
  <c r="H1306" i="41"/>
  <c r="AE1306" i="38" s="1"/>
  <c r="H1304" i="41"/>
  <c r="AE1304" i="38" s="1"/>
  <c r="H1236" i="41"/>
  <c r="AE1236" i="38" s="1"/>
  <c r="H1227" i="41"/>
  <c r="AE1227" i="38" s="1"/>
  <c r="H1361" i="41"/>
  <c r="AE1361" i="38" s="1"/>
  <c r="H1335" i="41"/>
  <c r="AE1335" i="38" s="1"/>
  <c r="H1268" i="41"/>
  <c r="AE1268" i="38" s="1"/>
  <c r="H1270" i="41"/>
  <c r="AE1270" i="38" s="1"/>
  <c r="H1382" i="41"/>
  <c r="AE1382" i="38" s="1"/>
  <c r="H1402" i="41"/>
  <c r="AE1402" i="38" s="1"/>
  <c r="H1341" i="41"/>
  <c r="AE1341" i="38" s="1"/>
  <c r="H1317" i="41"/>
  <c r="AE1317" i="38" s="1"/>
  <c r="H1326" i="41"/>
  <c r="AE1326" i="38" s="1"/>
  <c r="H1327" i="41"/>
  <c r="AE1327" i="38" s="1"/>
  <c r="H1328" i="41"/>
  <c r="AE1328" i="38" s="1"/>
  <c r="H1329" i="41"/>
  <c r="AE1329" i="38" s="1"/>
  <c r="H1330" i="41"/>
  <c r="AE1330" i="38" s="1"/>
  <c r="H1354" i="41"/>
  <c r="AE1354" i="38" s="1"/>
  <c r="H1238" i="41"/>
  <c r="AE1238" i="38" s="1"/>
  <c r="H1205" i="41"/>
  <c r="AE1205" i="38" s="1"/>
  <c r="H1220" i="41"/>
  <c r="AE1220" i="38" s="1"/>
  <c r="H1242" i="41"/>
  <c r="AE1242" i="38" s="1"/>
  <c r="H1223" i="41"/>
  <c r="AE1223" i="38" s="1"/>
  <c r="H1241" i="41"/>
  <c r="AE1241" i="38" s="1"/>
  <c r="H1239" i="41"/>
  <c r="AE1239" i="38" s="1"/>
  <c r="H1404" i="41"/>
  <c r="AE1404" i="38" s="1"/>
  <c r="H1366" i="41"/>
  <c r="AE1366" i="38" s="1"/>
  <c r="H1405" i="41"/>
  <c r="AE1405" i="38" s="1"/>
  <c r="H1383" i="41"/>
  <c r="AE1383" i="38" s="1"/>
  <c r="H1208" i="41"/>
  <c r="AE1208" i="38" s="1"/>
  <c r="H1403" i="41"/>
  <c r="AE1403" i="38" s="1"/>
  <c r="H1342" i="41"/>
  <c r="AE1342" i="38" s="1"/>
  <c r="H1222" i="41"/>
  <c r="AE1222" i="38" s="1"/>
  <c r="H1272" i="41"/>
  <c r="AE1272" i="38" s="1"/>
  <c r="H1209" i="41"/>
  <c r="AE1209" i="38" s="1"/>
  <c r="H1143" i="41"/>
  <c r="AE1143" i="38" s="1"/>
  <c r="H1046" i="41"/>
  <c r="AE1046" i="38" s="1"/>
  <c r="H1044" i="41"/>
  <c r="AE1044" i="38" s="1"/>
  <c r="H1009" i="41"/>
  <c r="AE1009" i="38" s="1"/>
  <c r="H1072" i="41"/>
  <c r="AE1072" i="38" s="1"/>
  <c r="H1149" i="41"/>
  <c r="AE1149" i="38" s="1"/>
  <c r="H1122" i="41"/>
  <c r="AE1122" i="38" s="1"/>
  <c r="H1169" i="41"/>
  <c r="AE1169" i="38" s="1"/>
  <c r="H1197" i="41"/>
  <c r="AE1197" i="38" s="1"/>
  <c r="H1042" i="41"/>
  <c r="AE1042" i="38" s="1"/>
  <c r="H1043" i="41"/>
  <c r="AE1043" i="38" s="1"/>
  <c r="H1032" i="41"/>
  <c r="AE1032" i="38" s="1"/>
  <c r="H1015" i="41"/>
  <c r="AE1015" i="38" s="1"/>
  <c r="H1123" i="41"/>
  <c r="AE1123" i="38" s="1"/>
  <c r="H1124" i="41"/>
  <c r="AE1124" i="38" s="1"/>
  <c r="H1073" i="41"/>
  <c r="AE1073" i="38" s="1"/>
  <c r="H1164" i="41"/>
  <c r="AE1164" i="38" s="1"/>
  <c r="H1190" i="41"/>
  <c r="AE1190" i="38" s="1"/>
  <c r="H1193" i="41"/>
  <c r="AE1193" i="38" s="1"/>
  <c r="H1082" i="41"/>
  <c r="AE1082" i="38" s="1"/>
  <c r="H1091" i="41"/>
  <c r="AE1091" i="38" s="1"/>
  <c r="H1096" i="41"/>
  <c r="AE1096" i="38" s="1"/>
  <c r="H1101" i="41"/>
  <c r="AE1101" i="38" s="1"/>
  <c r="H1011" i="41"/>
  <c r="AE1011" i="38" s="1"/>
  <c r="H1016" i="41"/>
  <c r="AE1016" i="38" s="1"/>
  <c r="H1112" i="41"/>
  <c r="AE1112" i="38" s="1"/>
  <c r="H1158" i="41"/>
  <c r="AE1158" i="38" s="1"/>
  <c r="H1136" i="41"/>
  <c r="AE1136" i="38" s="1"/>
  <c r="H1167" i="41"/>
  <c r="AE1167" i="38" s="1"/>
  <c r="H1192" i="41"/>
  <c r="AE1192" i="38" s="1"/>
  <c r="H1111" i="41"/>
  <c r="AE1111" i="38" s="1"/>
  <c r="H1118" i="41"/>
  <c r="AE1118" i="38" s="1"/>
  <c r="H1113" i="41"/>
  <c r="AE1113" i="38" s="1"/>
  <c r="H1137" i="41"/>
  <c r="AE1137" i="38" s="1"/>
  <c r="H1119" i="41"/>
  <c r="AE1119" i="38" s="1"/>
  <c r="H1006" i="41"/>
  <c r="AE1006" i="38" s="1"/>
  <c r="H1171" i="41"/>
  <c r="AE1171" i="38" s="1"/>
  <c r="H1168" i="41"/>
  <c r="AE1168" i="38" s="1"/>
  <c r="H1195" i="41"/>
  <c r="AE1195" i="38" s="1"/>
  <c r="H1130" i="41"/>
  <c r="AE1130" i="38" s="1"/>
  <c r="H1163" i="41"/>
  <c r="AE1163" i="38" s="1"/>
  <c r="H1162" i="41"/>
  <c r="AE1162" i="38" s="1"/>
  <c r="H1177" i="41"/>
  <c r="AE1177" i="38" s="1"/>
  <c r="H1186" i="41"/>
  <c r="AE1186" i="38" s="1"/>
  <c r="H1029" i="41"/>
  <c r="AE1029" i="38" s="1"/>
  <c r="H1028" i="41"/>
  <c r="AE1028" i="38" s="1"/>
  <c r="H1070" i="41"/>
  <c r="AE1070" i="38" s="1"/>
  <c r="H1025" i="41"/>
  <c r="AE1025" i="38" s="1"/>
  <c r="H1154" i="41"/>
  <c r="AE1154" i="38" s="1"/>
  <c r="H1131" i="41"/>
  <c r="AE1131" i="38" s="1"/>
  <c r="H1172" i="41"/>
  <c r="AE1172" i="38" s="1"/>
  <c r="H1017" i="41"/>
  <c r="AE1017" i="38" s="1"/>
  <c r="H1027" i="41"/>
  <c r="AE1027" i="38" s="1"/>
  <c r="H1031" i="41"/>
  <c r="AE1031" i="38" s="1"/>
  <c r="H1198" i="41"/>
  <c r="AE1198" i="38" s="1"/>
  <c r="H1150" i="41"/>
  <c r="AE1150" i="38" s="1"/>
  <c r="H1120" i="41"/>
  <c r="AE1120" i="38" s="1"/>
  <c r="H1155" i="41"/>
  <c r="AE1155" i="38" s="1"/>
  <c r="H1132" i="41"/>
  <c r="AE1132" i="38" s="1"/>
  <c r="H1180" i="41"/>
  <c r="AE1180" i="38" s="1"/>
  <c r="H1189" i="41"/>
  <c r="AE1189" i="38" s="1"/>
  <c r="H1145" i="41"/>
  <c r="AE1145" i="38" s="1"/>
  <c r="H1148" i="41"/>
  <c r="AE1148" i="38" s="1"/>
  <c r="H1023" i="41"/>
  <c r="AE1023" i="38" s="1"/>
  <c r="H1144" i="41"/>
  <c r="AE1144" i="38" s="1"/>
  <c r="H1115" i="41"/>
  <c r="AE1115" i="38" s="1"/>
  <c r="H1196" i="41"/>
  <c r="AE1196" i="38" s="1"/>
  <c r="H1024" i="41"/>
  <c r="AE1024" i="38" s="1"/>
  <c r="H1178" i="41"/>
  <c r="AE1178" i="38" s="1"/>
  <c r="H1146" i="41"/>
  <c r="AE1146" i="38" s="1"/>
  <c r="H1187" i="41"/>
  <c r="AE1187" i="38" s="1"/>
  <c r="H1199" i="41"/>
  <c r="AE1199" i="38" s="1"/>
  <c r="H1121" i="41"/>
  <c r="AE1121" i="38" s="1"/>
  <c r="H1034" i="41"/>
  <c r="AE1034" i="38" s="1"/>
  <c r="H1018" i="41"/>
  <c r="AE1018" i="38" s="1"/>
  <c r="H1159" i="41"/>
  <c r="AE1159" i="38" s="1"/>
  <c r="H1138" i="41"/>
  <c r="AE1138" i="38" s="1"/>
  <c r="H1173" i="41"/>
  <c r="AE1173" i="38" s="1"/>
  <c r="H1014" i="41"/>
  <c r="AE1014" i="38" s="1"/>
  <c r="H1030" i="41"/>
  <c r="AE1030" i="38" s="1"/>
  <c r="H1151" i="41"/>
  <c r="AE1151" i="38" s="1"/>
  <c r="H1179" i="41"/>
  <c r="AE1179" i="38" s="1"/>
  <c r="H1176" i="41"/>
  <c r="AE1176" i="38" s="1"/>
  <c r="H1068" i="41"/>
  <c r="AE1068" i="38" s="1"/>
  <c r="H1074" i="41"/>
  <c r="AE1074" i="38" s="1"/>
  <c r="I1074" i="38" s="1"/>
  <c r="H1033" i="41"/>
  <c r="AE1033" i="38" s="1"/>
  <c r="H1184" i="41"/>
  <c r="AE1184" i="38" s="1"/>
  <c r="H1020" i="41"/>
  <c r="AE1020" i="38" s="1"/>
  <c r="H1036" i="41"/>
  <c r="AE1036" i="38" s="1"/>
  <c r="H1013" i="41"/>
  <c r="AE1013" i="38" s="1"/>
  <c r="H1174" i="41"/>
  <c r="AE1174" i="38" s="1"/>
  <c r="H1045" i="41"/>
  <c r="AE1045" i="38" s="1"/>
  <c r="H1010" i="41"/>
  <c r="AE1010" i="38" s="1"/>
  <c r="H1183" i="41"/>
  <c r="AE1183" i="38" s="1"/>
  <c r="H1166" i="41"/>
  <c r="AE1166" i="38" s="1"/>
  <c r="H1200" i="41"/>
  <c r="AE1200" i="38" s="1"/>
  <c r="H1191" i="41"/>
  <c r="AE1191" i="38" s="1"/>
  <c r="H1060" i="41"/>
  <c r="AE1060" i="38" s="1"/>
  <c r="H1061" i="41"/>
  <c r="AE1061" i="38" s="1"/>
  <c r="H1053" i="41"/>
  <c r="AE1053" i="38" s="1"/>
  <c r="H1055" i="41"/>
  <c r="AE1055" i="38" s="1"/>
  <c r="H1059" i="41"/>
  <c r="AE1059" i="38" s="1"/>
  <c r="H1051" i="41"/>
  <c r="AE1051" i="38" s="1"/>
  <c r="H1057" i="41"/>
  <c r="AE1057" i="38" s="1"/>
  <c r="H1056" i="41"/>
  <c r="AE1056" i="38" s="1"/>
  <c r="H1052" i="41"/>
  <c r="AE1052" i="38" s="1"/>
  <c r="H1049" i="41"/>
  <c r="AE1049" i="38" s="1"/>
  <c r="H1054" i="41"/>
  <c r="AE1054" i="38" s="1"/>
  <c r="H1063" i="41"/>
  <c r="AE1063" i="38" s="1"/>
  <c r="H1047" i="41"/>
  <c r="AE1047" i="38" s="1"/>
  <c r="H1064" i="41"/>
  <c r="AE1064" i="38" s="1"/>
  <c r="H1048" i="41"/>
  <c r="AE1048" i="38" s="1"/>
  <c r="H1058" i="41"/>
  <c r="AE1058" i="38" s="1"/>
  <c r="H1062" i="41"/>
  <c r="AE1062" i="38" s="1"/>
  <c r="H1065" i="41"/>
  <c r="AE1065" i="38" s="1"/>
  <c r="H1066" i="41"/>
  <c r="AE1066" i="38" s="1"/>
  <c r="H1050" i="41"/>
  <c r="AE1050" i="38" s="1"/>
  <c r="H1083" i="41"/>
  <c r="AE1083" i="38" s="1"/>
  <c r="H1102" i="41"/>
  <c r="AE1102" i="38" s="1"/>
  <c r="H1139" i="41"/>
  <c r="AE1139" i="38" s="1"/>
  <c r="H1188" i="41"/>
  <c r="AE1188" i="38" s="1"/>
  <c r="H1117" i="41"/>
  <c r="AE1117" i="38" s="1"/>
  <c r="H1075" i="41"/>
  <c r="AE1075" i="38" s="1"/>
  <c r="H1076" i="41"/>
  <c r="AE1076" i="38" s="1"/>
  <c r="I1076" i="38" s="1"/>
  <c r="H1077" i="41"/>
  <c r="AE1077" i="38" s="1"/>
  <c r="H1078" i="41"/>
  <c r="AE1078" i="38" s="1"/>
  <c r="H1039" i="41"/>
  <c r="AE1039" i="38" s="1"/>
  <c r="H1175" i="41"/>
  <c r="AE1175" i="38" s="1"/>
  <c r="H1109" i="41"/>
  <c r="AE1109" i="38" s="1"/>
  <c r="H1185" i="41"/>
  <c r="AE1185" i="38" s="1"/>
  <c r="H1147" i="41"/>
  <c r="AE1147" i="38" s="1"/>
  <c r="H1157" i="41"/>
  <c r="AE1157" i="38" s="1"/>
  <c r="H1005" i="41"/>
  <c r="AE1005" i="38" s="1"/>
  <c r="H1170" i="41"/>
  <c r="AE1170" i="38" s="1"/>
  <c r="H1135" i="41"/>
  <c r="AE1135" i="38" s="1"/>
  <c r="H1142" i="41"/>
  <c r="AE1142" i="38" s="1"/>
  <c r="H1194" i="41"/>
  <c r="AE1194" i="38" s="1"/>
  <c r="H1152" i="41"/>
  <c r="AE1152" i="38" s="1"/>
  <c r="H1110" i="41"/>
  <c r="AE1110" i="38" s="1"/>
  <c r="H1114" i="41"/>
  <c r="AE1114" i="38" s="1"/>
  <c r="H1133" i="41"/>
  <c r="AE1133" i="38" s="1"/>
  <c r="H1012" i="41"/>
  <c r="AE1012" i="38" s="1"/>
  <c r="H1156" i="41"/>
  <c r="AE1156" i="38" s="1"/>
  <c r="H1108" i="41"/>
  <c r="AE1108" i="38" s="1"/>
  <c r="H1095" i="41"/>
  <c r="AE1095" i="38" s="1"/>
  <c r="H1100" i="41"/>
  <c r="AE1100" i="38" s="1"/>
  <c r="H1088" i="41"/>
  <c r="AE1088" i="38" s="1"/>
  <c r="H1087" i="41"/>
  <c r="AE1087" i="38" s="1"/>
  <c r="H1089" i="41"/>
  <c r="AE1089" i="38" s="1"/>
  <c r="H1107" i="41"/>
  <c r="AE1107" i="38" s="1"/>
  <c r="H1098" i="41"/>
  <c r="AE1098" i="38" s="1"/>
  <c r="H1092" i="41"/>
  <c r="AE1092" i="38" s="1"/>
  <c r="H1094" i="41"/>
  <c r="AE1094" i="38" s="1"/>
  <c r="H1093" i="41"/>
  <c r="AE1093" i="38" s="1"/>
  <c r="H1090" i="41"/>
  <c r="AE1090" i="38" s="1"/>
  <c r="H1086" i="41"/>
  <c r="AE1086" i="38" s="1"/>
  <c r="H1084" i="41"/>
  <c r="AE1084" i="38" s="1"/>
  <c r="H1085" i="41"/>
  <c r="AE1085" i="38" s="1"/>
  <c r="H1106" i="41"/>
  <c r="AE1106" i="38" s="1"/>
  <c r="H1080" i="41"/>
  <c r="AE1080" i="38" s="1"/>
  <c r="H1099" i="41"/>
  <c r="AE1099" i="38" s="1"/>
  <c r="H1097" i="41"/>
  <c r="AE1097" i="38" s="1"/>
  <c r="H1081" i="41"/>
  <c r="AE1081" i="38" s="1"/>
  <c r="H1104" i="41"/>
  <c r="AE1104" i="38" s="1"/>
  <c r="H1105" i="41"/>
  <c r="AE1105" i="38" s="1"/>
  <c r="H1103" i="41"/>
  <c r="AE1103" i="38" s="1"/>
  <c r="H1035" i="41"/>
  <c r="AE1035" i="38" s="1"/>
  <c r="H1026" i="41"/>
  <c r="AE1026" i="38" s="1"/>
  <c r="H1160" i="41"/>
  <c r="AE1160" i="38" s="1"/>
  <c r="H1134" i="41"/>
  <c r="AE1134" i="38" s="1"/>
  <c r="H1067" i="41"/>
  <c r="AE1067" i="38" s="1"/>
  <c r="H1069" i="41"/>
  <c r="AE1069" i="38" s="1"/>
  <c r="H1181" i="41"/>
  <c r="AE1181" i="38" s="1"/>
  <c r="H1201" i="41"/>
  <c r="AE1201" i="38" s="1"/>
  <c r="H1140" i="41"/>
  <c r="AE1140" i="38" s="1"/>
  <c r="H1116" i="41"/>
  <c r="AE1116" i="38" s="1"/>
  <c r="H1125" i="41"/>
  <c r="AE1125" i="38" s="1"/>
  <c r="H1126" i="41"/>
  <c r="AE1126" i="38" s="1"/>
  <c r="H1127" i="41"/>
  <c r="AE1127" i="38" s="1"/>
  <c r="H1128" i="41"/>
  <c r="AE1128" i="38" s="1"/>
  <c r="H1129" i="41"/>
  <c r="AE1129" i="38" s="1"/>
  <c r="H1153" i="41"/>
  <c r="AE1153" i="38" s="1"/>
  <c r="H1037" i="41"/>
  <c r="AE1037" i="38" s="1"/>
  <c r="H1004" i="41"/>
  <c r="AE1004" i="38" s="1"/>
  <c r="H1019" i="41"/>
  <c r="AE1019" i="38" s="1"/>
  <c r="H1041" i="41"/>
  <c r="AE1041" i="38" s="1"/>
  <c r="H1022" i="41"/>
  <c r="AE1022" i="38" s="1"/>
  <c r="H1040" i="41"/>
  <c r="AE1040" i="38" s="1"/>
  <c r="H1038" i="41"/>
  <c r="AE1038" i="38" s="1"/>
  <c r="H1203" i="41"/>
  <c r="AE1203" i="38" s="1"/>
  <c r="H1165" i="41"/>
  <c r="AE1165" i="38" s="1"/>
  <c r="H1204" i="41"/>
  <c r="AE1204" i="38" s="1"/>
  <c r="H1182" i="41"/>
  <c r="AE1182" i="38" s="1"/>
  <c r="H1007" i="41"/>
  <c r="AE1007" i="38" s="1"/>
  <c r="H1202" i="41"/>
  <c r="AE1202" i="38" s="1"/>
  <c r="H1141" i="41"/>
  <c r="AE1141" i="38" s="1"/>
  <c r="H1021" i="41"/>
  <c r="AE1021" i="38" s="1"/>
  <c r="H1071" i="41"/>
  <c r="AE1071" i="38" s="1"/>
  <c r="H1008" i="41"/>
  <c r="AE1008" i="38" s="1"/>
  <c r="H944" i="41"/>
  <c r="AE944" i="38" s="1"/>
  <c r="H847" i="41"/>
  <c r="AE847" i="38" s="1"/>
  <c r="H845" i="41"/>
  <c r="AE845" i="38" s="1"/>
  <c r="H810" i="41"/>
  <c r="AE810" i="38" s="1"/>
  <c r="H873" i="41"/>
  <c r="AE873" i="38" s="1"/>
  <c r="H950" i="41"/>
  <c r="AE950" i="38" s="1"/>
  <c r="H923" i="41"/>
  <c r="AE923" i="38" s="1"/>
  <c r="H970" i="41"/>
  <c r="AE970" i="38" s="1"/>
  <c r="H996" i="41"/>
  <c r="AE996" i="38" s="1"/>
  <c r="H962" i="41"/>
  <c r="AE962" i="38" s="1"/>
  <c r="H843" i="41"/>
  <c r="AE843" i="38" s="1"/>
  <c r="H844" i="41"/>
  <c r="AE844" i="38" s="1"/>
  <c r="H833" i="41"/>
  <c r="AE833" i="38" s="1"/>
  <c r="H816" i="41"/>
  <c r="AE816" i="38" s="1"/>
  <c r="H924" i="41"/>
  <c r="AE924" i="38" s="1"/>
  <c r="H925" i="41"/>
  <c r="AE925" i="38" s="1"/>
  <c r="H874" i="41"/>
  <c r="AE874" i="38" s="1"/>
  <c r="H965" i="41"/>
  <c r="AE965" i="38" s="1"/>
  <c r="H989" i="41"/>
  <c r="AE989" i="38" s="1"/>
  <c r="H992" i="41"/>
  <c r="AE992" i="38" s="1"/>
  <c r="H883" i="41"/>
  <c r="AE883" i="38" s="1"/>
  <c r="H892" i="41"/>
  <c r="AE892" i="38" s="1"/>
  <c r="H897" i="41"/>
  <c r="AE897" i="38" s="1"/>
  <c r="H902" i="41"/>
  <c r="AE902" i="38" s="1"/>
  <c r="H812" i="41"/>
  <c r="AE812" i="38" s="1"/>
  <c r="H817" i="41"/>
  <c r="AE817" i="38" s="1"/>
  <c r="H913" i="41"/>
  <c r="AE913" i="38" s="1"/>
  <c r="H959" i="41"/>
  <c r="AE959" i="38" s="1"/>
  <c r="H937" i="41"/>
  <c r="AE937" i="38" s="1"/>
  <c r="H968" i="41"/>
  <c r="AE968" i="38" s="1"/>
  <c r="H991" i="41"/>
  <c r="AE991" i="38" s="1"/>
  <c r="H912" i="41"/>
  <c r="AE912" i="38" s="1"/>
  <c r="H919" i="41"/>
  <c r="AE919" i="38" s="1"/>
  <c r="H914" i="41"/>
  <c r="AE914" i="38" s="1"/>
  <c r="H938" i="41"/>
  <c r="AE938" i="38" s="1"/>
  <c r="H920" i="41"/>
  <c r="AE920" i="38" s="1"/>
  <c r="H807" i="41"/>
  <c r="AE807" i="38" s="1"/>
  <c r="H972" i="41"/>
  <c r="AE972" i="38" s="1"/>
  <c r="H969" i="41"/>
  <c r="AE969" i="38" s="1"/>
  <c r="H994" i="41"/>
  <c r="AE994" i="38" s="1"/>
  <c r="H931" i="41"/>
  <c r="AE931" i="38" s="1"/>
  <c r="H964" i="41"/>
  <c r="AE964" i="38" s="1"/>
  <c r="H963" i="41"/>
  <c r="AE963" i="38" s="1"/>
  <c r="H978" i="41"/>
  <c r="AE978" i="38" s="1"/>
  <c r="H986" i="41"/>
  <c r="AE986" i="38" s="1"/>
  <c r="H830" i="41"/>
  <c r="AE830" i="38" s="1"/>
  <c r="H829" i="41"/>
  <c r="AE829" i="38" s="1"/>
  <c r="H871" i="41"/>
  <c r="AE871" i="38" s="1"/>
  <c r="H826" i="41"/>
  <c r="AE826" i="38" s="1"/>
  <c r="H955" i="41"/>
  <c r="AE955" i="38" s="1"/>
  <c r="H932" i="41"/>
  <c r="AE932" i="38" s="1"/>
  <c r="H818" i="41"/>
  <c r="AE818" i="38" s="1"/>
  <c r="H828" i="41"/>
  <c r="AE828" i="38" s="1"/>
  <c r="H832" i="41"/>
  <c r="AE832" i="38" s="1"/>
  <c r="H973" i="41"/>
  <c r="AE973" i="38" s="1"/>
  <c r="H997" i="41"/>
  <c r="AE997" i="38" s="1"/>
  <c r="H946" i="41"/>
  <c r="AE946" i="38" s="1"/>
  <c r="I946" i="38" s="1"/>
  <c r="H951" i="41"/>
  <c r="AE951" i="38" s="1"/>
  <c r="H921" i="41"/>
  <c r="AE921" i="38" s="1"/>
  <c r="H956" i="41"/>
  <c r="AE956" i="38" s="1"/>
  <c r="H933" i="41"/>
  <c r="AE933" i="38" s="1"/>
  <c r="H949" i="41"/>
  <c r="AE949" i="38" s="1"/>
  <c r="H824" i="41"/>
  <c r="AE824" i="38" s="1"/>
  <c r="H945" i="41"/>
  <c r="AE945" i="38" s="1"/>
  <c r="H916" i="41"/>
  <c r="AE916" i="38" s="1"/>
  <c r="H995" i="41"/>
  <c r="AE995" i="38" s="1"/>
  <c r="H825" i="41"/>
  <c r="AE825" i="38" s="1"/>
  <c r="H979" i="41"/>
  <c r="AE979" i="38" s="1"/>
  <c r="H947" i="41"/>
  <c r="AE947" i="38" s="1"/>
  <c r="H987" i="41"/>
  <c r="AE987" i="38" s="1"/>
  <c r="H998" i="41"/>
  <c r="AE998" i="38" s="1"/>
  <c r="H922" i="41"/>
  <c r="AE922" i="38" s="1"/>
  <c r="H835" i="41"/>
  <c r="AE835" i="38" s="1"/>
  <c r="H819" i="41"/>
  <c r="AE819" i="38" s="1"/>
  <c r="H960" i="41"/>
  <c r="AE960" i="38" s="1"/>
  <c r="H939" i="41"/>
  <c r="AE939" i="38" s="1"/>
  <c r="H974" i="41"/>
  <c r="AE974" i="38" s="1"/>
  <c r="H815" i="41"/>
  <c r="AE815" i="38" s="1"/>
  <c r="H831" i="41"/>
  <c r="AE831" i="38" s="1"/>
  <c r="H952" i="41"/>
  <c r="AE952" i="38" s="1"/>
  <c r="H980" i="41"/>
  <c r="AE980" i="38" s="1"/>
  <c r="H977" i="41"/>
  <c r="AE977" i="38" s="1"/>
  <c r="H869" i="41"/>
  <c r="AE869" i="38" s="1"/>
  <c r="I869" i="38" s="1"/>
  <c r="H875" i="41"/>
  <c r="AE875" i="38" s="1"/>
  <c r="H834" i="41"/>
  <c r="AE834" i="38" s="1"/>
  <c r="H984" i="41"/>
  <c r="AE984" i="38" s="1"/>
  <c r="H821" i="41"/>
  <c r="AE821" i="38" s="1"/>
  <c r="H837" i="41"/>
  <c r="AE837" i="38" s="1"/>
  <c r="H814" i="41"/>
  <c r="AE814" i="38" s="1"/>
  <c r="H975" i="41"/>
  <c r="AE975" i="38" s="1"/>
  <c r="H846" i="41"/>
  <c r="AE846" i="38" s="1"/>
  <c r="H811" i="41"/>
  <c r="AE811" i="38" s="1"/>
  <c r="H983" i="41"/>
  <c r="AE983" i="38" s="1"/>
  <c r="H967" i="41"/>
  <c r="AE967" i="38" s="1"/>
  <c r="H999" i="41"/>
  <c r="AE999" i="38" s="1"/>
  <c r="H990" i="41"/>
  <c r="AE990" i="38" s="1"/>
  <c r="H861" i="41"/>
  <c r="AE861" i="38" s="1"/>
  <c r="H862" i="41"/>
  <c r="AE862" i="38" s="1"/>
  <c r="H854" i="41"/>
  <c r="AE854" i="38" s="1"/>
  <c r="H856" i="41"/>
  <c r="AE856" i="38" s="1"/>
  <c r="H860" i="41"/>
  <c r="AE860" i="38" s="1"/>
  <c r="H852" i="41"/>
  <c r="AE852" i="38" s="1"/>
  <c r="H858" i="41"/>
  <c r="AE858" i="38" s="1"/>
  <c r="H857" i="41"/>
  <c r="AE857" i="38" s="1"/>
  <c r="H853" i="41"/>
  <c r="AE853" i="38" s="1"/>
  <c r="H850" i="41"/>
  <c r="AE850" i="38" s="1"/>
  <c r="H855" i="41"/>
  <c r="AE855" i="38" s="1"/>
  <c r="H864" i="41"/>
  <c r="AE864" i="38" s="1"/>
  <c r="I864" i="38" s="1"/>
  <c r="H848" i="41"/>
  <c r="AE848" i="38" s="1"/>
  <c r="H865" i="41"/>
  <c r="AE865" i="38" s="1"/>
  <c r="H849" i="41"/>
  <c r="AE849" i="38" s="1"/>
  <c r="H859" i="41"/>
  <c r="AE859" i="38" s="1"/>
  <c r="H863" i="41"/>
  <c r="AE863" i="38" s="1"/>
  <c r="H866" i="41"/>
  <c r="AE866" i="38" s="1"/>
  <c r="H867" i="41"/>
  <c r="AE867" i="38" s="1"/>
  <c r="I867" i="38" s="1"/>
  <c r="H851" i="41"/>
  <c r="AE851" i="38" s="1"/>
  <c r="H884" i="41"/>
  <c r="AE884" i="38" s="1"/>
  <c r="H903" i="41"/>
  <c r="AE903" i="38" s="1"/>
  <c r="H940" i="41"/>
  <c r="AE940" i="38" s="1"/>
  <c r="H988" i="41"/>
  <c r="AE988" i="38" s="1"/>
  <c r="H918" i="41"/>
  <c r="AE918" i="38" s="1"/>
  <c r="H876" i="41"/>
  <c r="AE876" i="38" s="1"/>
  <c r="H877" i="41"/>
  <c r="AE877" i="38" s="1"/>
  <c r="H878" i="41"/>
  <c r="AE878" i="38" s="1"/>
  <c r="H879" i="41"/>
  <c r="AE879" i="38" s="1"/>
  <c r="H840" i="41"/>
  <c r="AE840" i="38" s="1"/>
  <c r="H976" i="41"/>
  <c r="AE976" i="38" s="1"/>
  <c r="H910" i="41"/>
  <c r="AE910" i="38" s="1"/>
  <c r="H985" i="41"/>
  <c r="AE985" i="38" s="1"/>
  <c r="H948" i="41"/>
  <c r="AE948" i="38" s="1"/>
  <c r="H958" i="41"/>
  <c r="AE958" i="38" s="1"/>
  <c r="H806" i="41"/>
  <c r="AE806" i="38" s="1"/>
  <c r="H971" i="41"/>
  <c r="AE971" i="38" s="1"/>
  <c r="H936" i="41"/>
  <c r="AE936" i="38" s="1"/>
  <c r="H943" i="41"/>
  <c r="AE943" i="38" s="1"/>
  <c r="H993" i="41"/>
  <c r="AE993" i="38" s="1"/>
  <c r="H953" i="41"/>
  <c r="AE953" i="38" s="1"/>
  <c r="H911" i="41"/>
  <c r="AE911" i="38" s="1"/>
  <c r="H915" i="41"/>
  <c r="AE915" i="38" s="1"/>
  <c r="H934" i="41"/>
  <c r="AE934" i="38" s="1"/>
  <c r="H813" i="41"/>
  <c r="AE813" i="38" s="1"/>
  <c r="H957" i="41"/>
  <c r="AE957" i="38" s="1"/>
  <c r="H909" i="41"/>
  <c r="AE909" i="38" s="1"/>
  <c r="H896" i="41"/>
  <c r="AE896" i="38" s="1"/>
  <c r="H901" i="41"/>
  <c r="AE901" i="38" s="1"/>
  <c r="H889" i="41"/>
  <c r="AE889" i="38" s="1"/>
  <c r="H888" i="41"/>
  <c r="AE888" i="38" s="1"/>
  <c r="H890" i="41"/>
  <c r="AE890" i="38" s="1"/>
  <c r="H908" i="41"/>
  <c r="AE908" i="38" s="1"/>
  <c r="H899" i="41"/>
  <c r="AE899" i="38" s="1"/>
  <c r="H893" i="41"/>
  <c r="AE893" i="38" s="1"/>
  <c r="H895" i="41"/>
  <c r="AE895" i="38" s="1"/>
  <c r="H894" i="41"/>
  <c r="AE894" i="38" s="1"/>
  <c r="H891" i="41"/>
  <c r="AE891" i="38" s="1"/>
  <c r="H887" i="41"/>
  <c r="AE887" i="38" s="1"/>
  <c r="H885" i="41"/>
  <c r="AE885" i="38" s="1"/>
  <c r="H886" i="41"/>
  <c r="AE886" i="38" s="1"/>
  <c r="H907" i="41"/>
  <c r="AE907" i="38" s="1"/>
  <c r="H881" i="41"/>
  <c r="AE881" i="38" s="1"/>
  <c r="H900" i="41"/>
  <c r="AE900" i="38" s="1"/>
  <c r="H898" i="41"/>
  <c r="AE898" i="38" s="1"/>
  <c r="H882" i="41"/>
  <c r="AE882" i="38" s="1"/>
  <c r="H905" i="41"/>
  <c r="AE905" i="38" s="1"/>
  <c r="H906" i="41"/>
  <c r="AE906" i="38" s="1"/>
  <c r="H904" i="41"/>
  <c r="AE904" i="38" s="1"/>
  <c r="H836" i="41"/>
  <c r="AE836" i="38" s="1"/>
  <c r="H827" i="41"/>
  <c r="AE827" i="38" s="1"/>
  <c r="H961" i="41"/>
  <c r="AE961" i="38" s="1"/>
  <c r="H935" i="41"/>
  <c r="AE935" i="38" s="1"/>
  <c r="H868" i="41"/>
  <c r="AE868" i="38" s="1"/>
  <c r="I868" i="38" s="1"/>
  <c r="H870" i="41"/>
  <c r="AE870" i="38" s="1"/>
  <c r="H981" i="41"/>
  <c r="AE981" i="38" s="1"/>
  <c r="H1000" i="41"/>
  <c r="AE1000" i="38" s="1"/>
  <c r="H941" i="41"/>
  <c r="AE941" i="38" s="1"/>
  <c r="H917" i="41"/>
  <c r="AE917" i="38" s="1"/>
  <c r="H926" i="41"/>
  <c r="AE926" i="38" s="1"/>
  <c r="H927" i="41"/>
  <c r="AE927" i="38" s="1"/>
  <c r="H928" i="41"/>
  <c r="AE928" i="38" s="1"/>
  <c r="H929" i="41"/>
  <c r="AE929" i="38" s="1"/>
  <c r="H930" i="41"/>
  <c r="AE930" i="38" s="1"/>
  <c r="H954" i="41"/>
  <c r="AE954" i="38" s="1"/>
  <c r="H838" i="41"/>
  <c r="AE838" i="38" s="1"/>
  <c r="H805" i="41"/>
  <c r="AE805" i="38" s="1"/>
  <c r="H820" i="41"/>
  <c r="AE820" i="38" s="1"/>
  <c r="H842" i="41"/>
  <c r="AE842" i="38" s="1"/>
  <c r="H823" i="41"/>
  <c r="AE823" i="38" s="1"/>
  <c r="H841" i="41"/>
  <c r="AE841" i="38" s="1"/>
  <c r="H839" i="41"/>
  <c r="AE839" i="38" s="1"/>
  <c r="H1002" i="41"/>
  <c r="AE1002" i="38" s="1"/>
  <c r="H966" i="41"/>
  <c r="AE966" i="38" s="1"/>
  <c r="H1003" i="41"/>
  <c r="AE1003" i="38" s="1"/>
  <c r="H982" i="41"/>
  <c r="AE982" i="38" s="1"/>
  <c r="H808" i="41"/>
  <c r="AE808" i="38" s="1"/>
  <c r="H1001" i="41"/>
  <c r="AE1001" i="38" s="1"/>
  <c r="H942" i="41"/>
  <c r="AE942" i="38" s="1"/>
  <c r="H822" i="41"/>
  <c r="AE822" i="38" s="1"/>
  <c r="H872" i="41"/>
  <c r="AE872" i="38" s="1"/>
  <c r="H809" i="41"/>
  <c r="AE809" i="38" s="1"/>
  <c r="H745" i="41"/>
  <c r="AE745" i="38" s="1"/>
  <c r="H648" i="41"/>
  <c r="AE648" i="38" s="1"/>
  <c r="H646" i="41"/>
  <c r="AE646" i="38" s="1"/>
  <c r="H611" i="41"/>
  <c r="AE611" i="38" s="1"/>
  <c r="H674" i="41"/>
  <c r="AE674" i="38" s="1"/>
  <c r="H751" i="41"/>
  <c r="AE751" i="38" s="1"/>
  <c r="H724" i="41"/>
  <c r="AE724" i="38" s="1"/>
  <c r="H771" i="41"/>
  <c r="AE771" i="38" s="1"/>
  <c r="H797" i="41"/>
  <c r="AE797" i="38" s="1"/>
  <c r="H763" i="41"/>
  <c r="AE763" i="38" s="1"/>
  <c r="H644" i="41"/>
  <c r="AE644" i="38" s="1"/>
  <c r="H645" i="41"/>
  <c r="AE645" i="38" s="1"/>
  <c r="H634" i="41"/>
  <c r="AE634" i="38" s="1"/>
  <c r="I634" i="38" s="1"/>
  <c r="H617" i="41"/>
  <c r="AE617" i="38" s="1"/>
  <c r="H725" i="41"/>
  <c r="AE725" i="38" s="1"/>
  <c r="H726" i="41"/>
  <c r="AE726" i="38" s="1"/>
  <c r="H675" i="41"/>
  <c r="AE675" i="38" s="1"/>
  <c r="H766" i="41"/>
  <c r="AE766" i="38" s="1"/>
  <c r="H790" i="41"/>
  <c r="AE790" i="38" s="1"/>
  <c r="H793" i="41"/>
  <c r="AE793" i="38" s="1"/>
  <c r="H684" i="41"/>
  <c r="AE684" i="38" s="1"/>
  <c r="H693" i="41"/>
  <c r="AE693" i="38" s="1"/>
  <c r="H698" i="41"/>
  <c r="AE698" i="38" s="1"/>
  <c r="H703" i="41"/>
  <c r="AE703" i="38" s="1"/>
  <c r="H613" i="41"/>
  <c r="AE613" i="38" s="1"/>
  <c r="I613" i="38" s="1"/>
  <c r="H618" i="41"/>
  <c r="AE618" i="38" s="1"/>
  <c r="H714" i="41"/>
  <c r="AE714" i="38" s="1"/>
  <c r="H760" i="41"/>
  <c r="AE760" i="38" s="1"/>
  <c r="H738" i="41"/>
  <c r="AE738" i="38" s="1"/>
  <c r="H769" i="41"/>
  <c r="AE769" i="38" s="1"/>
  <c r="H792" i="41"/>
  <c r="AE792" i="38" s="1"/>
  <c r="H713" i="41"/>
  <c r="AE713" i="38" s="1"/>
  <c r="H720" i="41"/>
  <c r="AE720" i="38" s="1"/>
  <c r="H715" i="41"/>
  <c r="AE715" i="38" s="1"/>
  <c r="H739" i="41"/>
  <c r="AE739" i="38" s="1"/>
  <c r="H721" i="41"/>
  <c r="AE721" i="38" s="1"/>
  <c r="H608" i="41"/>
  <c r="AE608" i="38" s="1"/>
  <c r="I608" i="38" s="1"/>
  <c r="H773" i="41"/>
  <c r="AE773" i="38" s="1"/>
  <c r="H770" i="41"/>
  <c r="AE770" i="38" s="1"/>
  <c r="H795" i="41"/>
  <c r="AE795" i="38" s="1"/>
  <c r="H732" i="41"/>
  <c r="AE732" i="38" s="1"/>
  <c r="H765" i="41"/>
  <c r="AE765" i="38" s="1"/>
  <c r="H764" i="41"/>
  <c r="AE764" i="38" s="1"/>
  <c r="H779" i="41"/>
  <c r="AE779" i="38" s="1"/>
  <c r="H787" i="41"/>
  <c r="AE787" i="38" s="1"/>
  <c r="H631" i="41"/>
  <c r="AE631" i="38" s="1"/>
  <c r="H630" i="41"/>
  <c r="AE630" i="38" s="1"/>
  <c r="I630" i="38" s="1"/>
  <c r="H672" i="41"/>
  <c r="AE672" i="38" s="1"/>
  <c r="H627" i="41"/>
  <c r="AE627" i="38" s="1"/>
  <c r="I627" i="38" s="1"/>
  <c r="H756" i="41"/>
  <c r="AE756" i="38" s="1"/>
  <c r="H733" i="41"/>
  <c r="AE733" i="38" s="1"/>
  <c r="H619" i="41"/>
  <c r="AE619" i="38" s="1"/>
  <c r="I619" i="38" s="1"/>
  <c r="H629" i="41"/>
  <c r="AE629" i="38" s="1"/>
  <c r="H633" i="41"/>
  <c r="AE633" i="38" s="1"/>
  <c r="I633" i="38" s="1"/>
  <c r="H774" i="41"/>
  <c r="AE774" i="38" s="1"/>
  <c r="H798" i="41"/>
  <c r="AE798" i="38" s="1"/>
  <c r="H747" i="41"/>
  <c r="AE747" i="38" s="1"/>
  <c r="H752" i="41"/>
  <c r="AE752" i="38" s="1"/>
  <c r="H722" i="41"/>
  <c r="AE722" i="38" s="1"/>
  <c r="H757" i="41"/>
  <c r="AE757" i="38" s="1"/>
  <c r="H734" i="41"/>
  <c r="AE734" i="38" s="1"/>
  <c r="H750" i="41"/>
  <c r="AE750" i="38" s="1"/>
  <c r="H625" i="41"/>
  <c r="AE625" i="38" s="1"/>
  <c r="I625" i="38" s="1"/>
  <c r="H746" i="41"/>
  <c r="AE746" i="38" s="1"/>
  <c r="H717" i="41"/>
  <c r="AE717" i="38" s="1"/>
  <c r="H796" i="41"/>
  <c r="AE796" i="38" s="1"/>
  <c r="H626" i="41"/>
  <c r="AE626" i="38" s="1"/>
  <c r="H780" i="41"/>
  <c r="AE780" i="38" s="1"/>
  <c r="H748" i="41"/>
  <c r="AE748" i="38" s="1"/>
  <c r="H788" i="41"/>
  <c r="AE788" i="38" s="1"/>
  <c r="H799" i="41"/>
  <c r="AE799" i="38" s="1"/>
  <c r="H723" i="41"/>
  <c r="AE723" i="38" s="1"/>
  <c r="H636" i="41"/>
  <c r="AE636" i="38" s="1"/>
  <c r="I636" i="38" s="1"/>
  <c r="H620" i="41"/>
  <c r="AE620" i="38" s="1"/>
  <c r="I620" i="38" s="1"/>
  <c r="H761" i="41"/>
  <c r="AE761" i="38" s="1"/>
  <c r="H740" i="41"/>
  <c r="AE740" i="38" s="1"/>
  <c r="H775" i="41"/>
  <c r="AE775" i="38" s="1"/>
  <c r="H616" i="41"/>
  <c r="AE616" i="38" s="1"/>
  <c r="H632" i="41"/>
  <c r="AE632" i="38" s="1"/>
  <c r="I632" i="38" s="1"/>
  <c r="H753" i="41"/>
  <c r="AE753" i="38" s="1"/>
  <c r="H781" i="41"/>
  <c r="AE781" i="38" s="1"/>
  <c r="H778" i="41"/>
  <c r="AE778" i="38" s="1"/>
  <c r="H670" i="41"/>
  <c r="AE670" i="38" s="1"/>
  <c r="H676" i="41"/>
  <c r="AE676" i="38" s="1"/>
  <c r="H635" i="41"/>
  <c r="AE635" i="38" s="1"/>
  <c r="I635" i="38" s="1"/>
  <c r="H785" i="41"/>
  <c r="AE785" i="38" s="1"/>
  <c r="H622" i="41"/>
  <c r="AE622" i="38" s="1"/>
  <c r="H638" i="41"/>
  <c r="AE638" i="38" s="1"/>
  <c r="I638" i="38" s="1"/>
  <c r="H615" i="41"/>
  <c r="AE615" i="38" s="1"/>
  <c r="I615" i="38" s="1"/>
  <c r="H776" i="41"/>
  <c r="AE776" i="38" s="1"/>
  <c r="H647" i="41"/>
  <c r="AE647" i="38" s="1"/>
  <c r="H612" i="41"/>
  <c r="AE612" i="38" s="1"/>
  <c r="I612" i="38" s="1"/>
  <c r="H784" i="41"/>
  <c r="AE784" i="38" s="1"/>
  <c r="H768" i="41"/>
  <c r="AE768" i="38" s="1"/>
  <c r="H800" i="41"/>
  <c r="AE800" i="38" s="1"/>
  <c r="H791" i="41"/>
  <c r="AE791" i="38" s="1"/>
  <c r="H662" i="41"/>
  <c r="AE662" i="38" s="1"/>
  <c r="H663" i="41"/>
  <c r="AE663" i="38" s="1"/>
  <c r="H655" i="41"/>
  <c r="AE655" i="38" s="1"/>
  <c r="I655" i="38" s="1"/>
  <c r="H657" i="41"/>
  <c r="AE657" i="38" s="1"/>
  <c r="I657" i="38" s="1"/>
  <c r="H661" i="41"/>
  <c r="AE661" i="38" s="1"/>
  <c r="H653" i="41"/>
  <c r="AE653" i="38" s="1"/>
  <c r="H659" i="41"/>
  <c r="AE659" i="38" s="1"/>
  <c r="I659" i="38" s="1"/>
  <c r="H658" i="41"/>
  <c r="AE658" i="38" s="1"/>
  <c r="I658" i="38" s="1"/>
  <c r="H654" i="41"/>
  <c r="AE654" i="38" s="1"/>
  <c r="H651" i="41"/>
  <c r="AE651" i="38" s="1"/>
  <c r="H656" i="41"/>
  <c r="AE656" i="38" s="1"/>
  <c r="I656" i="38" s="1"/>
  <c r="H665" i="41"/>
  <c r="AE665" i="38" s="1"/>
  <c r="H649" i="41"/>
  <c r="AE649" i="38" s="1"/>
  <c r="H666" i="41"/>
  <c r="AE666" i="38" s="1"/>
  <c r="H650" i="41"/>
  <c r="AE650" i="38" s="1"/>
  <c r="H660" i="41"/>
  <c r="AE660" i="38" s="1"/>
  <c r="H664" i="41"/>
  <c r="AE664" i="38" s="1"/>
  <c r="H667" i="41"/>
  <c r="AE667" i="38" s="1"/>
  <c r="H668" i="41"/>
  <c r="AE668" i="38" s="1"/>
  <c r="H652" i="41"/>
  <c r="AE652" i="38" s="1"/>
  <c r="I652" i="38" s="1"/>
  <c r="H685" i="41"/>
  <c r="AE685" i="38" s="1"/>
  <c r="H704" i="41"/>
  <c r="AE704" i="38" s="1"/>
  <c r="H741" i="41"/>
  <c r="AE741" i="38" s="1"/>
  <c r="H789" i="41"/>
  <c r="AE789" i="38" s="1"/>
  <c r="H719" i="41"/>
  <c r="AE719" i="38" s="1"/>
  <c r="H677" i="41"/>
  <c r="AE677" i="38" s="1"/>
  <c r="H678" i="41"/>
  <c r="AE678" i="38" s="1"/>
  <c r="H679" i="41"/>
  <c r="AE679" i="38" s="1"/>
  <c r="H680" i="41"/>
  <c r="AE680" i="38" s="1"/>
  <c r="H641" i="41"/>
  <c r="AE641" i="38" s="1"/>
  <c r="I641" i="38" s="1"/>
  <c r="H777" i="41"/>
  <c r="AE777" i="38" s="1"/>
  <c r="H711" i="41"/>
  <c r="AE711" i="38" s="1"/>
  <c r="H786" i="41"/>
  <c r="AE786" i="38" s="1"/>
  <c r="H749" i="41"/>
  <c r="AE749" i="38" s="1"/>
  <c r="H759" i="41"/>
  <c r="AE759" i="38" s="1"/>
  <c r="H607" i="41"/>
  <c r="AE607" i="38" s="1"/>
  <c r="H772" i="41"/>
  <c r="AE772" i="38" s="1"/>
  <c r="H737" i="41"/>
  <c r="AE737" i="38" s="1"/>
  <c r="H744" i="41"/>
  <c r="AE744" i="38" s="1"/>
  <c r="H794" i="41"/>
  <c r="AE794" i="38" s="1"/>
  <c r="H754" i="41"/>
  <c r="AE754" i="38" s="1"/>
  <c r="H712" i="41"/>
  <c r="AE712" i="38" s="1"/>
  <c r="H716" i="41"/>
  <c r="AE716" i="38" s="1"/>
  <c r="H735" i="41"/>
  <c r="AE735" i="38" s="1"/>
  <c r="H614" i="41"/>
  <c r="AE614" i="38" s="1"/>
  <c r="I614" i="38" s="1"/>
  <c r="H758" i="41"/>
  <c r="AE758" i="38" s="1"/>
  <c r="H710" i="41"/>
  <c r="AE710" i="38" s="1"/>
  <c r="H697" i="41"/>
  <c r="AE697" i="38" s="1"/>
  <c r="H702" i="41"/>
  <c r="AE702" i="38" s="1"/>
  <c r="H690" i="41"/>
  <c r="AE690" i="38" s="1"/>
  <c r="H689" i="41"/>
  <c r="AE689" i="38" s="1"/>
  <c r="H691" i="41"/>
  <c r="AE691" i="38" s="1"/>
  <c r="H709" i="41"/>
  <c r="AE709" i="38" s="1"/>
  <c r="H700" i="41"/>
  <c r="AE700" i="38" s="1"/>
  <c r="H694" i="41"/>
  <c r="AE694" i="38" s="1"/>
  <c r="H696" i="41"/>
  <c r="AE696" i="38" s="1"/>
  <c r="H695" i="41"/>
  <c r="AE695" i="38" s="1"/>
  <c r="H692" i="41"/>
  <c r="AE692" i="38" s="1"/>
  <c r="H688" i="41"/>
  <c r="AE688" i="38" s="1"/>
  <c r="H686" i="41"/>
  <c r="AE686" i="38" s="1"/>
  <c r="H687" i="41"/>
  <c r="AE687" i="38" s="1"/>
  <c r="H708" i="41"/>
  <c r="AE708" i="38" s="1"/>
  <c r="H682" i="41"/>
  <c r="AE682" i="38" s="1"/>
  <c r="H701" i="41"/>
  <c r="AE701" i="38" s="1"/>
  <c r="H699" i="41"/>
  <c r="AE699" i="38" s="1"/>
  <c r="H683" i="41"/>
  <c r="AE683" i="38" s="1"/>
  <c r="H706" i="41"/>
  <c r="AE706" i="38" s="1"/>
  <c r="H707" i="41"/>
  <c r="AE707" i="38" s="1"/>
  <c r="H705" i="41"/>
  <c r="AE705" i="38" s="1"/>
  <c r="H637" i="41"/>
  <c r="AE637" i="38" s="1"/>
  <c r="I637" i="38" s="1"/>
  <c r="H628" i="41"/>
  <c r="AE628" i="38" s="1"/>
  <c r="I628" i="38" s="1"/>
  <c r="H762" i="41"/>
  <c r="AE762" i="38" s="1"/>
  <c r="H736" i="41"/>
  <c r="AE736" i="38" s="1"/>
  <c r="I736" i="38" s="1"/>
  <c r="H669" i="41"/>
  <c r="AE669" i="38" s="1"/>
  <c r="H671" i="41"/>
  <c r="AE671" i="38" s="1"/>
  <c r="H782" i="41"/>
  <c r="AE782" i="38" s="1"/>
  <c r="H801" i="41"/>
  <c r="AE801" i="38" s="1"/>
  <c r="H742" i="41"/>
  <c r="AE742" i="38" s="1"/>
  <c r="H718" i="41"/>
  <c r="AE718" i="38" s="1"/>
  <c r="H727" i="41"/>
  <c r="AE727" i="38" s="1"/>
  <c r="H728" i="41"/>
  <c r="AE728" i="38" s="1"/>
  <c r="H729" i="41"/>
  <c r="AE729" i="38" s="1"/>
  <c r="H730" i="41"/>
  <c r="AE730" i="38" s="1"/>
  <c r="H731" i="41"/>
  <c r="AE731" i="38" s="1"/>
  <c r="H755" i="41"/>
  <c r="AE755" i="38" s="1"/>
  <c r="H639" i="41"/>
  <c r="AE639" i="38" s="1"/>
  <c r="I639" i="38" s="1"/>
  <c r="H606" i="41"/>
  <c r="AE606" i="38" s="1"/>
  <c r="H621" i="41"/>
  <c r="AE621" i="38" s="1"/>
  <c r="H643" i="41"/>
  <c r="AE643" i="38" s="1"/>
  <c r="H624" i="41"/>
  <c r="AE624" i="38" s="1"/>
  <c r="H642" i="41"/>
  <c r="AE642" i="38" s="1"/>
  <c r="H640" i="41"/>
  <c r="AE640" i="38" s="1"/>
  <c r="I640" i="38" s="1"/>
  <c r="H803" i="41"/>
  <c r="AE803" i="38" s="1"/>
  <c r="H767" i="41"/>
  <c r="AE767" i="38" s="1"/>
  <c r="H804" i="41"/>
  <c r="AE804" i="38" s="1"/>
  <c r="H783" i="41"/>
  <c r="AE783" i="38" s="1"/>
  <c r="H609" i="41"/>
  <c r="AE609" i="38" s="1"/>
  <c r="I609" i="38" s="1"/>
  <c r="H802" i="41"/>
  <c r="AE802" i="38" s="1"/>
  <c r="H743" i="41"/>
  <c r="AE743" i="38" s="1"/>
  <c r="H623" i="41"/>
  <c r="AE623" i="38" s="1"/>
  <c r="H673" i="41"/>
  <c r="AE673" i="38" s="1"/>
  <c r="H610" i="41"/>
  <c r="AE610" i="38" s="1"/>
  <c r="I610" i="38" s="1"/>
  <c r="H546" i="41"/>
  <c r="AE546" i="38" s="1"/>
  <c r="I546" i="38" s="1"/>
  <c r="H449" i="41"/>
  <c r="AE449" i="38" s="1"/>
  <c r="H447" i="41"/>
  <c r="AE447" i="38" s="1"/>
  <c r="I447" i="38" s="1"/>
  <c r="H412" i="41"/>
  <c r="AE412" i="38" s="1"/>
  <c r="H475" i="41"/>
  <c r="AE475" i="38" s="1"/>
  <c r="I475" i="38" s="1"/>
  <c r="H552" i="41"/>
  <c r="AE552" i="38" s="1"/>
  <c r="H525" i="41"/>
  <c r="AE525" i="38" s="1"/>
  <c r="I525" i="38" s="1"/>
  <c r="H572" i="41"/>
  <c r="AE572" i="38" s="1"/>
  <c r="I572" i="38" s="1"/>
  <c r="H598" i="41"/>
  <c r="AE598" i="38" s="1"/>
  <c r="I598" i="38" s="1"/>
  <c r="H564" i="41"/>
  <c r="AE564" i="38" s="1"/>
  <c r="H445" i="41"/>
  <c r="AE445" i="38" s="1"/>
  <c r="I445" i="38" s="1"/>
  <c r="H446" i="41"/>
  <c r="AE446" i="38" s="1"/>
  <c r="I446" i="38" s="1"/>
  <c r="H435" i="41"/>
  <c r="AE435" i="38" s="1"/>
  <c r="H418" i="41"/>
  <c r="AE418" i="38" s="1"/>
  <c r="I418" i="38" s="1"/>
  <c r="H526" i="41"/>
  <c r="AE526" i="38" s="1"/>
  <c r="I526" i="38" s="1"/>
  <c r="H527" i="41"/>
  <c r="AE527" i="38" s="1"/>
  <c r="I527" i="38" s="1"/>
  <c r="H476" i="41"/>
  <c r="AE476" i="38" s="1"/>
  <c r="I476" i="38" s="1"/>
  <c r="H567" i="41"/>
  <c r="AE567" i="38" s="1"/>
  <c r="H591" i="41"/>
  <c r="AE591" i="38" s="1"/>
  <c r="H594" i="41"/>
  <c r="AE594" i="38" s="1"/>
  <c r="H485" i="41"/>
  <c r="AE485" i="38" s="1"/>
  <c r="I485" i="38" s="1"/>
  <c r="H494" i="41"/>
  <c r="AE494" i="38" s="1"/>
  <c r="H499" i="41"/>
  <c r="AE499" i="38" s="1"/>
  <c r="H504" i="41"/>
  <c r="AE504" i="38" s="1"/>
  <c r="I504" i="38" s="1"/>
  <c r="H414" i="41"/>
  <c r="AE414" i="38" s="1"/>
  <c r="H419" i="41"/>
  <c r="AE419" i="38" s="1"/>
  <c r="I419" i="38" s="1"/>
  <c r="H515" i="41"/>
  <c r="AE515" i="38" s="1"/>
  <c r="I515" i="38" s="1"/>
  <c r="H561" i="41"/>
  <c r="AE561" i="38" s="1"/>
  <c r="I561" i="38" s="1"/>
  <c r="H539" i="41"/>
  <c r="AE539" i="38" s="1"/>
  <c r="H570" i="41"/>
  <c r="AE570" i="38" s="1"/>
  <c r="H593" i="41"/>
  <c r="AE593" i="38" s="1"/>
  <c r="I593" i="38" s="1"/>
  <c r="H514" i="41"/>
  <c r="AE514" i="38" s="1"/>
  <c r="I514" i="38" s="1"/>
  <c r="H521" i="41"/>
  <c r="AE521" i="38" s="1"/>
  <c r="H516" i="41"/>
  <c r="AE516" i="38" s="1"/>
  <c r="H540" i="41"/>
  <c r="AE540" i="38" s="1"/>
  <c r="H522" i="41"/>
  <c r="AE522" i="38" s="1"/>
  <c r="I522" i="38" s="1"/>
  <c r="H409" i="41"/>
  <c r="AE409" i="38" s="1"/>
  <c r="H574" i="41"/>
  <c r="AE574" i="38" s="1"/>
  <c r="I574" i="38" s="1"/>
  <c r="H571" i="41"/>
  <c r="AE571" i="38" s="1"/>
  <c r="I571" i="38" s="1"/>
  <c r="H596" i="41"/>
  <c r="AE596" i="38" s="1"/>
  <c r="I596" i="38" s="1"/>
  <c r="H533" i="41"/>
  <c r="AE533" i="38" s="1"/>
  <c r="I533" i="38" s="1"/>
  <c r="H566" i="41"/>
  <c r="AE566" i="38" s="1"/>
  <c r="H565" i="41"/>
  <c r="AE565" i="38" s="1"/>
  <c r="H580" i="41"/>
  <c r="AE580" i="38" s="1"/>
  <c r="H588" i="41"/>
  <c r="AE588" i="38" s="1"/>
  <c r="H432" i="41"/>
  <c r="AE432" i="38" s="1"/>
  <c r="I432" i="38" s="1"/>
  <c r="H431" i="41"/>
  <c r="AE431" i="38" s="1"/>
  <c r="I431" i="38" s="1"/>
  <c r="H473" i="41"/>
  <c r="AE473" i="38" s="1"/>
  <c r="I473" i="38" s="1"/>
  <c r="H428" i="41"/>
  <c r="AE428" i="38" s="1"/>
  <c r="I428" i="38" s="1"/>
  <c r="H557" i="41"/>
  <c r="AE557" i="38" s="1"/>
  <c r="I557" i="38" s="1"/>
  <c r="H534" i="41"/>
  <c r="AE534" i="38" s="1"/>
  <c r="H420" i="41"/>
  <c r="AE420" i="38" s="1"/>
  <c r="I420" i="38" s="1"/>
  <c r="H430" i="41"/>
  <c r="AE430" i="38" s="1"/>
  <c r="H434" i="41"/>
  <c r="AE434" i="38" s="1"/>
  <c r="H575" i="41"/>
  <c r="AE575" i="38" s="1"/>
  <c r="H599" i="41"/>
  <c r="AE599" i="38" s="1"/>
  <c r="I599" i="38" s="1"/>
  <c r="H548" i="41"/>
  <c r="AE548" i="38" s="1"/>
  <c r="H553" i="41"/>
  <c r="AE553" i="38" s="1"/>
  <c r="H523" i="41"/>
  <c r="AE523" i="38" s="1"/>
  <c r="I523" i="38" s="1"/>
  <c r="H558" i="41"/>
  <c r="AE558" i="38" s="1"/>
  <c r="I558" i="38" s="1"/>
  <c r="H535" i="41"/>
  <c r="AE535" i="38" s="1"/>
  <c r="I535" i="38" s="1"/>
  <c r="H551" i="41"/>
  <c r="AE551" i="38" s="1"/>
  <c r="I551" i="38" s="1"/>
  <c r="H426" i="41"/>
  <c r="AE426" i="38" s="1"/>
  <c r="I426" i="38" s="1"/>
  <c r="H547" i="41"/>
  <c r="AE547" i="38" s="1"/>
  <c r="I547" i="38" s="1"/>
  <c r="H518" i="41"/>
  <c r="AE518" i="38" s="1"/>
  <c r="H597" i="41"/>
  <c r="AE597" i="38" s="1"/>
  <c r="I597" i="38" s="1"/>
  <c r="H427" i="41"/>
  <c r="AE427" i="38" s="1"/>
  <c r="I427" i="38" s="1"/>
  <c r="H581" i="41"/>
  <c r="AE581" i="38" s="1"/>
  <c r="H549" i="41"/>
  <c r="AE549" i="38" s="1"/>
  <c r="H589" i="41"/>
  <c r="AE589" i="38" s="1"/>
  <c r="H600" i="41"/>
  <c r="AE600" i="38" s="1"/>
  <c r="I600" i="38" s="1"/>
  <c r="H524" i="41"/>
  <c r="AE524" i="38" s="1"/>
  <c r="I524" i="38" s="1"/>
  <c r="H437" i="41"/>
  <c r="AE437" i="38" s="1"/>
  <c r="H421" i="41"/>
  <c r="AE421" i="38" s="1"/>
  <c r="I421" i="38" s="1"/>
  <c r="H562" i="41"/>
  <c r="AE562" i="38" s="1"/>
  <c r="I562" i="38" s="1"/>
  <c r="H541" i="41"/>
  <c r="AE541" i="38" s="1"/>
  <c r="H576" i="41"/>
  <c r="AE576" i="38" s="1"/>
  <c r="H417" i="41"/>
  <c r="AE417" i="38" s="1"/>
  <c r="H433" i="41"/>
  <c r="AE433" i="38" s="1"/>
  <c r="H554" i="41"/>
  <c r="AE554" i="38" s="1"/>
  <c r="H582" i="41"/>
  <c r="AE582" i="38" s="1"/>
  <c r="H579" i="41"/>
  <c r="AE579" i="38" s="1"/>
  <c r="I579" i="38" s="1"/>
  <c r="H471" i="41"/>
  <c r="AE471" i="38" s="1"/>
  <c r="I471" i="38" s="1"/>
  <c r="H477" i="41"/>
  <c r="AE477" i="38" s="1"/>
  <c r="I477" i="38" s="1"/>
  <c r="H436" i="41"/>
  <c r="AE436" i="38" s="1"/>
  <c r="H586" i="41"/>
  <c r="AE586" i="38" s="1"/>
  <c r="H423" i="41"/>
  <c r="AE423" i="38" s="1"/>
  <c r="I423" i="38" s="1"/>
  <c r="H439" i="41"/>
  <c r="AE439" i="38" s="1"/>
  <c r="H416" i="41"/>
  <c r="AE416" i="38" s="1"/>
  <c r="I416" i="38" s="1"/>
  <c r="H577" i="41"/>
  <c r="AE577" i="38" s="1"/>
  <c r="H448" i="41"/>
  <c r="AE448" i="38" s="1"/>
  <c r="I448" i="38" s="1"/>
  <c r="H413" i="41"/>
  <c r="AE413" i="38" s="1"/>
  <c r="I413" i="38" s="1"/>
  <c r="H585" i="41"/>
  <c r="AE585" i="38" s="1"/>
  <c r="H569" i="41"/>
  <c r="AE569" i="38" s="1"/>
  <c r="H601" i="41"/>
  <c r="AE601" i="38" s="1"/>
  <c r="I601" i="38" s="1"/>
  <c r="H592" i="41"/>
  <c r="AE592" i="38" s="1"/>
  <c r="H463" i="41"/>
  <c r="AE463" i="38" s="1"/>
  <c r="I463" i="38" s="1"/>
  <c r="H464" i="41"/>
  <c r="AE464" i="38" s="1"/>
  <c r="I464" i="38" s="1"/>
  <c r="H456" i="41"/>
  <c r="AE456" i="38" s="1"/>
  <c r="H458" i="41"/>
  <c r="AE458" i="38" s="1"/>
  <c r="I458" i="38" s="1"/>
  <c r="H462" i="41"/>
  <c r="AE462" i="38" s="1"/>
  <c r="I462" i="38" s="1"/>
  <c r="H454" i="41"/>
  <c r="AE454" i="38" s="1"/>
  <c r="I454" i="38" s="1"/>
  <c r="H460" i="41"/>
  <c r="AE460" i="38" s="1"/>
  <c r="I460" i="38" s="1"/>
  <c r="H459" i="41"/>
  <c r="AE459" i="38" s="1"/>
  <c r="I459" i="38" s="1"/>
  <c r="H455" i="41"/>
  <c r="AE455" i="38" s="1"/>
  <c r="I455" i="38" s="1"/>
  <c r="H452" i="41"/>
  <c r="AE452" i="38" s="1"/>
  <c r="H457" i="41"/>
  <c r="AE457" i="38" s="1"/>
  <c r="I457" i="38" s="1"/>
  <c r="H466" i="41"/>
  <c r="AE466" i="38" s="1"/>
  <c r="I466" i="38" s="1"/>
  <c r="H450" i="41"/>
  <c r="AE450" i="38" s="1"/>
  <c r="H467" i="41"/>
  <c r="AE467" i="38" s="1"/>
  <c r="H451" i="41"/>
  <c r="AE451" i="38" s="1"/>
  <c r="H461" i="41"/>
  <c r="AE461" i="38" s="1"/>
  <c r="I461" i="38" s="1"/>
  <c r="H465" i="41"/>
  <c r="AE465" i="38" s="1"/>
  <c r="H468" i="41"/>
  <c r="AE468" i="38" s="1"/>
  <c r="H469" i="41"/>
  <c r="AE469" i="38" s="1"/>
  <c r="I469" i="38" s="1"/>
  <c r="H453" i="41"/>
  <c r="AE453" i="38" s="1"/>
  <c r="I453" i="38" s="1"/>
  <c r="H486" i="41"/>
  <c r="AE486" i="38" s="1"/>
  <c r="I486" i="38" s="1"/>
  <c r="H505" i="41"/>
  <c r="AE505" i="38" s="1"/>
  <c r="I505" i="38" s="1"/>
  <c r="H542" i="41"/>
  <c r="AE542" i="38" s="1"/>
  <c r="H590" i="41"/>
  <c r="AE590" i="38" s="1"/>
  <c r="H520" i="41"/>
  <c r="AE520" i="38" s="1"/>
  <c r="H478" i="41"/>
  <c r="AE478" i="38" s="1"/>
  <c r="I478" i="38" s="1"/>
  <c r="H479" i="41"/>
  <c r="AE479" i="38" s="1"/>
  <c r="I479" i="38" s="1"/>
  <c r="H480" i="41"/>
  <c r="AE480" i="38" s="1"/>
  <c r="H481" i="41"/>
  <c r="AE481" i="38" s="1"/>
  <c r="I481" i="38" s="1"/>
  <c r="H442" i="41"/>
  <c r="AE442" i="38" s="1"/>
  <c r="H578" i="41"/>
  <c r="AE578" i="38" s="1"/>
  <c r="I578" i="38" s="1"/>
  <c r="H512" i="41"/>
  <c r="AE512" i="38" s="1"/>
  <c r="H587" i="41"/>
  <c r="AE587" i="38" s="1"/>
  <c r="H550" i="41"/>
  <c r="AE550" i="38" s="1"/>
  <c r="I550" i="38" s="1"/>
  <c r="H560" i="41"/>
  <c r="AE560" i="38" s="1"/>
  <c r="H408" i="41"/>
  <c r="AE408" i="38" s="1"/>
  <c r="I408" i="38" s="1"/>
  <c r="H573" i="41"/>
  <c r="AE573" i="38" s="1"/>
  <c r="I573" i="38" s="1"/>
  <c r="H538" i="41"/>
  <c r="AE538" i="38" s="1"/>
  <c r="H545" i="41"/>
  <c r="AE545" i="38" s="1"/>
  <c r="I545" i="38" s="1"/>
  <c r="H595" i="41"/>
  <c r="AE595" i="38" s="1"/>
  <c r="H555" i="41"/>
  <c r="AE555" i="38" s="1"/>
  <c r="H513" i="41"/>
  <c r="AE513" i="38" s="1"/>
  <c r="H517" i="41"/>
  <c r="AE517" i="38" s="1"/>
  <c r="H536" i="41"/>
  <c r="AE536" i="38" s="1"/>
  <c r="I536" i="38" s="1"/>
  <c r="H415" i="41"/>
  <c r="AE415" i="38" s="1"/>
  <c r="I415" i="38" s="1"/>
  <c r="H559" i="41"/>
  <c r="AE559" i="38" s="1"/>
  <c r="I559" i="38" s="1"/>
  <c r="H511" i="41"/>
  <c r="AE511" i="38" s="1"/>
  <c r="H498" i="41"/>
  <c r="AE498" i="38" s="1"/>
  <c r="H503" i="41"/>
  <c r="AE503" i="38" s="1"/>
  <c r="I503" i="38" s="1"/>
  <c r="H491" i="41"/>
  <c r="AE491" i="38" s="1"/>
  <c r="I491" i="38" s="1"/>
  <c r="H490" i="41"/>
  <c r="AE490" i="38" s="1"/>
  <c r="I490" i="38" s="1"/>
  <c r="H492" i="41"/>
  <c r="AE492" i="38" s="1"/>
  <c r="H510" i="41"/>
  <c r="AE510" i="38" s="1"/>
  <c r="H501" i="41"/>
  <c r="AE501" i="38" s="1"/>
  <c r="H495" i="41"/>
  <c r="AE495" i="38" s="1"/>
  <c r="H497" i="41"/>
  <c r="AE497" i="38" s="1"/>
  <c r="H496" i="41"/>
  <c r="AE496" i="38" s="1"/>
  <c r="H493" i="41"/>
  <c r="AE493" i="38" s="1"/>
  <c r="H489" i="41"/>
  <c r="AE489" i="38" s="1"/>
  <c r="I489" i="38" s="1"/>
  <c r="H487" i="41"/>
  <c r="AE487" i="38" s="1"/>
  <c r="I487" i="38" s="1"/>
  <c r="H488" i="41"/>
  <c r="AE488" i="38" s="1"/>
  <c r="H509" i="41"/>
  <c r="AE509" i="38" s="1"/>
  <c r="I509" i="38" s="1"/>
  <c r="H483" i="41"/>
  <c r="AE483" i="38" s="1"/>
  <c r="I483" i="38" s="1"/>
  <c r="H502" i="41"/>
  <c r="AE502" i="38" s="1"/>
  <c r="I502" i="38" s="1"/>
  <c r="H500" i="41"/>
  <c r="AE500" i="38" s="1"/>
  <c r="I500" i="38" s="1"/>
  <c r="H484" i="41"/>
  <c r="AE484" i="38" s="1"/>
  <c r="I484" i="38" s="1"/>
  <c r="H507" i="41"/>
  <c r="AE507" i="38" s="1"/>
  <c r="I507" i="38" s="1"/>
  <c r="H508" i="41"/>
  <c r="AE508" i="38" s="1"/>
  <c r="H506" i="41"/>
  <c r="AE506" i="38" s="1"/>
  <c r="H438" i="41"/>
  <c r="AE438" i="38" s="1"/>
  <c r="I438" i="38" s="1"/>
  <c r="H429" i="41"/>
  <c r="AE429" i="38" s="1"/>
  <c r="I429" i="38" s="1"/>
  <c r="H563" i="41"/>
  <c r="AE563" i="38" s="1"/>
  <c r="H537" i="41"/>
  <c r="AE537" i="38" s="1"/>
  <c r="I537" i="38" s="1"/>
  <c r="H470" i="41"/>
  <c r="AE470" i="38" s="1"/>
  <c r="I470" i="38" s="1"/>
  <c r="H472" i="41"/>
  <c r="AE472" i="38" s="1"/>
  <c r="I472" i="38" s="1"/>
  <c r="H583" i="41"/>
  <c r="AE583" i="38" s="1"/>
  <c r="H602" i="41"/>
  <c r="AE602" i="38" s="1"/>
  <c r="I602" i="38" s="1"/>
  <c r="H543" i="41"/>
  <c r="AE543" i="38" s="1"/>
  <c r="I543" i="38" s="1"/>
  <c r="H519" i="41"/>
  <c r="AE519" i="38" s="1"/>
  <c r="H528" i="41"/>
  <c r="AE528" i="38" s="1"/>
  <c r="I528" i="38" s="1"/>
  <c r="H529" i="41"/>
  <c r="AE529" i="38" s="1"/>
  <c r="I529" i="38" s="1"/>
  <c r="H530" i="41"/>
  <c r="AE530" i="38" s="1"/>
  <c r="I530" i="38" s="1"/>
  <c r="H531" i="41"/>
  <c r="AE531" i="38" s="1"/>
  <c r="H532" i="41"/>
  <c r="AE532" i="38" s="1"/>
  <c r="I532" i="38" s="1"/>
  <c r="H556" i="41"/>
  <c r="AE556" i="38" s="1"/>
  <c r="H440" i="41"/>
  <c r="AE440" i="38" s="1"/>
  <c r="I440" i="38" s="1"/>
  <c r="H407" i="41"/>
  <c r="AE407" i="38" s="1"/>
  <c r="I407" i="38" s="1"/>
  <c r="H422" i="41"/>
  <c r="AE422" i="38" s="1"/>
  <c r="I422" i="38" s="1"/>
  <c r="H444" i="41"/>
  <c r="AE444" i="38" s="1"/>
  <c r="I444" i="38" s="1"/>
  <c r="H425" i="41"/>
  <c r="AE425" i="38" s="1"/>
  <c r="I425" i="38" s="1"/>
  <c r="H443" i="41"/>
  <c r="AE443" i="38" s="1"/>
  <c r="I443" i="38" s="1"/>
  <c r="H441" i="41"/>
  <c r="AE441" i="38" s="1"/>
  <c r="I1079" i="38"/>
  <c r="H604" i="41"/>
  <c r="AE604" i="38" s="1"/>
  <c r="I604" i="38" s="1"/>
  <c r="H568" i="41"/>
  <c r="AE568" i="38" s="1"/>
  <c r="H605" i="41"/>
  <c r="AE605" i="38" s="1"/>
  <c r="I605" i="38" s="1"/>
  <c r="H584" i="41"/>
  <c r="AE584" i="38" s="1"/>
  <c r="I584" i="38" s="1"/>
  <c r="H410" i="41"/>
  <c r="AE410" i="38" s="1"/>
  <c r="H603" i="41"/>
  <c r="AE603" i="38" s="1"/>
  <c r="I603" i="38" s="1"/>
  <c r="H544" i="41"/>
  <c r="AE544" i="38" s="1"/>
  <c r="I544" i="38" s="1"/>
  <c r="H424" i="41"/>
  <c r="AE424" i="38" s="1"/>
  <c r="I424" i="38" s="1"/>
  <c r="H474" i="41"/>
  <c r="AE474" i="38" s="1"/>
  <c r="I474" i="38" s="1"/>
  <c r="H411" i="41"/>
  <c r="AE411" i="38" s="1"/>
  <c r="H347" i="41"/>
  <c r="AE347" i="38" s="1"/>
  <c r="I347" i="38" s="1"/>
  <c r="H250" i="41"/>
  <c r="AE250" i="38" s="1"/>
  <c r="I250" i="38" s="1"/>
  <c r="H248" i="41"/>
  <c r="AE248" i="38" s="1"/>
  <c r="I248" i="38" s="1"/>
  <c r="H213" i="41"/>
  <c r="AE213" i="38" s="1"/>
  <c r="I213" i="38" s="1"/>
  <c r="H276" i="41"/>
  <c r="AE276" i="38" s="1"/>
  <c r="H353" i="41"/>
  <c r="AE353" i="38" s="1"/>
  <c r="H326" i="41"/>
  <c r="AE326" i="38" s="1"/>
  <c r="H373" i="41"/>
  <c r="AE373" i="38" s="1"/>
  <c r="H399" i="41"/>
  <c r="AE399" i="38" s="1"/>
  <c r="H365" i="41"/>
  <c r="AE365" i="38" s="1"/>
  <c r="H246" i="41"/>
  <c r="AE246" i="38" s="1"/>
  <c r="I246" i="38" s="1"/>
  <c r="H247" i="41"/>
  <c r="AE247" i="38" s="1"/>
  <c r="I247" i="38" s="1"/>
  <c r="H236" i="41"/>
  <c r="AE236" i="38" s="1"/>
  <c r="I236" i="38" s="1"/>
  <c r="H219" i="41"/>
  <c r="AE219" i="38" s="1"/>
  <c r="I219" i="38" s="1"/>
  <c r="H327" i="41"/>
  <c r="AE327" i="38" s="1"/>
  <c r="H328" i="41"/>
  <c r="AE328" i="38" s="1"/>
  <c r="H277" i="41"/>
  <c r="AE277" i="38" s="1"/>
  <c r="I277" i="38" s="1"/>
  <c r="H368" i="41"/>
  <c r="AE368" i="38" s="1"/>
  <c r="H392" i="41"/>
  <c r="AE392" i="38" s="1"/>
  <c r="I392" i="38" s="1"/>
  <c r="H395" i="41"/>
  <c r="AE395" i="38" s="1"/>
  <c r="H286" i="41"/>
  <c r="AE286" i="38" s="1"/>
  <c r="H295" i="41"/>
  <c r="AE295" i="38" s="1"/>
  <c r="I295" i="38" s="1"/>
  <c r="H300" i="41"/>
  <c r="AE300" i="38" s="1"/>
  <c r="H305" i="41"/>
  <c r="AE305" i="38" s="1"/>
  <c r="H215" i="41"/>
  <c r="AE215" i="38" s="1"/>
  <c r="I215" i="38" s="1"/>
  <c r="H220" i="41"/>
  <c r="AE220" i="38" s="1"/>
  <c r="I220" i="38" s="1"/>
  <c r="H316" i="41"/>
  <c r="AE316" i="38" s="1"/>
  <c r="I316" i="38" s="1"/>
  <c r="H362" i="41"/>
  <c r="AE362" i="38" s="1"/>
  <c r="I362" i="38" s="1"/>
  <c r="H340" i="41"/>
  <c r="AE340" i="38" s="1"/>
  <c r="H371" i="41"/>
  <c r="AE371" i="38" s="1"/>
  <c r="H394" i="41"/>
  <c r="AE394" i="38" s="1"/>
  <c r="H315" i="41"/>
  <c r="AE315" i="38" s="1"/>
  <c r="I315" i="38" s="1"/>
  <c r="H322" i="41"/>
  <c r="AE322" i="38" s="1"/>
  <c r="H317" i="41"/>
  <c r="AE317" i="38" s="1"/>
  <c r="I317" i="38" s="1"/>
  <c r="H341" i="41"/>
  <c r="AE341" i="38" s="1"/>
  <c r="H323" i="41"/>
  <c r="AE323" i="38" s="1"/>
  <c r="I323" i="38" s="1"/>
  <c r="H210" i="41"/>
  <c r="AE210" i="38" s="1"/>
  <c r="I210" i="38" s="1"/>
  <c r="H375" i="41"/>
  <c r="AE375" i="38" s="1"/>
  <c r="H372" i="41"/>
  <c r="AE372" i="38" s="1"/>
  <c r="I372" i="38" s="1"/>
  <c r="H397" i="41"/>
  <c r="AE397" i="38" s="1"/>
  <c r="I397" i="38" s="1"/>
  <c r="H334" i="41"/>
  <c r="AE334" i="38" s="1"/>
  <c r="I334" i="38" s="1"/>
  <c r="H367" i="41"/>
  <c r="AE367" i="38" s="1"/>
  <c r="I367" i="38" s="1"/>
  <c r="H366" i="41"/>
  <c r="AE366" i="38" s="1"/>
  <c r="I366" i="38" s="1"/>
  <c r="H381" i="41"/>
  <c r="AE381" i="38" s="1"/>
  <c r="I381" i="38" s="1"/>
  <c r="H389" i="41"/>
  <c r="AE389" i="38" s="1"/>
  <c r="I389" i="38" s="1"/>
  <c r="H233" i="41"/>
  <c r="AE233" i="38" s="1"/>
  <c r="I233" i="38" s="1"/>
  <c r="H232" i="41"/>
  <c r="AE232" i="38" s="1"/>
  <c r="I232" i="38" s="1"/>
  <c r="H274" i="41"/>
  <c r="AE274" i="38" s="1"/>
  <c r="I274" i="38" s="1"/>
  <c r="H229" i="41"/>
  <c r="AE229" i="38" s="1"/>
  <c r="H358" i="41"/>
  <c r="AE358" i="38" s="1"/>
  <c r="H335" i="41"/>
  <c r="AE335" i="38" s="1"/>
  <c r="I335" i="38" s="1"/>
  <c r="H221" i="41"/>
  <c r="AE221" i="38" s="1"/>
  <c r="H231" i="41"/>
  <c r="AE231" i="38" s="1"/>
  <c r="I231" i="38" s="1"/>
  <c r="H235" i="41"/>
  <c r="AE235" i="38" s="1"/>
  <c r="I235" i="38" s="1"/>
  <c r="H376" i="41"/>
  <c r="AE376" i="38" s="1"/>
  <c r="H400" i="41"/>
  <c r="AE400" i="38" s="1"/>
  <c r="I400" i="38" s="1"/>
  <c r="H349" i="41"/>
  <c r="AE349" i="38" s="1"/>
  <c r="I349" i="38" s="1"/>
  <c r="H354" i="41"/>
  <c r="AE354" i="38" s="1"/>
  <c r="H324" i="41"/>
  <c r="AE324" i="38" s="1"/>
  <c r="I324" i="38" s="1"/>
  <c r="H359" i="41"/>
  <c r="AE359" i="38" s="1"/>
  <c r="I359" i="38" s="1"/>
  <c r="H336" i="41"/>
  <c r="AE336" i="38" s="1"/>
  <c r="H352" i="41"/>
  <c r="AE352" i="38" s="1"/>
  <c r="H227" i="41"/>
  <c r="AE227" i="38" s="1"/>
  <c r="H348" i="41"/>
  <c r="AE348" i="38" s="1"/>
  <c r="H319" i="41"/>
  <c r="AE319" i="38" s="1"/>
  <c r="H398" i="41"/>
  <c r="AE398" i="38" s="1"/>
  <c r="I398" i="38" s="1"/>
  <c r="H228" i="41"/>
  <c r="AE228" i="38" s="1"/>
  <c r="I228" i="38" s="1"/>
  <c r="H382" i="41"/>
  <c r="AE382" i="38" s="1"/>
  <c r="H350" i="41"/>
  <c r="AE350" i="38" s="1"/>
  <c r="I350" i="38" s="1"/>
  <c r="H390" i="41"/>
  <c r="AE390" i="38" s="1"/>
  <c r="I390" i="38" s="1"/>
  <c r="H401" i="41"/>
  <c r="AE401" i="38" s="1"/>
  <c r="I401" i="38" s="1"/>
  <c r="H325" i="41"/>
  <c r="AE325" i="38" s="1"/>
  <c r="I325" i="38" s="1"/>
  <c r="H238" i="41"/>
  <c r="AE238" i="38" s="1"/>
  <c r="H222" i="41"/>
  <c r="AE222" i="38" s="1"/>
  <c r="H363" i="41"/>
  <c r="AE363" i="38" s="1"/>
  <c r="H342" i="41"/>
  <c r="AE342" i="38" s="1"/>
  <c r="H377" i="41"/>
  <c r="AE377" i="38" s="1"/>
  <c r="H218" i="41"/>
  <c r="AE218" i="38" s="1"/>
  <c r="H234" i="41"/>
  <c r="AE234" i="38" s="1"/>
  <c r="I234" i="38" s="1"/>
  <c r="H355" i="41"/>
  <c r="AE355" i="38" s="1"/>
  <c r="H383" i="41"/>
  <c r="AE383" i="38" s="1"/>
  <c r="H380" i="41"/>
  <c r="AE380" i="38" s="1"/>
  <c r="H272" i="41"/>
  <c r="AE272" i="38" s="1"/>
  <c r="I272" i="38" s="1"/>
  <c r="H278" i="41"/>
  <c r="AE278" i="38" s="1"/>
  <c r="I278" i="38" s="1"/>
  <c r="H237" i="41"/>
  <c r="AE237" i="38" s="1"/>
  <c r="H387" i="41"/>
  <c r="AE387" i="38" s="1"/>
  <c r="I387" i="38" s="1"/>
  <c r="H224" i="41"/>
  <c r="AE224" i="38" s="1"/>
  <c r="H240" i="41"/>
  <c r="AE240" i="38" s="1"/>
  <c r="H217" i="41"/>
  <c r="AE217" i="38" s="1"/>
  <c r="I217" i="38" s="1"/>
  <c r="H378" i="41"/>
  <c r="AE378" i="38" s="1"/>
  <c r="H249" i="41"/>
  <c r="AE249" i="38" s="1"/>
  <c r="I249" i="38" s="1"/>
  <c r="H214" i="41"/>
  <c r="AE214" i="38" s="1"/>
  <c r="I214" i="38" s="1"/>
  <c r="H386" i="41"/>
  <c r="AE386" i="38" s="1"/>
  <c r="I386" i="38" s="1"/>
  <c r="H370" i="41"/>
  <c r="AE370" i="38" s="1"/>
  <c r="H402" i="41"/>
  <c r="AE402" i="38" s="1"/>
  <c r="I402" i="38" s="1"/>
  <c r="H393" i="41"/>
  <c r="AE393" i="38" s="1"/>
  <c r="I393" i="38" s="1"/>
  <c r="H264" i="41"/>
  <c r="AE264" i="38" s="1"/>
  <c r="I264" i="38" s="1"/>
  <c r="H257" i="41"/>
  <c r="AE257" i="38" s="1"/>
  <c r="I257" i="38" s="1"/>
  <c r="H259" i="41"/>
  <c r="AE259" i="38" s="1"/>
  <c r="I259" i="38" s="1"/>
  <c r="H263" i="41"/>
  <c r="AE263" i="38" s="1"/>
  <c r="I263" i="38" s="1"/>
  <c r="H255" i="41"/>
  <c r="AE255" i="38" s="1"/>
  <c r="H261" i="41"/>
  <c r="AE261" i="38" s="1"/>
  <c r="I261" i="38" s="1"/>
  <c r="H260" i="41"/>
  <c r="AE260" i="38" s="1"/>
  <c r="I260" i="38" s="1"/>
  <c r="H256" i="41"/>
  <c r="AE256" i="38" s="1"/>
  <c r="H253" i="41"/>
  <c r="AE253" i="38" s="1"/>
  <c r="H258" i="41"/>
  <c r="AE258" i="38" s="1"/>
  <c r="I258" i="38" s="1"/>
  <c r="H267" i="41"/>
  <c r="AE267" i="38" s="1"/>
  <c r="H251" i="41"/>
  <c r="AE251" i="38" s="1"/>
  <c r="I251" i="38" s="1"/>
  <c r="H268" i="41"/>
  <c r="AE268" i="38" s="1"/>
  <c r="H252" i="41"/>
  <c r="AE252" i="38" s="1"/>
  <c r="I252" i="38" s="1"/>
  <c r="H262" i="41"/>
  <c r="AE262" i="38" s="1"/>
  <c r="I262" i="38" s="1"/>
  <c r="H266" i="41"/>
  <c r="AE266" i="38" s="1"/>
  <c r="I266" i="38" s="1"/>
  <c r="H269" i="41"/>
  <c r="AE269" i="38" s="1"/>
  <c r="I269" i="38" s="1"/>
  <c r="H270" i="41"/>
  <c r="AE270" i="38" s="1"/>
  <c r="I270" i="38" s="1"/>
  <c r="H254" i="41"/>
  <c r="AE254" i="38" s="1"/>
  <c r="I254" i="38" s="1"/>
  <c r="H287" i="41"/>
  <c r="AE287" i="38" s="1"/>
  <c r="H306" i="41"/>
  <c r="AE306" i="38" s="1"/>
  <c r="H343" i="41"/>
  <c r="AE343" i="38" s="1"/>
  <c r="H391" i="41"/>
  <c r="AE391" i="38" s="1"/>
  <c r="I391" i="38" s="1"/>
  <c r="H321" i="41"/>
  <c r="AE321" i="38" s="1"/>
  <c r="I321" i="38" s="1"/>
  <c r="H279" i="41"/>
  <c r="AE279" i="38" s="1"/>
  <c r="I279" i="38" s="1"/>
  <c r="H280" i="41"/>
  <c r="AE280" i="38" s="1"/>
  <c r="H281" i="41"/>
  <c r="AE281" i="38" s="1"/>
  <c r="H282" i="41"/>
  <c r="AE282" i="38" s="1"/>
  <c r="H243" i="41"/>
  <c r="AE243" i="38" s="1"/>
  <c r="I243" i="38" s="1"/>
  <c r="H379" i="41"/>
  <c r="AE379" i="38" s="1"/>
  <c r="H313" i="41"/>
  <c r="AE313" i="38" s="1"/>
  <c r="H388" i="41"/>
  <c r="AE388" i="38" s="1"/>
  <c r="I388" i="38" s="1"/>
  <c r="H351" i="41"/>
  <c r="AE351" i="38" s="1"/>
  <c r="H361" i="41"/>
  <c r="AE361" i="38" s="1"/>
  <c r="I361" i="38" s="1"/>
  <c r="H209" i="41"/>
  <c r="AE209" i="38" s="1"/>
  <c r="I209" i="38" s="1"/>
  <c r="H374" i="41"/>
  <c r="AE374" i="38" s="1"/>
  <c r="H339" i="41"/>
  <c r="AE339" i="38" s="1"/>
  <c r="I339" i="38" s="1"/>
  <c r="H346" i="41"/>
  <c r="AE346" i="38" s="1"/>
  <c r="I346" i="38" s="1"/>
  <c r="H396" i="41"/>
  <c r="AE396" i="38" s="1"/>
  <c r="I396" i="38" s="1"/>
  <c r="H356" i="41"/>
  <c r="AE356" i="38" s="1"/>
  <c r="H314" i="41"/>
  <c r="AE314" i="38" s="1"/>
  <c r="I314" i="38" s="1"/>
  <c r="H318" i="41"/>
  <c r="AE318" i="38" s="1"/>
  <c r="I318" i="38" s="1"/>
  <c r="H337" i="41"/>
  <c r="AE337" i="38" s="1"/>
  <c r="H216" i="41"/>
  <c r="AE216" i="38" s="1"/>
  <c r="I216" i="38" s="1"/>
  <c r="H360" i="41"/>
  <c r="AE360" i="38" s="1"/>
  <c r="I360" i="38" s="1"/>
  <c r="H312" i="41"/>
  <c r="AE312" i="38" s="1"/>
  <c r="I312" i="38" s="1"/>
  <c r="H299" i="41"/>
  <c r="AE299" i="38" s="1"/>
  <c r="H304" i="41"/>
  <c r="AE304" i="38" s="1"/>
  <c r="H292" i="41"/>
  <c r="AE292" i="38" s="1"/>
  <c r="I292" i="38" s="1"/>
  <c r="H291" i="41"/>
  <c r="AE291" i="38" s="1"/>
  <c r="I291" i="38" s="1"/>
  <c r="H293" i="41"/>
  <c r="AE293" i="38" s="1"/>
  <c r="I293" i="38" s="1"/>
  <c r="H311" i="41"/>
  <c r="AE311" i="38" s="1"/>
  <c r="I311" i="38" s="1"/>
  <c r="H302" i="41"/>
  <c r="AE302" i="38" s="1"/>
  <c r="I302" i="38" s="1"/>
  <c r="H296" i="41"/>
  <c r="AE296" i="38" s="1"/>
  <c r="H298" i="41"/>
  <c r="AE298" i="38" s="1"/>
  <c r="H297" i="41"/>
  <c r="AE297" i="38" s="1"/>
  <c r="I297" i="38" s="1"/>
  <c r="H294" i="41"/>
  <c r="AE294" i="38" s="1"/>
  <c r="H290" i="41"/>
  <c r="AE290" i="38" s="1"/>
  <c r="I290" i="38" s="1"/>
  <c r="H288" i="41"/>
  <c r="AE288" i="38" s="1"/>
  <c r="I288" i="38" s="1"/>
  <c r="H289" i="41"/>
  <c r="AE289" i="38" s="1"/>
  <c r="H310" i="41"/>
  <c r="AE310" i="38" s="1"/>
  <c r="I310" i="38" s="1"/>
  <c r="H284" i="41"/>
  <c r="AE284" i="38" s="1"/>
  <c r="H303" i="41"/>
  <c r="AE303" i="38" s="1"/>
  <c r="I303" i="38" s="1"/>
  <c r="H301" i="41"/>
  <c r="AE301" i="38" s="1"/>
  <c r="H285" i="41"/>
  <c r="AE285" i="38" s="1"/>
  <c r="H308" i="41"/>
  <c r="AE308" i="38" s="1"/>
  <c r="H309" i="41"/>
  <c r="AE309" i="38" s="1"/>
  <c r="H307" i="41"/>
  <c r="AE307" i="38" s="1"/>
  <c r="H239" i="41"/>
  <c r="AE239" i="38" s="1"/>
  <c r="H230" i="41"/>
  <c r="AE230" i="38" s="1"/>
  <c r="H364" i="41"/>
  <c r="AE364" i="38" s="1"/>
  <c r="H338" i="41"/>
  <c r="AE338" i="38" s="1"/>
  <c r="I338" i="38" s="1"/>
  <c r="H271" i="41"/>
  <c r="AE271" i="38" s="1"/>
  <c r="I271" i="38" s="1"/>
  <c r="H273" i="41"/>
  <c r="AE273" i="38" s="1"/>
  <c r="I273" i="38" s="1"/>
  <c r="H384" i="41"/>
  <c r="AE384" i="38" s="1"/>
  <c r="I384" i="38" s="1"/>
  <c r="H403" i="41"/>
  <c r="AE403" i="38" s="1"/>
  <c r="I403" i="38" s="1"/>
  <c r="H344" i="41"/>
  <c r="AE344" i="38" s="1"/>
  <c r="H320" i="41"/>
  <c r="AE320" i="38" s="1"/>
  <c r="I320" i="38" s="1"/>
  <c r="H329" i="41"/>
  <c r="AE329" i="38" s="1"/>
  <c r="H330" i="41"/>
  <c r="AE330" i="38" s="1"/>
  <c r="H331" i="41"/>
  <c r="AE331" i="38" s="1"/>
  <c r="I331" i="38" s="1"/>
  <c r="H332" i="41"/>
  <c r="AE332" i="38" s="1"/>
  <c r="I332" i="38" s="1"/>
  <c r="H333" i="41"/>
  <c r="AE333" i="38" s="1"/>
  <c r="I333" i="38" s="1"/>
  <c r="H357" i="41"/>
  <c r="AE357" i="38" s="1"/>
  <c r="H241" i="41"/>
  <c r="AE241" i="38" s="1"/>
  <c r="I241" i="38" s="1"/>
  <c r="H208" i="41"/>
  <c r="AE208" i="38" s="1"/>
  <c r="I208" i="38" s="1"/>
  <c r="H223" i="41"/>
  <c r="AE223" i="38" s="1"/>
  <c r="H245" i="41"/>
  <c r="AE245" i="38" s="1"/>
  <c r="I245" i="38" s="1"/>
  <c r="H226" i="41"/>
  <c r="AE226" i="38" s="1"/>
  <c r="I226" i="38" s="1"/>
  <c r="H244" i="41"/>
  <c r="AE244" i="38" s="1"/>
  <c r="H242" i="41"/>
  <c r="AE242" i="38" s="1"/>
  <c r="I242" i="38" s="1"/>
  <c r="H405" i="41"/>
  <c r="AE405" i="38" s="1"/>
  <c r="H369" i="41"/>
  <c r="AE369" i="38" s="1"/>
  <c r="H406" i="41"/>
  <c r="AE406" i="38" s="1"/>
  <c r="H385" i="41"/>
  <c r="AE385" i="38" s="1"/>
  <c r="I385" i="38" s="1"/>
  <c r="H211" i="41"/>
  <c r="AE211" i="38" s="1"/>
  <c r="I211" i="38" s="1"/>
  <c r="H404" i="41"/>
  <c r="AE404" i="38" s="1"/>
  <c r="H345" i="41"/>
  <c r="AE345" i="38" s="1"/>
  <c r="I345" i="38" s="1"/>
  <c r="H225" i="41"/>
  <c r="AE225" i="38" s="1"/>
  <c r="H275" i="41"/>
  <c r="AE275" i="38" s="1"/>
  <c r="I275" i="38" s="1"/>
  <c r="H212" i="41"/>
  <c r="AE212" i="38" s="1"/>
  <c r="I212" i="38" s="1"/>
  <c r="H148" i="41"/>
  <c r="AE148" i="38" s="1"/>
  <c r="I148" i="38" s="1"/>
  <c r="H51" i="41"/>
  <c r="AE51" i="38" s="1"/>
  <c r="I51" i="38" s="1"/>
  <c r="H49" i="41"/>
  <c r="AE49" i="38" s="1"/>
  <c r="I49" i="38" s="1"/>
  <c r="H14" i="41"/>
  <c r="AE14" i="38" s="1"/>
  <c r="I14" i="38" s="1"/>
  <c r="H77" i="41"/>
  <c r="AE77" i="38" s="1"/>
  <c r="H154" i="41"/>
  <c r="AE154" i="38" s="1"/>
  <c r="I154" i="38" s="1"/>
  <c r="H127" i="41"/>
  <c r="AE127" i="38" s="1"/>
  <c r="I127" i="38" s="1"/>
  <c r="H174" i="41"/>
  <c r="AE174" i="38" s="1"/>
  <c r="I174" i="38" s="1"/>
  <c r="H200" i="41"/>
  <c r="AE200" i="38" s="1"/>
  <c r="H166" i="41"/>
  <c r="AE166" i="38" s="1"/>
  <c r="H47" i="41"/>
  <c r="AE47" i="38" s="1"/>
  <c r="I47" i="38" s="1"/>
  <c r="H48" i="41"/>
  <c r="AE48" i="38" s="1"/>
  <c r="I48" i="38" s="1"/>
  <c r="H37" i="41"/>
  <c r="AE37" i="38" s="1"/>
  <c r="I37" i="38" s="1"/>
  <c r="H20" i="41"/>
  <c r="AE20" i="38" s="1"/>
  <c r="I20" i="38" s="1"/>
  <c r="H128" i="41"/>
  <c r="AE128" i="38" s="1"/>
  <c r="H129" i="41"/>
  <c r="AE129" i="38" s="1"/>
  <c r="H78" i="41"/>
  <c r="AE78" i="38" s="1"/>
  <c r="I78" i="38" s="1"/>
  <c r="H169" i="41"/>
  <c r="AE169" i="38" s="1"/>
  <c r="I169" i="38" s="1"/>
  <c r="H193" i="41"/>
  <c r="AE193" i="38" s="1"/>
  <c r="H196" i="41"/>
  <c r="AE196" i="38" s="1"/>
  <c r="I196" i="38" s="1"/>
  <c r="H87" i="41"/>
  <c r="AE87" i="38" s="1"/>
  <c r="H96" i="41"/>
  <c r="AE96" i="38" s="1"/>
  <c r="H101" i="41"/>
  <c r="AE101" i="38" s="1"/>
  <c r="I101" i="38" s="1"/>
  <c r="H106" i="41"/>
  <c r="AE106" i="38" s="1"/>
  <c r="I106" i="38" s="1"/>
  <c r="H16" i="41"/>
  <c r="AE16" i="38" s="1"/>
  <c r="I16" i="38" s="1"/>
  <c r="H21" i="41"/>
  <c r="AE21" i="38" s="1"/>
  <c r="I21" i="38" s="1"/>
  <c r="H117" i="41"/>
  <c r="AE117" i="38" s="1"/>
  <c r="H163" i="41"/>
  <c r="AE163" i="38" s="1"/>
  <c r="H141" i="41"/>
  <c r="AE141" i="38" s="1"/>
  <c r="H172" i="41"/>
  <c r="AE172" i="38" s="1"/>
  <c r="I172" i="38" s="1"/>
  <c r="H195" i="41"/>
  <c r="AE195" i="38" s="1"/>
  <c r="I195" i="38" s="1"/>
  <c r="H116" i="41"/>
  <c r="AE116" i="38" s="1"/>
  <c r="H123" i="41"/>
  <c r="AE123" i="38" s="1"/>
  <c r="I123" i="38" s="1"/>
  <c r="H118" i="41"/>
  <c r="AE118" i="38" s="1"/>
  <c r="H142" i="41"/>
  <c r="AE142" i="38" s="1"/>
  <c r="H124" i="41"/>
  <c r="AE124" i="38" s="1"/>
  <c r="H11" i="41"/>
  <c r="AE11" i="38" s="1"/>
  <c r="H176" i="41"/>
  <c r="AE176" i="38" s="1"/>
  <c r="I176" i="38" s="1"/>
  <c r="H173" i="41"/>
  <c r="AE173" i="38" s="1"/>
  <c r="I173" i="38" s="1"/>
  <c r="H198" i="41"/>
  <c r="AE198" i="38" s="1"/>
  <c r="H135" i="41"/>
  <c r="AE135" i="38" s="1"/>
  <c r="I135" i="38" s="1"/>
  <c r="H168" i="41"/>
  <c r="AE168" i="38" s="1"/>
  <c r="H167" i="41"/>
  <c r="AE167" i="38" s="1"/>
  <c r="H182" i="41"/>
  <c r="AE182" i="38" s="1"/>
  <c r="H190" i="41"/>
  <c r="AE190" i="38" s="1"/>
  <c r="I190" i="38" s="1"/>
  <c r="H34" i="41"/>
  <c r="AE34" i="38" s="1"/>
  <c r="I34" i="38" s="1"/>
  <c r="H33" i="41"/>
  <c r="AE33" i="38" s="1"/>
  <c r="I33" i="38" s="1"/>
  <c r="H75" i="41"/>
  <c r="AE75" i="38" s="1"/>
  <c r="H30" i="41"/>
  <c r="AE30" i="38" s="1"/>
  <c r="I30" i="38" s="1"/>
  <c r="H159" i="41"/>
  <c r="AE159" i="38" s="1"/>
  <c r="H136" i="41"/>
  <c r="AE136" i="38" s="1"/>
  <c r="H22" i="41"/>
  <c r="AE22" i="38" s="1"/>
  <c r="I22" i="38" s="1"/>
  <c r="H32" i="41"/>
  <c r="AE32" i="38" s="1"/>
  <c r="H36" i="41"/>
  <c r="AE36" i="38" s="1"/>
  <c r="I36" i="38" s="1"/>
  <c r="H177" i="41"/>
  <c r="AE177" i="38" s="1"/>
  <c r="I177" i="38" s="1"/>
  <c r="H201" i="41"/>
  <c r="AE201" i="38" s="1"/>
  <c r="I201" i="38" s="1"/>
  <c r="H150" i="41"/>
  <c r="AE150" i="38" s="1"/>
  <c r="I150" i="38" s="1"/>
  <c r="H155" i="41"/>
  <c r="AE155" i="38" s="1"/>
  <c r="I155" i="38" s="1"/>
  <c r="H125" i="41"/>
  <c r="AE125" i="38" s="1"/>
  <c r="H160" i="41"/>
  <c r="AE160" i="38" s="1"/>
  <c r="I160" i="38" s="1"/>
  <c r="H137" i="41"/>
  <c r="AE137" i="38" s="1"/>
  <c r="I137" i="38" s="1"/>
  <c r="H153" i="41"/>
  <c r="AE153" i="38" s="1"/>
  <c r="H28" i="41"/>
  <c r="AE28" i="38" s="1"/>
  <c r="H149" i="41"/>
  <c r="AE149" i="38" s="1"/>
  <c r="I149" i="38" s="1"/>
  <c r="H120" i="41"/>
  <c r="AE120" i="38" s="1"/>
  <c r="I120" i="38" s="1"/>
  <c r="H199" i="41"/>
  <c r="AE199" i="38" s="1"/>
  <c r="H29" i="41"/>
  <c r="AE29" i="38" s="1"/>
  <c r="I29" i="38" s="1"/>
  <c r="H183" i="41"/>
  <c r="AE183" i="38" s="1"/>
  <c r="H151" i="41"/>
  <c r="AE151" i="38" s="1"/>
  <c r="H191" i="41"/>
  <c r="AE191" i="38" s="1"/>
  <c r="I191" i="38" s="1"/>
  <c r="H202" i="41"/>
  <c r="AE202" i="38" s="1"/>
  <c r="H126" i="41"/>
  <c r="AE126" i="38" s="1"/>
  <c r="I126" i="38" s="1"/>
  <c r="H39" i="41"/>
  <c r="AE39" i="38" s="1"/>
  <c r="I39" i="38" s="1"/>
  <c r="H23" i="41"/>
  <c r="AE23" i="38" s="1"/>
  <c r="I23" i="38" s="1"/>
  <c r="H164" i="41"/>
  <c r="AE164" i="38" s="1"/>
  <c r="H143" i="41"/>
  <c r="AE143" i="38" s="1"/>
  <c r="H178" i="41"/>
  <c r="AE178" i="38" s="1"/>
  <c r="I178" i="38" s="1"/>
  <c r="H19" i="41"/>
  <c r="AE19" i="38" s="1"/>
  <c r="I19" i="38" s="1"/>
  <c r="H35" i="41"/>
  <c r="AE35" i="38" s="1"/>
  <c r="I35" i="38" s="1"/>
  <c r="H156" i="41"/>
  <c r="AE156" i="38" s="1"/>
  <c r="H184" i="41"/>
  <c r="AE184" i="38" s="1"/>
  <c r="I184" i="38" s="1"/>
  <c r="H181" i="41"/>
  <c r="AE181" i="38" s="1"/>
  <c r="I181" i="38" s="1"/>
  <c r="H73" i="41"/>
  <c r="AE73" i="38" s="1"/>
  <c r="H79" i="41"/>
  <c r="AE79" i="38" s="1"/>
  <c r="I79" i="38" s="1"/>
  <c r="H38" i="41"/>
  <c r="AE38" i="38" s="1"/>
  <c r="I38" i="38" s="1"/>
  <c r="H188" i="41"/>
  <c r="AE188" i="38" s="1"/>
  <c r="I188" i="38" s="1"/>
  <c r="H25" i="41"/>
  <c r="AE25" i="38" s="1"/>
  <c r="H41" i="41"/>
  <c r="AE41" i="38" s="1"/>
  <c r="H18" i="41"/>
  <c r="AE18" i="38" s="1"/>
  <c r="H179" i="41"/>
  <c r="AE179" i="38" s="1"/>
  <c r="I179" i="38" s="1"/>
  <c r="H50" i="41"/>
  <c r="AE50" i="38" s="1"/>
  <c r="I50" i="38" s="1"/>
  <c r="H15" i="41"/>
  <c r="AE15" i="38" s="1"/>
  <c r="H187" i="41"/>
  <c r="AE187" i="38" s="1"/>
  <c r="H171" i="41"/>
  <c r="AE171" i="38" s="1"/>
  <c r="H203" i="41"/>
  <c r="AE203" i="38" s="1"/>
  <c r="I203" i="38" s="1"/>
  <c r="H194" i="41"/>
  <c r="AE194" i="38" s="1"/>
  <c r="H65" i="41"/>
  <c r="AE65" i="38" s="1"/>
  <c r="I65" i="38" s="1"/>
  <c r="H58" i="41"/>
  <c r="AE58" i="38" s="1"/>
  <c r="I58" i="38" s="1"/>
  <c r="H60" i="41"/>
  <c r="AE60" i="38" s="1"/>
  <c r="I60" i="38" s="1"/>
  <c r="H64" i="41"/>
  <c r="AE64" i="38" s="1"/>
  <c r="H56" i="41"/>
  <c r="AE56" i="38" s="1"/>
  <c r="H62" i="41"/>
  <c r="AE62" i="38" s="1"/>
  <c r="I62" i="38" s="1"/>
  <c r="H61" i="41"/>
  <c r="AE61" i="38" s="1"/>
  <c r="I61" i="38" s="1"/>
  <c r="H57" i="41"/>
  <c r="AE57" i="38" s="1"/>
  <c r="I57" i="38" s="1"/>
  <c r="H54" i="41"/>
  <c r="AE54" i="38" s="1"/>
  <c r="I54" i="38" s="1"/>
  <c r="H59" i="41"/>
  <c r="AE59" i="38" s="1"/>
  <c r="I59" i="38" s="1"/>
  <c r="H68" i="41"/>
  <c r="AE68" i="38" s="1"/>
  <c r="H52" i="41"/>
  <c r="AE52" i="38" s="1"/>
  <c r="I52" i="38" s="1"/>
  <c r="H69" i="41"/>
  <c r="AE69" i="38" s="1"/>
  <c r="H53" i="41"/>
  <c r="AE53" i="38" s="1"/>
  <c r="I53" i="38" s="1"/>
  <c r="H63" i="41"/>
  <c r="AE63" i="38" s="1"/>
  <c r="I63" i="38" s="1"/>
  <c r="H67" i="41"/>
  <c r="AE67" i="38" s="1"/>
  <c r="I67" i="38" s="1"/>
  <c r="H70" i="41"/>
  <c r="AE70" i="38" s="1"/>
  <c r="H71" i="41"/>
  <c r="AE71" i="38" s="1"/>
  <c r="H55" i="41"/>
  <c r="AE55" i="38" s="1"/>
  <c r="H88" i="41"/>
  <c r="AE88" i="38" s="1"/>
  <c r="H107" i="41"/>
  <c r="AE107" i="38" s="1"/>
  <c r="H144" i="41"/>
  <c r="AE144" i="38" s="1"/>
  <c r="H192" i="41"/>
  <c r="AE192" i="38" s="1"/>
  <c r="H122" i="41"/>
  <c r="AE122" i="38" s="1"/>
  <c r="I122" i="38" s="1"/>
  <c r="H80" i="41"/>
  <c r="AE80" i="38" s="1"/>
  <c r="I80" i="38" s="1"/>
  <c r="H81" i="41"/>
  <c r="AE81" i="38" s="1"/>
  <c r="I81" i="38" s="1"/>
  <c r="H82" i="41"/>
  <c r="AE82" i="38" s="1"/>
  <c r="H83" i="41"/>
  <c r="AE83" i="38" s="1"/>
  <c r="I83" i="38" s="1"/>
  <c r="H44" i="41"/>
  <c r="AE44" i="38" s="1"/>
  <c r="H180" i="41"/>
  <c r="AE180" i="38" s="1"/>
  <c r="I180" i="38" s="1"/>
  <c r="H114" i="41"/>
  <c r="AE114" i="38" s="1"/>
  <c r="H189" i="41"/>
  <c r="AE189" i="38" s="1"/>
  <c r="I189" i="38" s="1"/>
  <c r="H152" i="41"/>
  <c r="AE152" i="38" s="1"/>
  <c r="H162" i="41"/>
  <c r="AE162" i="38" s="1"/>
  <c r="H10" i="41"/>
  <c r="AE10" i="38" s="1"/>
  <c r="H175" i="41"/>
  <c r="AE175" i="38" s="1"/>
  <c r="I175" i="38" s="1"/>
  <c r="H140" i="41"/>
  <c r="AE140" i="38" s="1"/>
  <c r="H147" i="41"/>
  <c r="AE147" i="38" s="1"/>
  <c r="I147" i="38" s="1"/>
  <c r="H197" i="41"/>
  <c r="AE197" i="38" s="1"/>
  <c r="H157" i="41"/>
  <c r="AE157" i="38" s="1"/>
  <c r="H115" i="41"/>
  <c r="AE115" i="38" s="1"/>
  <c r="H119" i="41"/>
  <c r="AE119" i="38" s="1"/>
  <c r="I119" i="38" s="1"/>
  <c r="H138" i="41"/>
  <c r="AE138" i="38" s="1"/>
  <c r="I138" i="38" s="1"/>
  <c r="H17" i="41"/>
  <c r="AE17" i="38" s="1"/>
  <c r="H161" i="41"/>
  <c r="AE161" i="38" s="1"/>
  <c r="H113" i="41"/>
  <c r="AE113" i="38" s="1"/>
  <c r="I113" i="38" s="1"/>
  <c r="H100" i="41"/>
  <c r="AE100" i="38" s="1"/>
  <c r="I100" i="38" s="1"/>
  <c r="H105" i="41"/>
  <c r="AE105" i="38" s="1"/>
  <c r="I105" i="38" s="1"/>
  <c r="H93" i="41"/>
  <c r="AE93" i="38" s="1"/>
  <c r="H92" i="41"/>
  <c r="AE92" i="38" s="1"/>
  <c r="H94" i="41"/>
  <c r="AE94" i="38" s="1"/>
  <c r="H112" i="41"/>
  <c r="AE112" i="38" s="1"/>
  <c r="I112" i="38" s="1"/>
  <c r="H103" i="41"/>
  <c r="AE103" i="38" s="1"/>
  <c r="I103" i="38" s="1"/>
  <c r="H97" i="41"/>
  <c r="AE97" i="38" s="1"/>
  <c r="H99" i="41"/>
  <c r="AE99" i="38" s="1"/>
  <c r="I99" i="38" s="1"/>
  <c r="H98" i="41"/>
  <c r="AE98" i="38" s="1"/>
  <c r="I98" i="38" s="1"/>
  <c r="H95" i="41"/>
  <c r="AE95" i="38" s="1"/>
  <c r="H91" i="41"/>
  <c r="AE91" i="38" s="1"/>
  <c r="I91" i="38" s="1"/>
  <c r="H89" i="41"/>
  <c r="AE89" i="38" s="1"/>
  <c r="H90" i="41"/>
  <c r="AE90" i="38" s="1"/>
  <c r="I90" i="38" s="1"/>
  <c r="H111" i="41"/>
  <c r="AE111" i="38" s="1"/>
  <c r="I111" i="38" s="1"/>
  <c r="H85" i="41"/>
  <c r="AE85" i="38" s="1"/>
  <c r="I85" i="38" s="1"/>
  <c r="H104" i="41"/>
  <c r="AE104" i="38" s="1"/>
  <c r="I104" i="38" s="1"/>
  <c r="H102" i="41"/>
  <c r="AE102" i="38" s="1"/>
  <c r="I102" i="38" s="1"/>
  <c r="H86" i="41"/>
  <c r="AE86" i="38" s="1"/>
  <c r="H109" i="41"/>
  <c r="AE109" i="38" s="1"/>
  <c r="I109" i="38" s="1"/>
  <c r="H110" i="41"/>
  <c r="AE110" i="38" s="1"/>
  <c r="H108" i="41"/>
  <c r="AE108" i="38" s="1"/>
  <c r="I108" i="38" s="1"/>
  <c r="H40" i="41"/>
  <c r="AE40" i="38" s="1"/>
  <c r="I40" i="38" s="1"/>
  <c r="H31" i="41"/>
  <c r="AE31" i="38" s="1"/>
  <c r="I31" i="38" s="1"/>
  <c r="H165" i="41"/>
  <c r="AE165" i="38" s="1"/>
  <c r="H139" i="41"/>
  <c r="AE139" i="38" s="1"/>
  <c r="H72" i="41"/>
  <c r="AE72" i="38" s="1"/>
  <c r="H74" i="41"/>
  <c r="AE74" i="38" s="1"/>
  <c r="H185" i="41"/>
  <c r="AE185" i="38" s="1"/>
  <c r="I185" i="38" s="1"/>
  <c r="H204" i="41"/>
  <c r="AE204" i="38" s="1"/>
  <c r="I204" i="38" s="1"/>
  <c r="H145" i="41"/>
  <c r="AE145" i="38" s="1"/>
  <c r="H121" i="41"/>
  <c r="AE121" i="38" s="1"/>
  <c r="I121" i="38" s="1"/>
  <c r="H130" i="41"/>
  <c r="AE130" i="38" s="1"/>
  <c r="H131" i="41"/>
  <c r="AE131" i="38" s="1"/>
  <c r="H132" i="41"/>
  <c r="AE132" i="38" s="1"/>
  <c r="H133" i="41"/>
  <c r="AE133" i="38" s="1"/>
  <c r="I133" i="38" s="1"/>
  <c r="H134" i="41"/>
  <c r="AE134" i="38" s="1"/>
  <c r="I134" i="38" s="1"/>
  <c r="H158" i="41"/>
  <c r="AE158" i="38" s="1"/>
  <c r="H42" i="41"/>
  <c r="AE42" i="38" s="1"/>
  <c r="I42" i="38" s="1"/>
  <c r="H9" i="41"/>
  <c r="H24" i="41"/>
  <c r="AE24" i="38" s="1"/>
  <c r="I24" i="38" s="1"/>
  <c r="H46" i="41"/>
  <c r="AE46" i="38" s="1"/>
  <c r="I46" i="38" s="1"/>
  <c r="H27" i="41"/>
  <c r="AE27" i="38" s="1"/>
  <c r="H45" i="41"/>
  <c r="AE45" i="38" s="1"/>
  <c r="I45" i="38" s="1"/>
  <c r="H43" i="41"/>
  <c r="AE43" i="38" s="1"/>
  <c r="H206" i="41"/>
  <c r="AE206" i="38" s="1"/>
  <c r="I206" i="38" s="1"/>
  <c r="H170" i="41"/>
  <c r="AE170" i="38" s="1"/>
  <c r="H207" i="41"/>
  <c r="AE207" i="38" s="1"/>
  <c r="I207" i="38" s="1"/>
  <c r="H186" i="41"/>
  <c r="AE186" i="38" s="1"/>
  <c r="I186" i="38" s="1"/>
  <c r="H12" i="41"/>
  <c r="AE12" i="38" s="1"/>
  <c r="H205" i="41"/>
  <c r="AE205" i="38" s="1"/>
  <c r="H146" i="41"/>
  <c r="AE146" i="38" s="1"/>
  <c r="H26" i="41"/>
  <c r="AE26" i="38" s="1"/>
  <c r="H76" i="41"/>
  <c r="AE76" i="38" s="1"/>
  <c r="I76" i="38" s="1"/>
  <c r="H13" i="41"/>
  <c r="AE13" i="38" s="1"/>
  <c r="I631" i="38"/>
  <c r="I482" i="38"/>
  <c r="I313" i="38"/>
  <c r="I265" i="38"/>
  <c r="I66" i="38"/>
  <c r="L375" i="38" l="1"/>
  <c r="R375" i="38" s="1"/>
  <c r="U375" i="38" s="1"/>
  <c r="L9" i="38"/>
  <c r="M9" i="38" s="1"/>
  <c r="I218" i="38"/>
  <c r="I139" i="38"/>
  <c r="I140" i="38"/>
  <c r="I43" i="38"/>
  <c r="I44" i="38"/>
  <c r="I107" i="38"/>
  <c r="I110" i="38"/>
  <c r="I114" i="38"/>
  <c r="I115" i="38"/>
  <c r="I116" i="38"/>
  <c r="I117" i="38"/>
  <c r="I118" i="38"/>
  <c r="I86" i="38"/>
  <c r="I151" i="38"/>
  <c r="I12" i="38"/>
  <c r="I152" i="38"/>
  <c r="I153" i="38"/>
  <c r="I41" i="38"/>
  <c r="I84" i="38"/>
  <c r="I82" i="38"/>
  <c r="I136" i="38"/>
  <c r="I96" i="38"/>
  <c r="I97" i="38"/>
  <c r="I55" i="38"/>
  <c r="I71" i="38"/>
  <c r="I56" i="38"/>
  <c r="I64" i="38"/>
  <c r="I68" i="38"/>
  <c r="I69" i="38"/>
  <c r="I70" i="38"/>
  <c r="I72" i="38"/>
  <c r="I202" i="38"/>
  <c r="I205" i="38"/>
  <c r="I77" i="38"/>
  <c r="I182" i="38"/>
  <c r="I183" i="38"/>
  <c r="I25" i="38"/>
  <c r="I192" i="38"/>
  <c r="I193" i="38"/>
  <c r="I194" i="38"/>
  <c r="I197" i="38"/>
  <c r="I198" i="38"/>
  <c r="I199" i="38"/>
  <c r="I32" i="38"/>
  <c r="I200" i="38"/>
  <c r="I187" i="38"/>
  <c r="I26" i="38"/>
  <c r="I27" i="38"/>
  <c r="I28" i="38"/>
  <c r="I171" i="38"/>
  <c r="I75" i="38"/>
  <c r="I17" i="38"/>
  <c r="I18" i="38"/>
  <c r="I166" i="38"/>
  <c r="I167" i="38"/>
  <c r="I168" i="38"/>
  <c r="I170" i="38"/>
  <c r="I161" i="38"/>
  <c r="I162" i="38"/>
  <c r="I163" i="38"/>
  <c r="I15" i="38"/>
  <c r="I132" i="38"/>
  <c r="I164" i="38"/>
  <c r="I131" i="38"/>
  <c r="I124" i="38"/>
  <c r="I156" i="38"/>
  <c r="I157" i="38"/>
  <c r="I158" i="38"/>
  <c r="I159" i="38"/>
  <c r="I125" i="38"/>
  <c r="I13" i="38"/>
  <c r="I93" i="38"/>
  <c r="I94" i="38"/>
  <c r="I95" i="38"/>
  <c r="I87" i="38"/>
  <c r="I88" i="38"/>
  <c r="I89" i="38"/>
  <c r="I92" i="38"/>
  <c r="I145" i="38"/>
  <c r="I146" i="38"/>
  <c r="I74" i="38"/>
  <c r="I129" i="38"/>
  <c r="I130" i="38"/>
  <c r="I10" i="38"/>
  <c r="I11" i="38"/>
  <c r="I141" i="38"/>
  <c r="I142" i="38"/>
  <c r="I143" i="38"/>
  <c r="I128" i="38"/>
  <c r="I144" i="38"/>
  <c r="I73" i="38"/>
  <c r="I165" i="38"/>
  <c r="I430" i="38"/>
  <c r="I351" i="38"/>
  <c r="I352" i="38"/>
  <c r="I255" i="38"/>
  <c r="I256" i="38"/>
  <c r="I319" i="38"/>
  <c r="I322" i="38"/>
  <c r="I326" i="38"/>
  <c r="I327" i="38"/>
  <c r="I328" i="38"/>
  <c r="I329" i="38"/>
  <c r="I330" i="38"/>
  <c r="I298" i="38"/>
  <c r="I363" i="38"/>
  <c r="I224" i="38"/>
  <c r="I364" i="38"/>
  <c r="I365" i="38"/>
  <c r="I253" i="38"/>
  <c r="I296" i="38"/>
  <c r="I294" i="38"/>
  <c r="I348" i="38"/>
  <c r="I308" i="38"/>
  <c r="I309" i="38"/>
  <c r="I267" i="38"/>
  <c r="I283" i="38"/>
  <c r="I268" i="38"/>
  <c r="I276" i="38"/>
  <c r="I280" i="38"/>
  <c r="I281" i="38"/>
  <c r="I282" i="38"/>
  <c r="I284" i="38"/>
  <c r="I414" i="38"/>
  <c r="I417" i="38"/>
  <c r="I289" i="38"/>
  <c r="I394" i="38"/>
  <c r="I395" i="38"/>
  <c r="I237" i="38"/>
  <c r="I404" i="38"/>
  <c r="I405" i="38"/>
  <c r="I406" i="38"/>
  <c r="I409" i="38"/>
  <c r="I410" i="38"/>
  <c r="I411" i="38"/>
  <c r="I244" i="38"/>
  <c r="I412" i="38"/>
  <c r="I399" i="38"/>
  <c r="I238" i="38"/>
  <c r="I239" i="38"/>
  <c r="I240" i="38"/>
  <c r="I383" i="38"/>
  <c r="I287" i="38"/>
  <c r="I229" i="38"/>
  <c r="I230" i="38"/>
  <c r="I378" i="38"/>
  <c r="I379" i="38"/>
  <c r="I380" i="38"/>
  <c r="I382" i="38"/>
  <c r="I373" i="38"/>
  <c r="I374" i="38"/>
  <c r="I375" i="38"/>
  <c r="I227" i="38"/>
  <c r="I344" i="38"/>
  <c r="I376" i="38"/>
  <c r="I343" i="38"/>
  <c r="I336" i="38"/>
  <c r="I368" i="38"/>
  <c r="I369" i="38"/>
  <c r="I370" i="38"/>
  <c r="I371" i="38"/>
  <c r="I337" i="38"/>
  <c r="I225" i="38"/>
  <c r="I305" i="38"/>
  <c r="I306" i="38"/>
  <c r="I307" i="38"/>
  <c r="I299" i="38"/>
  <c r="I300" i="38"/>
  <c r="I301" i="38"/>
  <c r="I304" i="38"/>
  <c r="I357" i="38"/>
  <c r="I358" i="38"/>
  <c r="I286" i="38"/>
  <c r="I341" i="38"/>
  <c r="I342" i="38"/>
  <c r="I222" i="38"/>
  <c r="I223" i="38"/>
  <c r="I353" i="38"/>
  <c r="I354" i="38"/>
  <c r="I355" i="38"/>
  <c r="I340" i="38"/>
  <c r="I356" i="38"/>
  <c r="I285" i="38"/>
  <c r="I221" i="38"/>
  <c r="I377" i="38"/>
  <c r="I563" i="38"/>
  <c r="I564" i="38"/>
  <c r="I467" i="38"/>
  <c r="I468" i="38"/>
  <c r="I531" i="38"/>
  <c r="I534" i="38"/>
  <c r="I538" i="38"/>
  <c r="I539" i="38"/>
  <c r="I540" i="38"/>
  <c r="I541" i="38"/>
  <c r="I542" i="38"/>
  <c r="I510" i="38"/>
  <c r="I575" i="38"/>
  <c r="I436" i="38"/>
  <c r="I576" i="38"/>
  <c r="I577" i="38"/>
  <c r="I465" i="38"/>
  <c r="I508" i="38"/>
  <c r="I506" i="38"/>
  <c r="I560" i="38"/>
  <c r="I520" i="38"/>
  <c r="I521" i="38"/>
  <c r="I480" i="38"/>
  <c r="I488" i="38"/>
  <c r="I492" i="38"/>
  <c r="I493" i="38"/>
  <c r="I494" i="38"/>
  <c r="I495" i="38"/>
  <c r="I496" i="38"/>
  <c r="I626" i="38"/>
  <c r="I629" i="38"/>
  <c r="I501" i="38"/>
  <c r="I606" i="38"/>
  <c r="I607" i="38"/>
  <c r="I449" i="38"/>
  <c r="I616" i="38"/>
  <c r="I617" i="38"/>
  <c r="I618" i="38"/>
  <c r="I621" i="38"/>
  <c r="I622" i="38"/>
  <c r="I623" i="38"/>
  <c r="I456" i="38"/>
  <c r="I624" i="38"/>
  <c r="I611" i="38"/>
  <c r="I450" i="38"/>
  <c r="I451" i="38"/>
  <c r="I452" i="38"/>
  <c r="I595" i="38"/>
  <c r="I499" i="38"/>
  <c r="I441" i="38"/>
  <c r="I442" i="38"/>
  <c r="I590" i="38"/>
  <c r="I591" i="38"/>
  <c r="I592" i="38"/>
  <c r="I594" i="38"/>
  <c r="I585" i="38"/>
  <c r="I586" i="38"/>
  <c r="I587" i="38"/>
  <c r="I439" i="38"/>
  <c r="I556" i="38"/>
  <c r="I588" i="38"/>
  <c r="I555" i="38"/>
  <c r="I548" i="38"/>
  <c r="I580" i="38"/>
  <c r="I581" i="38"/>
  <c r="I582" i="38"/>
  <c r="I583" i="38"/>
  <c r="I549" i="38"/>
  <c r="I437" i="38"/>
  <c r="I517" i="38"/>
  <c r="I518" i="38"/>
  <c r="I519" i="38"/>
  <c r="I511" i="38"/>
  <c r="I512" i="38"/>
  <c r="I513" i="38"/>
  <c r="I516" i="38"/>
  <c r="I569" i="38"/>
  <c r="I570" i="38"/>
  <c r="I498" i="38"/>
  <c r="I553" i="38"/>
  <c r="I554" i="38"/>
  <c r="I434" i="38"/>
  <c r="I435" i="38"/>
  <c r="I565" i="38"/>
  <c r="I566" i="38"/>
  <c r="I567" i="38"/>
  <c r="I552" i="38"/>
  <c r="I568" i="38"/>
  <c r="I497" i="38"/>
  <c r="I433" i="38"/>
  <c r="I589" i="38"/>
  <c r="I653" i="38"/>
  <c r="I654" i="38"/>
  <c r="I865" i="38"/>
  <c r="I866" i="38"/>
  <c r="I863" i="38"/>
  <c r="I1072" i="38"/>
  <c r="I1156" i="38"/>
  <c r="I1077" i="38"/>
  <c r="I1078" i="38"/>
  <c r="I1075" i="38"/>
  <c r="I1289" i="38"/>
  <c r="I1290" i="38"/>
  <c r="I1287" i="38"/>
  <c r="I1285" i="38"/>
  <c r="I1367" i="38"/>
  <c r="I1283" i="38"/>
  <c r="I1496" i="38"/>
  <c r="I1501" i="38"/>
  <c r="I1499" i="38"/>
  <c r="I1497" i="38"/>
  <c r="I1578" i="38"/>
  <c r="I1494" i="38"/>
  <c r="I642" i="38"/>
  <c r="I643" i="38"/>
  <c r="I644" i="38"/>
  <c r="I645" i="38"/>
  <c r="I646" i="38"/>
  <c r="I647" i="38"/>
  <c r="I648" i="38"/>
  <c r="I649" i="38"/>
  <c r="I650" i="38"/>
  <c r="I660" i="38"/>
  <c r="I661" i="38"/>
  <c r="I662" i="38"/>
  <c r="I663" i="38"/>
  <c r="I664" i="38"/>
  <c r="I665" i="38"/>
  <c r="I666" i="38"/>
  <c r="I667" i="38"/>
  <c r="I681" i="38"/>
  <c r="I682" i="38"/>
  <c r="I683" i="38"/>
  <c r="I684" i="38"/>
  <c r="I685" i="38"/>
  <c r="I686" i="38"/>
  <c r="I687" i="38"/>
  <c r="I688" i="38"/>
  <c r="I689" i="38"/>
  <c r="I690" i="38"/>
  <c r="I691" i="38"/>
  <c r="I692" i="38"/>
  <c r="I693" i="38"/>
  <c r="I694" i="38"/>
  <c r="I695" i="38"/>
  <c r="I696" i="38"/>
  <c r="I697" i="38"/>
  <c r="I698" i="38"/>
  <c r="I699" i="38"/>
  <c r="I700" i="38"/>
  <c r="I701" i="38"/>
  <c r="I702" i="38"/>
  <c r="I703" i="38"/>
  <c r="I704" i="38"/>
  <c r="I705" i="38"/>
  <c r="I706" i="38"/>
  <c r="I651" i="38"/>
  <c r="I707" i="38"/>
  <c r="I708" i="38"/>
  <c r="I709" i="38"/>
  <c r="I710" i="38"/>
  <c r="I668" i="38"/>
  <c r="I711" i="38"/>
  <c r="I669" i="38"/>
  <c r="I712" i="38"/>
  <c r="I670" i="38"/>
  <c r="I713" i="38"/>
  <c r="I671" i="38"/>
  <c r="I714" i="38"/>
  <c r="I672" i="38"/>
  <c r="I715" i="38"/>
  <c r="I673" i="38"/>
  <c r="I716" i="38"/>
  <c r="I674" i="38"/>
  <c r="I717" i="38"/>
  <c r="I675" i="38"/>
  <c r="I718" i="38"/>
  <c r="I676" i="38"/>
  <c r="I677" i="38"/>
  <c r="I720" i="38"/>
  <c r="I678" i="38"/>
  <c r="I721" i="38"/>
  <c r="I679" i="38"/>
  <c r="I722" i="38"/>
  <c r="I723" i="38"/>
  <c r="I724" i="38"/>
  <c r="I725" i="38"/>
  <c r="I726" i="38"/>
  <c r="I727" i="38"/>
  <c r="I728" i="38"/>
  <c r="I729" i="38"/>
  <c r="I730" i="38"/>
  <c r="I680" i="38"/>
  <c r="I731" i="38"/>
  <c r="I732" i="38"/>
  <c r="I733" i="38"/>
  <c r="I734" i="38"/>
  <c r="I735" i="38"/>
  <c r="I737" i="38"/>
  <c r="I738" i="38"/>
  <c r="I739" i="38"/>
  <c r="I740" i="38"/>
  <c r="I741" i="38"/>
  <c r="I744" i="38"/>
  <c r="I745" i="38"/>
  <c r="I746" i="38"/>
  <c r="I747" i="38"/>
  <c r="I748" i="38"/>
  <c r="I749" i="38"/>
  <c r="I750" i="38"/>
  <c r="I751" i="38"/>
  <c r="I752" i="38"/>
  <c r="I753" i="38"/>
  <c r="I754" i="38"/>
  <c r="I755" i="38"/>
  <c r="I756" i="38"/>
  <c r="I757" i="38"/>
  <c r="I758" i="38"/>
  <c r="I759" i="38"/>
  <c r="I761" i="38"/>
  <c r="I719" i="38"/>
  <c r="I852" i="38"/>
  <c r="I853" i="38"/>
  <c r="I854" i="38"/>
  <c r="I855" i="38"/>
  <c r="I856" i="38"/>
  <c r="I857" i="38"/>
  <c r="I858" i="38"/>
  <c r="I859" i="38"/>
  <c r="I860" i="38"/>
  <c r="I861" i="38"/>
  <c r="I870" i="38"/>
  <c r="I871" i="38"/>
  <c r="I872" i="38"/>
  <c r="I873" i="38"/>
  <c r="I874" i="38"/>
  <c r="I875" i="38"/>
  <c r="I876" i="38"/>
  <c r="I877" i="38"/>
  <c r="I878" i="38"/>
  <c r="I892" i="38"/>
  <c r="I893" i="38"/>
  <c r="I894" i="38"/>
  <c r="I895" i="38"/>
  <c r="I896" i="38"/>
  <c r="I897" i="38"/>
  <c r="I898" i="38"/>
  <c r="I899" i="38"/>
  <c r="I900" i="38"/>
  <c r="I901" i="38"/>
  <c r="I902" i="38"/>
  <c r="I903" i="38"/>
  <c r="I904" i="38"/>
  <c r="I905" i="38"/>
  <c r="I906" i="38"/>
  <c r="I907" i="38"/>
  <c r="I908" i="38"/>
  <c r="I909" i="38"/>
  <c r="I910" i="38"/>
  <c r="I911" i="38"/>
  <c r="I912" i="38"/>
  <c r="I913" i="38"/>
  <c r="I914" i="38"/>
  <c r="I915" i="38"/>
  <c r="I916" i="38"/>
  <c r="I862" i="38"/>
  <c r="I917" i="38"/>
  <c r="I918" i="38"/>
  <c r="I919" i="38"/>
  <c r="I920" i="38"/>
  <c r="I879" i="38"/>
  <c r="I921" i="38"/>
  <c r="I880" i="38"/>
  <c r="I922" i="38"/>
  <c r="I881" i="38"/>
  <c r="I923" i="38"/>
  <c r="I882" i="38"/>
  <c r="I924" i="38"/>
  <c r="I883" i="38"/>
  <c r="I925" i="38"/>
  <c r="I884" i="38"/>
  <c r="I926" i="38"/>
  <c r="I885" i="38"/>
  <c r="I927" i="38"/>
  <c r="I886" i="38"/>
  <c r="I928" i="38"/>
  <c r="I887" i="38"/>
  <c r="I929" i="38"/>
  <c r="I888" i="38"/>
  <c r="I889" i="38"/>
  <c r="I931" i="38"/>
  <c r="I890" i="38"/>
  <c r="I932" i="38"/>
  <c r="I933" i="38"/>
  <c r="I934" i="38"/>
  <c r="I935" i="38"/>
  <c r="I936" i="38"/>
  <c r="I937" i="38"/>
  <c r="I938" i="38"/>
  <c r="I939" i="38"/>
  <c r="I940" i="38"/>
  <c r="I891" i="38"/>
  <c r="I941" i="38"/>
  <c r="I942" i="38"/>
  <c r="I943" i="38"/>
  <c r="I944" i="38"/>
  <c r="I945" i="38"/>
  <c r="I947" i="38"/>
  <c r="I948" i="38"/>
  <c r="I949" i="38"/>
  <c r="I950" i="38"/>
  <c r="I951" i="38"/>
  <c r="I954" i="38"/>
  <c r="I955" i="38"/>
  <c r="I956" i="38"/>
  <c r="I957" i="38"/>
  <c r="I958" i="38"/>
  <c r="I959" i="38"/>
  <c r="I960" i="38"/>
  <c r="I961" i="38"/>
  <c r="I962" i="38"/>
  <c r="I963" i="38"/>
  <c r="I964" i="38"/>
  <c r="I965" i="38"/>
  <c r="I966" i="38"/>
  <c r="I967" i="38"/>
  <c r="I968" i="38"/>
  <c r="I969" i="38"/>
  <c r="I971" i="38"/>
  <c r="I930" i="38"/>
  <c r="I1062" i="38"/>
  <c r="I1063" i="38"/>
  <c r="I1064" i="38"/>
  <c r="I1065" i="38"/>
  <c r="I1066" i="38"/>
  <c r="I1067" i="38"/>
  <c r="I1068" i="38"/>
  <c r="I1069" i="38"/>
  <c r="I1070" i="38"/>
  <c r="I1071" i="38"/>
  <c r="I1080" i="38"/>
  <c r="I1081" i="38"/>
  <c r="I1082" i="38"/>
  <c r="I1083" i="38"/>
  <c r="I1084" i="38"/>
  <c r="I1085" i="38"/>
  <c r="I1086" i="38"/>
  <c r="I1087" i="38"/>
  <c r="I1088" i="38"/>
  <c r="I1089" i="38"/>
  <c r="I1103" i="38"/>
  <c r="I1104" i="38"/>
  <c r="I1105" i="38"/>
  <c r="I1106" i="38"/>
  <c r="I1107" i="38"/>
  <c r="I1108" i="38"/>
  <c r="I1109" i="38"/>
  <c r="I1110" i="38"/>
  <c r="I1111" i="38"/>
  <c r="I1112" i="38"/>
  <c r="I1113" i="38"/>
  <c r="I1114" i="38"/>
  <c r="I1115" i="38"/>
  <c r="I1116" i="38"/>
  <c r="I1117" i="38"/>
  <c r="I1118" i="38"/>
  <c r="I1119" i="38"/>
  <c r="I1120" i="38"/>
  <c r="I1121" i="38"/>
  <c r="I1122" i="38"/>
  <c r="I1123" i="38"/>
  <c r="I1124" i="38"/>
  <c r="I1125" i="38"/>
  <c r="I1126" i="38"/>
  <c r="I1073" i="38"/>
  <c r="I1127" i="38"/>
  <c r="I1128" i="38"/>
  <c r="I1129" i="38"/>
  <c r="I1130" i="38"/>
  <c r="I1090" i="38"/>
  <c r="I1131" i="38"/>
  <c r="I1091" i="38"/>
  <c r="I1132" i="38"/>
  <c r="I1092" i="38"/>
  <c r="I1133" i="38"/>
  <c r="I1093" i="38"/>
  <c r="I1134" i="38"/>
  <c r="I1094" i="38"/>
  <c r="I1135" i="38"/>
  <c r="I1095" i="38"/>
  <c r="I1136" i="38"/>
  <c r="I1096" i="38"/>
  <c r="I1137" i="38"/>
  <c r="I1097" i="38"/>
  <c r="I1138" i="38"/>
  <c r="I1098" i="38"/>
  <c r="I1139" i="38"/>
  <c r="I1099" i="38"/>
  <c r="I1100" i="38"/>
  <c r="I1141" i="38"/>
  <c r="I1101" i="38"/>
  <c r="I1142" i="38"/>
  <c r="I1143" i="38"/>
  <c r="I1144" i="38"/>
  <c r="I1145" i="38"/>
  <c r="I1146" i="38"/>
  <c r="I1147" i="38"/>
  <c r="I1148" i="38"/>
  <c r="I1149" i="38"/>
  <c r="I1150" i="38"/>
  <c r="I1102" i="38"/>
  <c r="I1151" i="38"/>
  <c r="I1152" i="38"/>
  <c r="I1153" i="38"/>
  <c r="I1154" i="38"/>
  <c r="I1155" i="38"/>
  <c r="I1157" i="38"/>
  <c r="I1158" i="38"/>
  <c r="I1159" i="38"/>
  <c r="I1160" i="38"/>
  <c r="I1161" i="38"/>
  <c r="I1164" i="38"/>
  <c r="I1165" i="38"/>
  <c r="I1166" i="38"/>
  <c r="I1167" i="38"/>
  <c r="I1168" i="38"/>
  <c r="I1169" i="38"/>
  <c r="I1170" i="38"/>
  <c r="I1171" i="38"/>
  <c r="I1172" i="38"/>
  <c r="I1173" i="38"/>
  <c r="I1174" i="38"/>
  <c r="I1175" i="38"/>
  <c r="I1176" i="38"/>
  <c r="I1177" i="38"/>
  <c r="I1178" i="38"/>
  <c r="I1179" i="38"/>
  <c r="I1180" i="38"/>
  <c r="I1181" i="38"/>
  <c r="I1140" i="38"/>
  <c r="I1273" i="38"/>
  <c r="I1274" i="38"/>
  <c r="I1275" i="38"/>
  <c r="I1276" i="38"/>
  <c r="I1277" i="38"/>
  <c r="I1278" i="38"/>
  <c r="I1279" i="38"/>
  <c r="I1280" i="38"/>
  <c r="I1281" i="38"/>
  <c r="I1282" i="38"/>
  <c r="I1291" i="38"/>
  <c r="I1292" i="38"/>
  <c r="I1293" i="38"/>
  <c r="I1294" i="38"/>
  <c r="I1295" i="38"/>
  <c r="I1296" i="38"/>
  <c r="I1297" i="38"/>
  <c r="I1298" i="38"/>
  <c r="I1299" i="38"/>
  <c r="I1300" i="38"/>
  <c r="I1314" i="38"/>
  <c r="I1315" i="38"/>
  <c r="I1316" i="38"/>
  <c r="I1317" i="38"/>
  <c r="I1318" i="38"/>
  <c r="I1319" i="38"/>
  <c r="I1320" i="38"/>
  <c r="I1321" i="38"/>
  <c r="I1322" i="38"/>
  <c r="I1323" i="38"/>
  <c r="I1324" i="38"/>
  <c r="I1325" i="38"/>
  <c r="I1326" i="38"/>
  <c r="I1327" i="38"/>
  <c r="I1328" i="38"/>
  <c r="I1329" i="38"/>
  <c r="I1330" i="38"/>
  <c r="I1331" i="38"/>
  <c r="I1332" i="38"/>
  <c r="I1333" i="38"/>
  <c r="I1334" i="38"/>
  <c r="I1335" i="38"/>
  <c r="I1336" i="38"/>
  <c r="I1337" i="38"/>
  <c r="I1284" i="38"/>
  <c r="I1338" i="38"/>
  <c r="I1339" i="38"/>
  <c r="I1340" i="38"/>
  <c r="I1341" i="38"/>
  <c r="I1301" i="38"/>
  <c r="I1342" i="38"/>
  <c r="I1302" i="38"/>
  <c r="I1343" i="38"/>
  <c r="I1303" i="38"/>
  <c r="I1344" i="38"/>
  <c r="I1304" i="38"/>
  <c r="I1345" i="38"/>
  <c r="I1305" i="38"/>
  <c r="I1346" i="38"/>
  <c r="I1306" i="38"/>
  <c r="I1347" i="38"/>
  <c r="I1307" i="38"/>
  <c r="I1348" i="38"/>
  <c r="I1308" i="38"/>
  <c r="I1349" i="38"/>
  <c r="I1309" i="38"/>
  <c r="I1350" i="38"/>
  <c r="I1310" i="38"/>
  <c r="I1311" i="38"/>
  <c r="I1352" i="38"/>
  <c r="I1312" i="38"/>
  <c r="I1353" i="38"/>
  <c r="I1354" i="38"/>
  <c r="I1355" i="38"/>
  <c r="I1356" i="38"/>
  <c r="I1357" i="38"/>
  <c r="I1358" i="38"/>
  <c r="I1359" i="38"/>
  <c r="I1360" i="38"/>
  <c r="I1361" i="38"/>
  <c r="I1313" i="38"/>
  <c r="I1362" i="38"/>
  <c r="I1363" i="38"/>
  <c r="I1364" i="38"/>
  <c r="I1365" i="38"/>
  <c r="I1366" i="38"/>
  <c r="I1368" i="38"/>
  <c r="I1369" i="38"/>
  <c r="I1370" i="38"/>
  <c r="I1371" i="38"/>
  <c r="I1372" i="38"/>
  <c r="I1375" i="38"/>
  <c r="I1376" i="38"/>
  <c r="I1377" i="38"/>
  <c r="I1378" i="38"/>
  <c r="I1379" i="38"/>
  <c r="I1380" i="38"/>
  <c r="I1381" i="38"/>
  <c r="I1382" i="38"/>
  <c r="I1383" i="38"/>
  <c r="I1384" i="38"/>
  <c r="I1385" i="38"/>
  <c r="I1386" i="38"/>
  <c r="I1387" i="38"/>
  <c r="I1388" i="38"/>
  <c r="I1389" i="38"/>
  <c r="I1390" i="38"/>
  <c r="I1391" i="38"/>
  <c r="I1392" i="38"/>
  <c r="I1351" i="38"/>
  <c r="I1484" i="38"/>
  <c r="I1485" i="38"/>
  <c r="I1486" i="38"/>
  <c r="I1487" i="38"/>
  <c r="I1488" i="38"/>
  <c r="I1489" i="38"/>
  <c r="I1490" i="38"/>
  <c r="I1491" i="38"/>
  <c r="I1492" i="38"/>
  <c r="I1493" i="38"/>
  <c r="I1502" i="38"/>
  <c r="I1503" i="38"/>
  <c r="I1504" i="38"/>
  <c r="I1505" i="38"/>
  <c r="I1506" i="38"/>
  <c r="I1507" i="38"/>
  <c r="I1508" i="38"/>
  <c r="I1509" i="38"/>
  <c r="I1510" i="38"/>
  <c r="I1511" i="38"/>
  <c r="I1525" i="38"/>
  <c r="I1526" i="38"/>
  <c r="I1527" i="38"/>
  <c r="I1528" i="38"/>
  <c r="I1529" i="38"/>
  <c r="I1530" i="38"/>
  <c r="I1531" i="38"/>
  <c r="I1532" i="38"/>
  <c r="I1533" i="38"/>
  <c r="I1534" i="38"/>
  <c r="I1535" i="38"/>
  <c r="I1536" i="38"/>
  <c r="I1537" i="38"/>
  <c r="I1538" i="38"/>
  <c r="I1539" i="38"/>
  <c r="I1540" i="38"/>
  <c r="I1541" i="38"/>
  <c r="I1542" i="38"/>
  <c r="I1543" i="38"/>
  <c r="I1544" i="38"/>
  <c r="I1545" i="38"/>
  <c r="I1546" i="38"/>
  <c r="I1547" i="38"/>
  <c r="I1548" i="38"/>
  <c r="I1495" i="38"/>
  <c r="I1549" i="38"/>
  <c r="I1550" i="38"/>
  <c r="I1551" i="38"/>
  <c r="I1552" i="38"/>
  <c r="I1512" i="38"/>
  <c r="I1553" i="38"/>
  <c r="I1513" i="38"/>
  <c r="I1554" i="38"/>
  <c r="I1514" i="38"/>
  <c r="I1555" i="38"/>
  <c r="I1515" i="38"/>
  <c r="I1556" i="38"/>
  <c r="I1516" i="38"/>
  <c r="I1557" i="38"/>
  <c r="I1517" i="38"/>
  <c r="I1558" i="38"/>
  <c r="I1518" i="38"/>
  <c r="I1559" i="38"/>
  <c r="I1519" i="38"/>
  <c r="I1560" i="38"/>
  <c r="I1520" i="38"/>
  <c r="I1561" i="38"/>
  <c r="I1521" i="38"/>
  <c r="I1522" i="38"/>
  <c r="I1563" i="38"/>
  <c r="I1523" i="38"/>
  <c r="I1564" i="38"/>
  <c r="I1565" i="38"/>
  <c r="I1566" i="38"/>
  <c r="I1567" i="38"/>
  <c r="I1568" i="38"/>
  <c r="I1569" i="38"/>
  <c r="I1570" i="38"/>
  <c r="I1571" i="38"/>
  <c r="I1572" i="38"/>
  <c r="I1524" i="38"/>
  <c r="I1573" i="38"/>
  <c r="I1574" i="38"/>
  <c r="I1575" i="38"/>
  <c r="I1576" i="38"/>
  <c r="I1577" i="38"/>
  <c r="I1579" i="38"/>
  <c r="I1580" i="38"/>
  <c r="I1581" i="38"/>
  <c r="I1582" i="38"/>
  <c r="I1583" i="38"/>
  <c r="I1586" i="38"/>
  <c r="I1587" i="38"/>
  <c r="I1588" i="38"/>
  <c r="I1589" i="38"/>
  <c r="I1590" i="38"/>
  <c r="I1591" i="38"/>
  <c r="I1592" i="38"/>
  <c r="I1593" i="38"/>
  <c r="I1594" i="38"/>
  <c r="I1595" i="38"/>
  <c r="I1596" i="38"/>
  <c r="I1597" i="38"/>
  <c r="I1598" i="38"/>
  <c r="I1599" i="38"/>
  <c r="I1600" i="38"/>
  <c r="I1601" i="38"/>
  <c r="I1602" i="38"/>
  <c r="I1603" i="38"/>
  <c r="I1562" i="38"/>
  <c r="R10" i="38"/>
  <c r="L13" i="38"/>
  <c r="R13" i="38" s="1"/>
  <c r="U13" i="38" s="1"/>
  <c r="L19" i="38"/>
  <c r="R19" i="38" s="1"/>
  <c r="U19" i="38" s="1"/>
  <c r="I742" i="38"/>
  <c r="I743" i="38"/>
  <c r="I760" i="38"/>
  <c r="I762" i="38"/>
  <c r="I763" i="38"/>
  <c r="I764" i="38"/>
  <c r="I765" i="38"/>
  <c r="I766" i="38"/>
  <c r="I767" i="38"/>
  <c r="I768" i="38"/>
  <c r="I769" i="38"/>
  <c r="I770" i="38"/>
  <c r="I771" i="38"/>
  <c r="I772" i="38"/>
  <c r="I773" i="38"/>
  <c r="I774" i="38"/>
  <c r="I775" i="38"/>
  <c r="I776" i="38"/>
  <c r="I777" i="38"/>
  <c r="I778" i="38"/>
  <c r="I779" i="38"/>
  <c r="I780" i="38"/>
  <c r="I781" i="38"/>
  <c r="I782" i="38"/>
  <c r="I783" i="38"/>
  <c r="I784" i="38"/>
  <c r="I785" i="38"/>
  <c r="I786" i="38"/>
  <c r="I787" i="38"/>
  <c r="I788" i="38"/>
  <c r="I789" i="38"/>
  <c r="I790" i="38"/>
  <c r="I791" i="38"/>
  <c r="I792" i="38"/>
  <c r="I793" i="38"/>
  <c r="I794" i="38"/>
  <c r="I795" i="38"/>
  <c r="I796" i="38"/>
  <c r="I797" i="38"/>
  <c r="I798" i="38"/>
  <c r="I799" i="38"/>
  <c r="I800" i="38"/>
  <c r="I801" i="38"/>
  <c r="I802" i="38"/>
  <c r="I803" i="38"/>
  <c r="I804" i="38"/>
  <c r="I805" i="38"/>
  <c r="I806" i="38"/>
  <c r="I807" i="38"/>
  <c r="I808" i="38"/>
  <c r="I809" i="38"/>
  <c r="I810" i="38"/>
  <c r="I811" i="38"/>
  <c r="I812" i="38"/>
  <c r="I813" i="38"/>
  <c r="I814" i="38"/>
  <c r="I815" i="38"/>
  <c r="I816" i="38"/>
  <c r="I817" i="38"/>
  <c r="I818" i="38"/>
  <c r="I819" i="38"/>
  <c r="I820" i="38"/>
  <c r="I821" i="38"/>
  <c r="I822" i="38"/>
  <c r="I823" i="38"/>
  <c r="I824" i="38"/>
  <c r="I825" i="38"/>
  <c r="I826" i="38"/>
  <c r="I827" i="38"/>
  <c r="I828" i="38"/>
  <c r="I829" i="38"/>
  <c r="I830" i="38"/>
  <c r="I831" i="38"/>
  <c r="I832" i="38"/>
  <c r="I833" i="38"/>
  <c r="I834" i="38"/>
  <c r="I835" i="38"/>
  <c r="I836" i="38"/>
  <c r="I837" i="38"/>
  <c r="I838" i="38"/>
  <c r="I839" i="38"/>
  <c r="I840" i="38"/>
  <c r="I841" i="38"/>
  <c r="I842" i="38"/>
  <c r="I843" i="38"/>
  <c r="I844" i="38"/>
  <c r="I845" i="38"/>
  <c r="I846" i="38"/>
  <c r="I847" i="38"/>
  <c r="I848" i="38"/>
  <c r="I849" i="38"/>
  <c r="I850" i="38"/>
  <c r="I851" i="38"/>
  <c r="I952" i="38"/>
  <c r="I953" i="38"/>
  <c r="I970" i="38"/>
  <c r="I972" i="38"/>
  <c r="I973" i="38"/>
  <c r="I974" i="38"/>
  <c r="I975" i="38"/>
  <c r="I976" i="38"/>
  <c r="I977" i="38"/>
  <c r="I978" i="38"/>
  <c r="I979" i="38"/>
  <c r="I980" i="38"/>
  <c r="I981" i="38"/>
  <c r="I982" i="38"/>
  <c r="I983" i="38"/>
  <c r="I984" i="38"/>
  <c r="I985" i="38"/>
  <c r="I986" i="38"/>
  <c r="I987" i="38"/>
  <c r="I988" i="38"/>
  <c r="I989" i="38"/>
  <c r="I990" i="38"/>
  <c r="I991" i="38"/>
  <c r="I992" i="38"/>
  <c r="I993" i="38"/>
  <c r="I994" i="38"/>
  <c r="I995" i="38"/>
  <c r="I996" i="38"/>
  <c r="I997" i="38"/>
  <c r="I998" i="38"/>
  <c r="I999" i="38"/>
  <c r="I1000" i="38"/>
  <c r="I1001" i="38"/>
  <c r="I1002" i="38"/>
  <c r="I1003" i="38"/>
  <c r="I1004" i="38"/>
  <c r="I1005" i="38"/>
  <c r="I1006" i="38"/>
  <c r="I1007" i="38"/>
  <c r="I1008" i="38"/>
  <c r="I1009" i="38"/>
  <c r="I1010" i="38"/>
  <c r="I1011" i="38"/>
  <c r="I1012" i="38"/>
  <c r="I1013" i="38"/>
  <c r="I1014" i="38"/>
  <c r="I1015" i="38"/>
  <c r="I1016" i="38"/>
  <c r="I1017" i="38"/>
  <c r="I1018" i="38"/>
  <c r="I1019" i="38"/>
  <c r="I1020" i="38"/>
  <c r="I1021" i="38"/>
  <c r="I1022" i="38"/>
  <c r="I1023" i="38"/>
  <c r="I1024" i="38"/>
  <c r="I1025" i="38"/>
  <c r="I1026" i="38"/>
  <c r="I1027" i="38"/>
  <c r="I1028" i="38"/>
  <c r="I1029" i="38"/>
  <c r="I1030" i="38"/>
  <c r="I1031" i="38"/>
  <c r="I1032" i="38"/>
  <c r="I1033" i="38"/>
  <c r="I1034" i="38"/>
  <c r="I1035" i="38"/>
  <c r="I1036" i="38"/>
  <c r="I1037" i="38"/>
  <c r="I1038" i="38"/>
  <c r="I1039" i="38"/>
  <c r="I1040" i="38"/>
  <c r="I1041" i="38"/>
  <c r="I1042" i="38"/>
  <c r="I1043" i="38"/>
  <c r="I1044" i="38"/>
  <c r="I1045" i="38"/>
  <c r="I1046" i="38"/>
  <c r="I1047" i="38"/>
  <c r="I1048" i="38"/>
  <c r="I1049" i="38"/>
  <c r="I1050" i="38"/>
  <c r="I1051" i="38"/>
  <c r="I1052" i="38"/>
  <c r="I1053" i="38"/>
  <c r="I1054" i="38"/>
  <c r="I1055" i="38"/>
  <c r="I1056" i="38"/>
  <c r="I1057" i="38"/>
  <c r="I1058" i="38"/>
  <c r="I1059" i="38"/>
  <c r="I1060" i="38"/>
  <c r="I1061" i="38"/>
  <c r="I1162" i="38"/>
  <c r="I1163" i="38"/>
  <c r="I1182" i="38"/>
  <c r="I1183" i="38"/>
  <c r="I1184" i="38"/>
  <c r="I1185" i="38"/>
  <c r="I1186" i="38"/>
  <c r="I1187" i="38"/>
  <c r="I1188" i="38"/>
  <c r="I1189" i="38"/>
  <c r="I1190" i="38"/>
  <c r="I1191" i="38"/>
  <c r="I1192" i="38"/>
  <c r="I1193" i="38"/>
  <c r="I1194" i="38"/>
  <c r="I1195" i="38"/>
  <c r="I1196" i="38"/>
  <c r="I1197" i="38"/>
  <c r="I1198" i="38"/>
  <c r="I1199" i="38"/>
  <c r="I1200" i="38"/>
  <c r="I1201" i="38"/>
  <c r="I1202" i="38"/>
  <c r="I1203" i="38"/>
  <c r="I1204" i="38"/>
  <c r="I1205" i="38"/>
  <c r="I1206" i="38"/>
  <c r="I1207" i="38"/>
  <c r="I1208" i="38"/>
  <c r="I1209" i="38"/>
  <c r="I1210" i="38"/>
  <c r="I1211" i="38"/>
  <c r="I1212" i="38"/>
  <c r="I1213" i="38"/>
  <c r="I1214" i="38"/>
  <c r="I1215" i="38"/>
  <c r="I1216" i="38"/>
  <c r="I1217" i="38"/>
  <c r="I1218" i="38"/>
  <c r="I1219" i="38"/>
  <c r="I1220" i="38"/>
  <c r="I1221" i="38"/>
  <c r="I1222" i="38"/>
  <c r="I1223" i="38"/>
  <c r="I1224" i="38"/>
  <c r="I1225" i="38"/>
  <c r="I1226" i="38"/>
  <c r="I1227" i="38"/>
  <c r="I1228" i="38"/>
  <c r="I1229" i="38"/>
  <c r="I1230" i="38"/>
  <c r="I1231" i="38"/>
  <c r="I1232" i="38"/>
  <c r="I1233" i="38"/>
  <c r="I1234" i="38"/>
  <c r="I1235" i="38"/>
  <c r="I1236" i="38"/>
  <c r="I1237" i="38"/>
  <c r="I1238" i="38"/>
  <c r="I1239" i="38"/>
  <c r="I1240" i="38"/>
  <c r="I1241" i="38"/>
  <c r="I1242" i="38"/>
  <c r="I1243" i="38"/>
  <c r="I1244" i="38"/>
  <c r="I1245" i="38"/>
  <c r="I1246" i="38"/>
  <c r="I1247" i="38"/>
  <c r="I1248" i="38"/>
  <c r="I1249" i="38"/>
  <c r="I1250" i="38"/>
  <c r="I1251" i="38"/>
  <c r="I1252" i="38"/>
  <c r="I1253" i="38"/>
  <c r="I1254" i="38"/>
  <c r="I1255" i="38"/>
  <c r="I1256" i="38"/>
  <c r="I1257" i="38"/>
  <c r="I1258" i="38"/>
  <c r="I1259" i="38"/>
  <c r="I1260" i="38"/>
  <c r="I1261" i="38"/>
  <c r="I1262" i="38"/>
  <c r="I1263" i="38"/>
  <c r="I1264" i="38"/>
  <c r="I1265" i="38"/>
  <c r="I1266" i="38"/>
  <c r="I1267" i="38"/>
  <c r="I1268" i="38"/>
  <c r="I1269" i="38"/>
  <c r="I1270" i="38"/>
  <c r="I1271" i="38"/>
  <c r="I1272" i="38"/>
  <c r="I1373" i="38"/>
  <c r="I1374" i="38"/>
  <c r="I1393" i="38"/>
  <c r="I1394" i="38"/>
  <c r="I1395" i="38"/>
  <c r="I1396" i="38"/>
  <c r="I1397" i="38"/>
  <c r="I1398" i="38"/>
  <c r="I1399" i="38"/>
  <c r="I1400" i="38"/>
  <c r="I1401" i="38"/>
  <c r="I1402" i="38"/>
  <c r="I1403" i="38"/>
  <c r="I1404" i="38"/>
  <c r="I1405" i="38"/>
  <c r="I1406" i="38"/>
  <c r="I1407" i="38"/>
  <c r="I1408" i="38"/>
  <c r="I1409" i="38"/>
  <c r="I1410" i="38"/>
  <c r="I1411" i="38"/>
  <c r="I1412" i="38"/>
  <c r="I1413" i="38"/>
  <c r="I1414" i="38"/>
  <c r="I1415" i="38"/>
  <c r="I1416" i="38"/>
  <c r="I1417" i="38"/>
  <c r="I1418" i="38"/>
  <c r="I1419" i="38"/>
  <c r="I1420" i="38"/>
  <c r="I1421" i="38"/>
  <c r="I1422" i="38"/>
  <c r="I1423" i="38"/>
  <c r="I1424" i="38"/>
  <c r="I1425" i="38"/>
  <c r="I1426" i="38"/>
  <c r="I1427" i="38"/>
  <c r="I1428" i="38"/>
  <c r="I1429" i="38"/>
  <c r="I1430" i="38"/>
  <c r="I1431" i="38"/>
  <c r="I1432" i="38"/>
  <c r="I1433" i="38"/>
  <c r="I1434" i="38"/>
  <c r="I1435" i="38"/>
  <c r="I1436" i="38"/>
  <c r="I1437" i="38"/>
  <c r="I1438" i="38"/>
  <c r="I1439" i="38"/>
  <c r="I1440" i="38"/>
  <c r="I1441" i="38"/>
  <c r="I1442" i="38"/>
  <c r="I1443" i="38"/>
  <c r="I1444" i="38"/>
  <c r="I1445" i="38"/>
  <c r="I1446" i="38"/>
  <c r="I1447" i="38"/>
  <c r="I1448" i="38"/>
  <c r="I1449" i="38"/>
  <c r="I1450" i="38"/>
  <c r="I1451" i="38"/>
  <c r="I1452" i="38"/>
  <c r="I1453" i="38"/>
  <c r="I1454" i="38"/>
  <c r="I1455" i="38"/>
  <c r="I1456" i="38"/>
  <c r="I1457" i="38"/>
  <c r="I1458" i="38"/>
  <c r="I1459" i="38"/>
  <c r="I1460" i="38"/>
  <c r="I1461" i="38"/>
  <c r="I1462" i="38"/>
  <c r="I1463" i="38"/>
  <c r="I1464" i="38"/>
  <c r="I1465" i="38"/>
  <c r="I1466" i="38"/>
  <c r="I1467" i="38"/>
  <c r="I1468" i="38"/>
  <c r="I1469" i="38"/>
  <c r="I1470" i="38"/>
  <c r="I1471" i="38"/>
  <c r="I1472" i="38"/>
  <c r="I1473" i="38"/>
  <c r="I1474" i="38"/>
  <c r="I1475" i="38"/>
  <c r="I1476" i="38"/>
  <c r="I1477" i="38"/>
  <c r="I1478" i="38"/>
  <c r="I1479" i="38"/>
  <c r="I1480" i="38"/>
  <c r="I1481" i="38"/>
  <c r="I1482" i="38"/>
  <c r="I1483" i="38"/>
  <c r="I1584" i="38"/>
  <c r="I1585" i="38"/>
  <c r="I1604" i="38"/>
  <c r="I1605" i="38"/>
  <c r="I1606" i="38"/>
  <c r="T9" i="38"/>
  <c r="H1607" i="41"/>
  <c r="AE9" i="38"/>
  <c r="AE1607" i="38" s="1"/>
  <c r="D9" i="38"/>
  <c r="Q9" i="38" s="1"/>
  <c r="U10" i="38"/>
  <c r="U11" i="38"/>
  <c r="U12" i="38"/>
  <c r="U14" i="38"/>
  <c r="U15" i="38"/>
  <c r="U16" i="38"/>
  <c r="U17" i="38"/>
  <c r="U18" i="38"/>
  <c r="U20" i="38"/>
  <c r="U21" i="38"/>
  <c r="U22" i="38"/>
  <c r="U23" i="38"/>
  <c r="U24" i="38"/>
  <c r="U25" i="38"/>
  <c r="U26" i="38"/>
  <c r="U27" i="38"/>
  <c r="U28" i="38"/>
  <c r="U29" i="38"/>
  <c r="U30" i="38"/>
  <c r="U31" i="38"/>
  <c r="U32" i="38"/>
  <c r="U33" i="38"/>
  <c r="U34" i="38"/>
  <c r="U35" i="38"/>
  <c r="U36" i="38"/>
  <c r="U37" i="38"/>
  <c r="U38" i="38"/>
  <c r="U39" i="38"/>
  <c r="U40" i="38"/>
  <c r="U41" i="38"/>
  <c r="U42" i="38"/>
  <c r="U43" i="38"/>
  <c r="U44" i="38"/>
  <c r="U45" i="38"/>
  <c r="U46" i="38"/>
  <c r="U47" i="38"/>
  <c r="U48" i="38"/>
  <c r="U49" i="38"/>
  <c r="U50" i="38"/>
  <c r="U51" i="38"/>
  <c r="U52" i="38"/>
  <c r="U53" i="38"/>
  <c r="U54" i="38"/>
  <c r="U55" i="38"/>
  <c r="U56" i="38"/>
  <c r="U57" i="38"/>
  <c r="U58" i="38"/>
  <c r="U59" i="38"/>
  <c r="U60" i="38"/>
  <c r="U61" i="38"/>
  <c r="U62" i="38"/>
  <c r="U63" i="38"/>
  <c r="U64" i="38"/>
  <c r="U65" i="38"/>
  <c r="U66" i="38"/>
  <c r="U67" i="38"/>
  <c r="U68" i="38"/>
  <c r="U69" i="38"/>
  <c r="U70" i="38"/>
  <c r="U71" i="38"/>
  <c r="U72" i="38"/>
  <c r="U73" i="38"/>
  <c r="U74" i="38"/>
  <c r="U75" i="38"/>
  <c r="U76" i="38"/>
  <c r="U77" i="38"/>
  <c r="U78" i="38"/>
  <c r="U79" i="38"/>
  <c r="U80" i="38"/>
  <c r="U81" i="38"/>
  <c r="U82" i="38"/>
  <c r="U83" i="38"/>
  <c r="U84" i="38"/>
  <c r="U85" i="38"/>
  <c r="U86" i="38"/>
  <c r="U87" i="38"/>
  <c r="U88" i="38"/>
  <c r="U89" i="38"/>
  <c r="U90" i="38"/>
  <c r="U91" i="38"/>
  <c r="U92" i="38"/>
  <c r="U93" i="38"/>
  <c r="U94" i="38"/>
  <c r="U95" i="38"/>
  <c r="U96" i="38"/>
  <c r="U97" i="38"/>
  <c r="U98" i="38"/>
  <c r="U99" i="38"/>
  <c r="U100" i="38"/>
  <c r="U101" i="38"/>
  <c r="U102" i="38"/>
  <c r="U103" i="38"/>
  <c r="U104" i="38"/>
  <c r="U105" i="38"/>
  <c r="U106" i="38"/>
  <c r="U107" i="38"/>
  <c r="U108" i="38"/>
  <c r="U109" i="38"/>
  <c r="U110" i="38"/>
  <c r="U111" i="38"/>
  <c r="U112" i="38"/>
  <c r="U113" i="38"/>
  <c r="U114" i="38"/>
  <c r="U115" i="38"/>
  <c r="U116" i="38"/>
  <c r="U117" i="38"/>
  <c r="U118" i="38"/>
  <c r="U119" i="38"/>
  <c r="U120" i="38"/>
  <c r="U121" i="38"/>
  <c r="U122" i="38"/>
  <c r="U123" i="38"/>
  <c r="U124" i="38"/>
  <c r="U125" i="38"/>
  <c r="U126" i="38"/>
  <c r="U127" i="38"/>
  <c r="U128" i="38"/>
  <c r="U129" i="38"/>
  <c r="U130" i="38"/>
  <c r="U131" i="38"/>
  <c r="U132" i="38"/>
  <c r="U133" i="38"/>
  <c r="U134" i="38"/>
  <c r="U135" i="38"/>
  <c r="U136" i="38"/>
  <c r="U137" i="38"/>
  <c r="U138" i="38"/>
  <c r="U139" i="38"/>
  <c r="U140" i="38"/>
  <c r="U141" i="38"/>
  <c r="U142" i="38"/>
  <c r="U143" i="38"/>
  <c r="U144" i="38"/>
  <c r="U145" i="38"/>
  <c r="U146" i="38"/>
  <c r="U147" i="38"/>
  <c r="U148" i="38"/>
  <c r="U149" i="38"/>
  <c r="U150" i="38"/>
  <c r="U151" i="38"/>
  <c r="U152" i="38"/>
  <c r="U153" i="38"/>
  <c r="U154" i="38"/>
  <c r="U155" i="38"/>
  <c r="U156" i="38"/>
  <c r="U157" i="38"/>
  <c r="U158" i="38"/>
  <c r="U159" i="38"/>
  <c r="U160" i="38"/>
  <c r="U161" i="38"/>
  <c r="U162" i="38"/>
  <c r="U163" i="38"/>
  <c r="U164" i="38"/>
  <c r="U165" i="38"/>
  <c r="U166" i="38"/>
  <c r="U167" i="38"/>
  <c r="U168" i="38"/>
  <c r="U169" i="38"/>
  <c r="U170" i="38"/>
  <c r="U171" i="38"/>
  <c r="U172" i="38"/>
  <c r="U173" i="38"/>
  <c r="U174" i="38"/>
  <c r="U175" i="38"/>
  <c r="U176" i="38"/>
  <c r="U177" i="38"/>
  <c r="U178" i="38"/>
  <c r="U179" i="38"/>
  <c r="U180" i="38"/>
  <c r="U181" i="38"/>
  <c r="U182" i="38"/>
  <c r="U183" i="38"/>
  <c r="U184" i="38"/>
  <c r="U185" i="38"/>
  <c r="U186" i="38"/>
  <c r="U187" i="38"/>
  <c r="U188" i="38"/>
  <c r="U189" i="38"/>
  <c r="U190" i="38"/>
  <c r="U191" i="38"/>
  <c r="U192" i="38"/>
  <c r="U193" i="38"/>
  <c r="U194" i="38"/>
  <c r="U195" i="38"/>
  <c r="U196" i="38"/>
  <c r="U197" i="38"/>
  <c r="U198" i="38"/>
  <c r="U199" i="38"/>
  <c r="U200" i="38"/>
  <c r="U201" i="38"/>
  <c r="U202" i="38"/>
  <c r="U203" i="38"/>
  <c r="U204" i="38"/>
  <c r="U205" i="38"/>
  <c r="U206" i="38"/>
  <c r="U207" i="38"/>
  <c r="U208" i="38"/>
  <c r="U209" i="38"/>
  <c r="U210" i="38"/>
  <c r="U211" i="38"/>
  <c r="U212" i="38"/>
  <c r="U213" i="38"/>
  <c r="U214" i="38"/>
  <c r="U215" i="38"/>
  <c r="U216" i="38"/>
  <c r="U217" i="38"/>
  <c r="U218" i="38"/>
  <c r="U219" i="38"/>
  <c r="U220" i="38"/>
  <c r="U221" i="38"/>
  <c r="U222" i="38"/>
  <c r="U223" i="38"/>
  <c r="U224" i="38"/>
  <c r="U225" i="38"/>
  <c r="U226" i="38"/>
  <c r="U227" i="38"/>
  <c r="U228" i="38"/>
  <c r="U229" i="38"/>
  <c r="U230" i="38"/>
  <c r="U231" i="38"/>
  <c r="U232" i="38"/>
  <c r="U233" i="38"/>
  <c r="U234" i="38"/>
  <c r="U235" i="38"/>
  <c r="U236" i="38"/>
  <c r="U237" i="38"/>
  <c r="U238" i="38"/>
  <c r="U239" i="38"/>
  <c r="U240" i="38"/>
  <c r="U241" i="38"/>
  <c r="U242" i="38"/>
  <c r="U243" i="38"/>
  <c r="U244" i="38"/>
  <c r="U245" i="38"/>
  <c r="U246" i="38"/>
  <c r="U247" i="38"/>
  <c r="U248" i="38"/>
  <c r="U249" i="38"/>
  <c r="U250" i="38"/>
  <c r="U251" i="38"/>
  <c r="U252" i="38"/>
  <c r="U253" i="38"/>
  <c r="U254" i="38"/>
  <c r="U255" i="38"/>
  <c r="U256" i="38"/>
  <c r="U257" i="38"/>
  <c r="U258" i="38"/>
  <c r="U259" i="38"/>
  <c r="U260" i="38"/>
  <c r="U261" i="38"/>
  <c r="U262" i="38"/>
  <c r="U263" i="38"/>
  <c r="U264" i="38"/>
  <c r="U265" i="38"/>
  <c r="U266" i="38"/>
  <c r="U267" i="38"/>
  <c r="U268" i="38"/>
  <c r="U269" i="38"/>
  <c r="U270" i="38"/>
  <c r="U271" i="38"/>
  <c r="U272" i="38"/>
  <c r="U273" i="38"/>
  <c r="U274" i="38"/>
  <c r="U275" i="38"/>
  <c r="U276" i="38"/>
  <c r="U277" i="38"/>
  <c r="U278" i="38"/>
  <c r="U279" i="38"/>
  <c r="U280" i="38"/>
  <c r="U281" i="38"/>
  <c r="U282" i="38"/>
  <c r="U283" i="38"/>
  <c r="U284" i="38"/>
  <c r="U285" i="38"/>
  <c r="U286" i="38"/>
  <c r="U287" i="38"/>
  <c r="U288" i="38"/>
  <c r="U289" i="38"/>
  <c r="U290" i="38"/>
  <c r="U291" i="38"/>
  <c r="U292" i="38"/>
  <c r="U293" i="38"/>
  <c r="U294" i="38"/>
  <c r="U295" i="38"/>
  <c r="U296" i="38"/>
  <c r="U297" i="38"/>
  <c r="U298" i="38"/>
  <c r="U299" i="38"/>
  <c r="U300" i="38"/>
  <c r="U301" i="38"/>
  <c r="U302" i="38"/>
  <c r="U303" i="38"/>
  <c r="U304" i="38"/>
  <c r="U305" i="38"/>
  <c r="U306" i="38"/>
  <c r="U307" i="38"/>
  <c r="U308" i="38"/>
  <c r="U309" i="38"/>
  <c r="U310" i="38"/>
  <c r="U311" i="38"/>
  <c r="U312" i="38"/>
  <c r="U313" i="38"/>
  <c r="U314" i="38"/>
  <c r="U315" i="38"/>
  <c r="U316" i="38"/>
  <c r="U317" i="38"/>
  <c r="U318" i="38"/>
  <c r="U319" i="38"/>
  <c r="U320" i="38"/>
  <c r="U321" i="38"/>
  <c r="U322" i="38"/>
  <c r="U323" i="38"/>
  <c r="U324" i="38"/>
  <c r="U325" i="38"/>
  <c r="U326" i="38"/>
  <c r="U327" i="38"/>
  <c r="U328" i="38"/>
  <c r="U329" i="38"/>
  <c r="U330" i="38"/>
  <c r="U331" i="38"/>
  <c r="U332" i="38"/>
  <c r="U333" i="38"/>
  <c r="U334" i="38"/>
  <c r="U335" i="38"/>
  <c r="U336" i="38"/>
  <c r="U337" i="38"/>
  <c r="U338" i="38"/>
  <c r="U339" i="38"/>
  <c r="U340" i="38"/>
  <c r="U341" i="38"/>
  <c r="U342" i="38"/>
  <c r="U343" i="38"/>
  <c r="U344" i="38"/>
  <c r="U345" i="38"/>
  <c r="U346" i="38"/>
  <c r="U347" i="38"/>
  <c r="U348" i="38"/>
  <c r="U349" i="38"/>
  <c r="U350" i="38"/>
  <c r="U351" i="38"/>
  <c r="U352" i="38"/>
  <c r="U353" i="38"/>
  <c r="U354" i="38"/>
  <c r="U355" i="38"/>
  <c r="U356" i="38"/>
  <c r="U357" i="38"/>
  <c r="U358" i="38"/>
  <c r="U359" i="38"/>
  <c r="U360" i="38"/>
  <c r="U361" i="38"/>
  <c r="U362" i="38"/>
  <c r="U363" i="38"/>
  <c r="U364" i="38"/>
  <c r="U365" i="38"/>
  <c r="U366" i="38"/>
  <c r="U367" i="38"/>
  <c r="U368" i="38"/>
  <c r="U369" i="38"/>
  <c r="U370" i="38"/>
  <c r="U371" i="38"/>
  <c r="U372" i="38"/>
  <c r="U373" i="38"/>
  <c r="U374" i="38"/>
  <c r="U376" i="38"/>
  <c r="U377" i="38"/>
  <c r="U378" i="38"/>
  <c r="U379" i="38"/>
  <c r="U380" i="38"/>
  <c r="U381" i="38"/>
  <c r="U382" i="38"/>
  <c r="U383" i="38"/>
  <c r="U384" i="38"/>
  <c r="U385" i="38"/>
  <c r="U386" i="38"/>
  <c r="U387" i="38"/>
  <c r="U388" i="38"/>
  <c r="U389" i="38"/>
  <c r="U390" i="38"/>
  <c r="U391" i="38"/>
  <c r="U392" i="38"/>
  <c r="U393" i="38"/>
  <c r="U394" i="38"/>
  <c r="U395" i="38"/>
  <c r="U396" i="38"/>
  <c r="U397" i="38"/>
  <c r="U398" i="38"/>
  <c r="U399" i="38"/>
  <c r="U400" i="38"/>
  <c r="U401" i="38"/>
  <c r="U402" i="38"/>
  <c r="U403" i="38"/>
  <c r="U404" i="38"/>
  <c r="U405" i="38"/>
  <c r="U406" i="38"/>
  <c r="U407" i="38"/>
  <c r="U408" i="38"/>
  <c r="U409" i="38"/>
  <c r="U410" i="38"/>
  <c r="U411" i="38"/>
  <c r="U412" i="38"/>
  <c r="U413" i="38"/>
  <c r="U414" i="38"/>
  <c r="U415" i="38"/>
  <c r="U416" i="38"/>
  <c r="U417" i="38"/>
  <c r="U418" i="38"/>
  <c r="U419" i="38"/>
  <c r="U420" i="38"/>
  <c r="U421" i="38"/>
  <c r="U422" i="38"/>
  <c r="U423" i="38"/>
  <c r="U424" i="38"/>
  <c r="U425" i="38"/>
  <c r="U426" i="38"/>
  <c r="U427" i="38"/>
  <c r="U428" i="38"/>
  <c r="U429" i="38"/>
  <c r="U430" i="38"/>
  <c r="U431" i="38"/>
  <c r="U432" i="38"/>
  <c r="U433" i="38"/>
  <c r="U434" i="38"/>
  <c r="U435" i="38"/>
  <c r="U436" i="38"/>
  <c r="U437" i="38"/>
  <c r="U438" i="38"/>
  <c r="U439" i="38"/>
  <c r="U440" i="38"/>
  <c r="U441" i="38"/>
  <c r="U442" i="38"/>
  <c r="U443" i="38"/>
  <c r="U444" i="38"/>
  <c r="U445" i="38"/>
  <c r="U446" i="38"/>
  <c r="U447" i="38"/>
  <c r="U448" i="38"/>
  <c r="U449" i="38"/>
  <c r="U450" i="38"/>
  <c r="U451" i="38"/>
  <c r="U452" i="38"/>
  <c r="U453" i="38"/>
  <c r="U454" i="38"/>
  <c r="U455" i="38"/>
  <c r="U456" i="38"/>
  <c r="U457" i="38"/>
  <c r="U458" i="38"/>
  <c r="U459" i="38"/>
  <c r="U460" i="38"/>
  <c r="U461" i="38"/>
  <c r="U462" i="38"/>
  <c r="U463" i="38"/>
  <c r="U464" i="38"/>
  <c r="U465" i="38"/>
  <c r="U466" i="38"/>
  <c r="U467" i="38"/>
  <c r="U468" i="38"/>
  <c r="U469" i="38"/>
  <c r="U470" i="38"/>
  <c r="U471" i="38"/>
  <c r="U472" i="38"/>
  <c r="U473" i="38"/>
  <c r="U474" i="38"/>
  <c r="U475" i="38"/>
  <c r="U476" i="38"/>
  <c r="U477" i="38"/>
  <c r="U478" i="38"/>
  <c r="U479" i="38"/>
  <c r="U480" i="38"/>
  <c r="U481" i="38"/>
  <c r="U482" i="38"/>
  <c r="U483" i="38"/>
  <c r="U484" i="38"/>
  <c r="U485" i="38"/>
  <c r="U486" i="38"/>
  <c r="U487" i="38"/>
  <c r="U488" i="38"/>
  <c r="U489" i="38"/>
  <c r="U490" i="38"/>
  <c r="U491" i="38"/>
  <c r="U492" i="38"/>
  <c r="U493" i="38"/>
  <c r="U494" i="38"/>
  <c r="U495" i="38"/>
  <c r="U496" i="38"/>
  <c r="U497" i="38"/>
  <c r="U498" i="38"/>
  <c r="U499" i="38"/>
  <c r="U500" i="38"/>
  <c r="U501" i="38"/>
  <c r="U502" i="38"/>
  <c r="U503" i="38"/>
  <c r="U504" i="38"/>
  <c r="U505" i="38"/>
  <c r="U506" i="38"/>
  <c r="U507" i="38"/>
  <c r="U508" i="38"/>
  <c r="U509" i="38"/>
  <c r="U510" i="38"/>
  <c r="U511" i="38"/>
  <c r="U512" i="38"/>
  <c r="U513" i="38"/>
  <c r="U514" i="38"/>
  <c r="U515" i="38"/>
  <c r="U516" i="38"/>
  <c r="U517" i="38"/>
  <c r="U518" i="38"/>
  <c r="U519" i="38"/>
  <c r="U520" i="38"/>
  <c r="U521" i="38"/>
  <c r="U522" i="38"/>
  <c r="U523" i="38"/>
  <c r="U524" i="38"/>
  <c r="U525" i="38"/>
  <c r="U526" i="38"/>
  <c r="U527" i="38"/>
  <c r="U528" i="38"/>
  <c r="U529" i="38"/>
  <c r="U530" i="38"/>
  <c r="U531" i="38"/>
  <c r="U532" i="38"/>
  <c r="U533" i="38"/>
  <c r="U534" i="38"/>
  <c r="U535" i="38"/>
  <c r="U536" i="38"/>
  <c r="U537" i="38"/>
  <c r="U538" i="38"/>
  <c r="U539" i="38"/>
  <c r="U540" i="38"/>
  <c r="U541" i="38"/>
  <c r="U542" i="38"/>
  <c r="U543" i="38"/>
  <c r="U544" i="38"/>
  <c r="U545" i="38"/>
  <c r="U546" i="38"/>
  <c r="U547" i="38"/>
  <c r="U548" i="38"/>
  <c r="U549" i="38"/>
  <c r="U550" i="38"/>
  <c r="U551" i="38"/>
  <c r="U552" i="38"/>
  <c r="U553" i="38"/>
  <c r="U554" i="38"/>
  <c r="U555" i="38"/>
  <c r="U556" i="38"/>
  <c r="U557" i="38"/>
  <c r="U558" i="38"/>
  <c r="U559" i="38"/>
  <c r="U560" i="38"/>
  <c r="U561" i="38"/>
  <c r="U562" i="38"/>
  <c r="U563" i="38"/>
  <c r="U564" i="38"/>
  <c r="U565" i="38"/>
  <c r="U566" i="38"/>
  <c r="U567" i="38"/>
  <c r="U568" i="38"/>
  <c r="U569" i="38"/>
  <c r="U570" i="38"/>
  <c r="U571" i="38"/>
  <c r="U572" i="38"/>
  <c r="U573" i="38"/>
  <c r="U574" i="38"/>
  <c r="U575" i="38"/>
  <c r="U576" i="38"/>
  <c r="U577" i="38"/>
  <c r="U578" i="38"/>
  <c r="U579" i="38"/>
  <c r="U580" i="38"/>
  <c r="U581" i="38"/>
  <c r="U582" i="38"/>
  <c r="U583" i="38"/>
  <c r="U584" i="38"/>
  <c r="U585" i="38"/>
  <c r="U586" i="38"/>
  <c r="U587" i="38"/>
  <c r="U588" i="38"/>
  <c r="U589" i="38"/>
  <c r="U590" i="38"/>
  <c r="U591" i="38"/>
  <c r="U592" i="38"/>
  <c r="U593" i="38"/>
  <c r="U594" i="38"/>
  <c r="U595" i="38"/>
  <c r="U596" i="38"/>
  <c r="U597" i="38"/>
  <c r="U598" i="38"/>
  <c r="U599" i="38"/>
  <c r="U600" i="38"/>
  <c r="U601" i="38"/>
  <c r="U602" i="38"/>
  <c r="U603" i="38"/>
  <c r="U604" i="38"/>
  <c r="U605" i="38"/>
  <c r="U606" i="38"/>
  <c r="U607" i="38"/>
  <c r="U608" i="38"/>
  <c r="U609" i="38"/>
  <c r="U610" i="38"/>
  <c r="U611" i="38"/>
  <c r="U612" i="38"/>
  <c r="U613" i="38"/>
  <c r="U614" i="38"/>
  <c r="U615" i="38"/>
  <c r="U616" i="38"/>
  <c r="U617" i="38"/>
  <c r="U618" i="38"/>
  <c r="U619" i="38"/>
  <c r="U620" i="38"/>
  <c r="U621" i="38"/>
  <c r="U622" i="38"/>
  <c r="U623" i="38"/>
  <c r="U624" i="38"/>
  <c r="U625" i="38"/>
  <c r="U626" i="38"/>
  <c r="U627" i="38"/>
  <c r="U628" i="38"/>
  <c r="U629" i="38"/>
  <c r="U630" i="38"/>
  <c r="U631" i="38"/>
  <c r="U632" i="38"/>
  <c r="U633" i="38"/>
  <c r="U634" i="38"/>
  <c r="U635" i="38"/>
  <c r="U636" i="38"/>
  <c r="U637" i="38"/>
  <c r="U638" i="38"/>
  <c r="U639" i="38"/>
  <c r="U640" i="38"/>
  <c r="U641" i="38"/>
  <c r="U642" i="38"/>
  <c r="U643" i="38"/>
  <c r="U644" i="38"/>
  <c r="U645" i="38"/>
  <c r="U646" i="38"/>
  <c r="U647" i="38"/>
  <c r="U648" i="38"/>
  <c r="U649" i="38"/>
  <c r="U650" i="38"/>
  <c r="U651" i="38"/>
  <c r="U652" i="38"/>
  <c r="U653" i="38"/>
  <c r="U654" i="38"/>
  <c r="U655" i="38"/>
  <c r="U656" i="38"/>
  <c r="U657" i="38"/>
  <c r="U658" i="38"/>
  <c r="U659" i="38"/>
  <c r="U660" i="38"/>
  <c r="U661" i="38"/>
  <c r="U662" i="38"/>
  <c r="U663" i="38"/>
  <c r="U664" i="38"/>
  <c r="U665" i="38"/>
  <c r="U666" i="38"/>
  <c r="U667" i="38"/>
  <c r="U668" i="38"/>
  <c r="U669" i="38"/>
  <c r="U670" i="38"/>
  <c r="U671" i="38"/>
  <c r="U672" i="38"/>
  <c r="U673" i="38"/>
  <c r="U674" i="38"/>
  <c r="U675" i="38"/>
  <c r="U676" i="38"/>
  <c r="U677" i="38"/>
  <c r="U678" i="38"/>
  <c r="U679" i="38"/>
  <c r="U680" i="38"/>
  <c r="U681" i="38"/>
  <c r="U682" i="38"/>
  <c r="U683" i="38"/>
  <c r="U684" i="38"/>
  <c r="U685" i="38"/>
  <c r="U686" i="38"/>
  <c r="U687" i="38"/>
  <c r="U688" i="38"/>
  <c r="U689" i="38"/>
  <c r="U690" i="38"/>
  <c r="U691" i="38"/>
  <c r="U692" i="38"/>
  <c r="U693" i="38"/>
  <c r="U694" i="38"/>
  <c r="U695" i="38"/>
  <c r="U696" i="38"/>
  <c r="U697" i="38"/>
  <c r="U698" i="38"/>
  <c r="U699" i="38"/>
  <c r="U700" i="38"/>
  <c r="U701" i="38"/>
  <c r="U702" i="38"/>
  <c r="U703" i="38"/>
  <c r="U704" i="38"/>
  <c r="U705" i="38"/>
  <c r="U706" i="38"/>
  <c r="U707" i="38"/>
  <c r="U708" i="38"/>
  <c r="U709" i="38"/>
  <c r="U710" i="38"/>
  <c r="U711" i="38"/>
  <c r="U712" i="38"/>
  <c r="U713" i="38"/>
  <c r="U714" i="38"/>
  <c r="U715" i="38"/>
  <c r="U716" i="38"/>
  <c r="U717" i="38"/>
  <c r="U718" i="38"/>
  <c r="U719" i="38"/>
  <c r="U720" i="38"/>
  <c r="U721" i="38"/>
  <c r="U722" i="38"/>
  <c r="U723" i="38"/>
  <c r="U724" i="38"/>
  <c r="U725" i="38"/>
  <c r="U726" i="38"/>
  <c r="U727" i="38"/>
  <c r="U728" i="38"/>
  <c r="U729" i="38"/>
  <c r="U730" i="38"/>
  <c r="U731" i="38"/>
  <c r="U732" i="38"/>
  <c r="U733" i="38"/>
  <c r="U734" i="38"/>
  <c r="U735" i="38"/>
  <c r="U736" i="38"/>
  <c r="U737" i="38"/>
  <c r="U738" i="38"/>
  <c r="U739" i="38"/>
  <c r="U740" i="38"/>
  <c r="U741" i="38"/>
  <c r="U742" i="38"/>
  <c r="U743" i="38"/>
  <c r="U744" i="38"/>
  <c r="U745" i="38"/>
  <c r="U746" i="38"/>
  <c r="U747" i="38"/>
  <c r="U748" i="38"/>
  <c r="U749" i="38"/>
  <c r="U750" i="38"/>
  <c r="U751" i="38"/>
  <c r="U752" i="38"/>
  <c r="U753" i="38"/>
  <c r="U754" i="38"/>
  <c r="U755" i="38"/>
  <c r="U756" i="38"/>
  <c r="U757" i="38"/>
  <c r="U758" i="38"/>
  <c r="U759" i="38"/>
  <c r="U760" i="38"/>
  <c r="U761" i="38"/>
  <c r="U762" i="38"/>
  <c r="U763" i="38"/>
  <c r="U764" i="38"/>
  <c r="U765" i="38"/>
  <c r="U766" i="38"/>
  <c r="U767" i="38"/>
  <c r="U768" i="38"/>
  <c r="U769" i="38"/>
  <c r="U770" i="38"/>
  <c r="U771" i="38"/>
  <c r="U772" i="38"/>
  <c r="U773" i="38"/>
  <c r="U774" i="38"/>
  <c r="U775" i="38"/>
  <c r="U776" i="38"/>
  <c r="U777" i="38"/>
  <c r="U778" i="38"/>
  <c r="U779" i="38"/>
  <c r="U780" i="38"/>
  <c r="U781" i="38"/>
  <c r="U782" i="38"/>
  <c r="U783" i="38"/>
  <c r="U784" i="38"/>
  <c r="U785" i="38"/>
  <c r="U786" i="38"/>
  <c r="U787" i="38"/>
  <c r="U788" i="38"/>
  <c r="U789" i="38"/>
  <c r="U790" i="38"/>
  <c r="U791" i="38"/>
  <c r="U792" i="38"/>
  <c r="U793" i="38"/>
  <c r="U794" i="38"/>
  <c r="U795" i="38"/>
  <c r="U796" i="38"/>
  <c r="U797" i="38"/>
  <c r="U798" i="38"/>
  <c r="U799" i="38"/>
  <c r="U800" i="38"/>
  <c r="U801" i="38"/>
  <c r="U802" i="38"/>
  <c r="U803" i="38"/>
  <c r="U804" i="38"/>
  <c r="U805" i="38"/>
  <c r="U806" i="38"/>
  <c r="U807" i="38"/>
  <c r="U808" i="38"/>
  <c r="U809" i="38"/>
  <c r="U810" i="38"/>
  <c r="U811" i="38"/>
  <c r="U812" i="38"/>
  <c r="U813" i="38"/>
  <c r="U814" i="38"/>
  <c r="U815" i="38"/>
  <c r="U816" i="38"/>
  <c r="U817" i="38"/>
  <c r="U818" i="38"/>
  <c r="U819" i="38"/>
  <c r="U820" i="38"/>
  <c r="U821" i="38"/>
  <c r="U822" i="38"/>
  <c r="U823" i="38"/>
  <c r="U824" i="38"/>
  <c r="U825" i="38"/>
  <c r="U826" i="38"/>
  <c r="U827" i="38"/>
  <c r="U828" i="38"/>
  <c r="U829" i="38"/>
  <c r="U830" i="38"/>
  <c r="U831" i="38"/>
  <c r="U832" i="38"/>
  <c r="U833" i="38"/>
  <c r="U834" i="38"/>
  <c r="U835" i="38"/>
  <c r="U836" i="38"/>
  <c r="U837" i="38"/>
  <c r="U838" i="38"/>
  <c r="U839" i="38"/>
  <c r="U840" i="38"/>
  <c r="U841" i="38"/>
  <c r="U842" i="38"/>
  <c r="U843" i="38"/>
  <c r="U844" i="38"/>
  <c r="U845" i="38"/>
  <c r="U846" i="38"/>
  <c r="U847" i="38"/>
  <c r="U848" i="38"/>
  <c r="U849" i="38"/>
  <c r="U850" i="38"/>
  <c r="U851" i="38"/>
  <c r="U852" i="38"/>
  <c r="U853" i="38"/>
  <c r="U854" i="38"/>
  <c r="U855" i="38"/>
  <c r="U856" i="38"/>
  <c r="U857" i="38"/>
  <c r="U858" i="38"/>
  <c r="U859" i="38"/>
  <c r="U860" i="38"/>
  <c r="U861" i="38"/>
  <c r="U862" i="38"/>
  <c r="U863" i="38"/>
  <c r="U864" i="38"/>
  <c r="U865" i="38"/>
  <c r="U866" i="38"/>
  <c r="U867" i="38"/>
  <c r="U868" i="38"/>
  <c r="U869" i="38"/>
  <c r="U870" i="38"/>
  <c r="U871" i="38"/>
  <c r="U872" i="38"/>
  <c r="U873" i="38"/>
  <c r="U874" i="38"/>
  <c r="U875" i="38"/>
  <c r="U876" i="38"/>
  <c r="U877" i="38"/>
  <c r="U878" i="38"/>
  <c r="U879" i="38"/>
  <c r="U880" i="38"/>
  <c r="U881" i="38"/>
  <c r="U882" i="38"/>
  <c r="U883" i="38"/>
  <c r="U884" i="38"/>
  <c r="U885" i="38"/>
  <c r="U886" i="38"/>
  <c r="U887" i="38"/>
  <c r="U888" i="38"/>
  <c r="U889" i="38"/>
  <c r="U890" i="38"/>
  <c r="U891" i="38"/>
  <c r="U892" i="38"/>
  <c r="U893" i="38"/>
  <c r="U894" i="38"/>
  <c r="U895" i="38"/>
  <c r="U896" i="38"/>
  <c r="U897" i="38"/>
  <c r="U898" i="38"/>
  <c r="U899" i="38"/>
  <c r="U900" i="38"/>
  <c r="U901" i="38"/>
  <c r="U902" i="38"/>
  <c r="U903" i="38"/>
  <c r="U904" i="38"/>
  <c r="U905" i="38"/>
  <c r="U906" i="38"/>
  <c r="U907" i="38"/>
  <c r="U908" i="38"/>
  <c r="U909" i="38"/>
  <c r="U910" i="38"/>
  <c r="U911" i="38"/>
  <c r="U912" i="38"/>
  <c r="U913" i="38"/>
  <c r="U914" i="38"/>
  <c r="U915" i="38"/>
  <c r="U916" i="38"/>
  <c r="U917" i="38"/>
  <c r="U918" i="38"/>
  <c r="U919" i="38"/>
  <c r="U920" i="38"/>
  <c r="U921" i="38"/>
  <c r="U922" i="38"/>
  <c r="U923" i="38"/>
  <c r="U924" i="38"/>
  <c r="U925" i="38"/>
  <c r="U926" i="38"/>
  <c r="U927" i="38"/>
  <c r="U928" i="38"/>
  <c r="U929" i="38"/>
  <c r="U930" i="38"/>
  <c r="U931" i="38"/>
  <c r="U932" i="38"/>
  <c r="U933" i="38"/>
  <c r="U934" i="38"/>
  <c r="U935" i="38"/>
  <c r="U936" i="38"/>
  <c r="U937" i="38"/>
  <c r="U938" i="38"/>
  <c r="U939" i="38"/>
  <c r="U940" i="38"/>
  <c r="U941" i="38"/>
  <c r="U942" i="38"/>
  <c r="U943" i="38"/>
  <c r="U944" i="38"/>
  <c r="U945" i="38"/>
  <c r="U946" i="38"/>
  <c r="U947" i="38"/>
  <c r="U948" i="38"/>
  <c r="U949" i="38"/>
  <c r="U950" i="38"/>
  <c r="U951" i="38"/>
  <c r="U952" i="38"/>
  <c r="U953" i="38"/>
  <c r="U954" i="38"/>
  <c r="U955" i="38"/>
  <c r="U956" i="38"/>
  <c r="U957" i="38"/>
  <c r="U958" i="38"/>
  <c r="U959" i="38"/>
  <c r="U960" i="38"/>
  <c r="U961" i="38"/>
  <c r="U962" i="38"/>
  <c r="U963" i="38"/>
  <c r="U964" i="38"/>
  <c r="U965" i="38"/>
  <c r="U966" i="38"/>
  <c r="U967" i="38"/>
  <c r="U968" i="38"/>
  <c r="U969" i="38"/>
  <c r="U970" i="38"/>
  <c r="U971" i="38"/>
  <c r="U972" i="38"/>
  <c r="U973" i="38"/>
  <c r="U974" i="38"/>
  <c r="U975" i="38"/>
  <c r="U976" i="38"/>
  <c r="U977" i="38"/>
  <c r="U978" i="38"/>
  <c r="U979" i="38"/>
  <c r="U980" i="38"/>
  <c r="U981" i="38"/>
  <c r="U982" i="38"/>
  <c r="U983" i="38"/>
  <c r="U984" i="38"/>
  <c r="U985" i="38"/>
  <c r="U986" i="38"/>
  <c r="U987" i="38"/>
  <c r="U988" i="38"/>
  <c r="U989" i="38"/>
  <c r="U990" i="38"/>
  <c r="U991" i="38"/>
  <c r="U992" i="38"/>
  <c r="U993" i="38"/>
  <c r="U994" i="38"/>
  <c r="U995" i="38"/>
  <c r="U996" i="38"/>
  <c r="U997" i="38"/>
  <c r="U998" i="38"/>
  <c r="U999" i="38"/>
  <c r="U1000" i="38"/>
  <c r="U1001" i="38"/>
  <c r="U1002" i="38"/>
  <c r="U1003" i="38"/>
  <c r="U1004" i="38"/>
  <c r="U1005" i="38"/>
  <c r="U1006" i="38"/>
  <c r="U1007" i="38"/>
  <c r="U1008" i="38"/>
  <c r="U1009" i="38"/>
  <c r="U1010" i="38"/>
  <c r="U1011" i="38"/>
  <c r="U1012" i="38"/>
  <c r="U1013" i="38"/>
  <c r="U1014" i="38"/>
  <c r="U1015" i="38"/>
  <c r="U1016" i="38"/>
  <c r="U1017" i="38"/>
  <c r="U1018" i="38"/>
  <c r="U1019" i="38"/>
  <c r="U1020" i="38"/>
  <c r="U1021" i="38"/>
  <c r="U1022" i="38"/>
  <c r="U1023" i="38"/>
  <c r="U1024" i="38"/>
  <c r="U1025" i="38"/>
  <c r="U1026" i="38"/>
  <c r="U1027" i="38"/>
  <c r="U1028" i="38"/>
  <c r="U1029" i="38"/>
  <c r="U1030" i="38"/>
  <c r="U1031" i="38"/>
  <c r="U1032" i="38"/>
  <c r="U1033" i="38"/>
  <c r="U1034" i="38"/>
  <c r="U1035" i="38"/>
  <c r="U1036" i="38"/>
  <c r="U1037" i="38"/>
  <c r="U1038" i="38"/>
  <c r="U1039" i="38"/>
  <c r="U1040" i="38"/>
  <c r="U1041" i="38"/>
  <c r="U1042" i="38"/>
  <c r="U1043" i="38"/>
  <c r="U1044" i="38"/>
  <c r="U1045" i="38"/>
  <c r="U1046" i="38"/>
  <c r="U1047" i="38"/>
  <c r="U1048" i="38"/>
  <c r="U1049" i="38"/>
  <c r="U1050" i="38"/>
  <c r="U1051" i="38"/>
  <c r="U1052" i="38"/>
  <c r="U1053" i="38"/>
  <c r="U1054" i="38"/>
  <c r="U1055" i="38"/>
  <c r="U1056" i="38"/>
  <c r="U1057" i="38"/>
  <c r="U1058" i="38"/>
  <c r="U1059" i="38"/>
  <c r="U1060" i="38"/>
  <c r="U1061" i="38"/>
  <c r="U1062" i="38"/>
  <c r="U1063" i="38"/>
  <c r="U1064" i="38"/>
  <c r="U1065" i="38"/>
  <c r="U1066" i="38"/>
  <c r="U1067" i="38"/>
  <c r="U1068" i="38"/>
  <c r="U1069" i="38"/>
  <c r="U1070" i="38"/>
  <c r="U1071" i="38"/>
  <c r="U1072" i="38"/>
  <c r="U1073" i="38"/>
  <c r="U1074" i="38"/>
  <c r="U1075" i="38"/>
  <c r="U1076" i="38"/>
  <c r="U1077" i="38"/>
  <c r="U1078" i="38"/>
  <c r="U1079" i="38"/>
  <c r="U1080" i="38"/>
  <c r="U1081" i="38"/>
  <c r="U1082" i="38"/>
  <c r="U1083" i="38"/>
  <c r="U1084" i="38"/>
  <c r="U1085" i="38"/>
  <c r="U1086" i="38"/>
  <c r="U1087" i="38"/>
  <c r="U1088" i="38"/>
  <c r="U1089" i="38"/>
  <c r="U1090" i="38"/>
  <c r="U1091" i="38"/>
  <c r="U1092" i="38"/>
  <c r="U1093" i="38"/>
  <c r="U1094" i="38"/>
  <c r="U1095" i="38"/>
  <c r="U1096" i="38"/>
  <c r="U1097" i="38"/>
  <c r="U1098" i="38"/>
  <c r="U1099" i="38"/>
  <c r="U1100" i="38"/>
  <c r="U1101" i="38"/>
  <c r="U1102" i="38"/>
  <c r="U1103" i="38"/>
  <c r="U1104" i="38"/>
  <c r="U1105" i="38"/>
  <c r="U1106" i="38"/>
  <c r="U1107" i="38"/>
  <c r="U1108" i="38"/>
  <c r="U1109" i="38"/>
  <c r="U1110" i="38"/>
  <c r="U1111" i="38"/>
  <c r="U1112" i="38"/>
  <c r="U1113" i="38"/>
  <c r="U1114" i="38"/>
  <c r="U1115" i="38"/>
  <c r="U1116" i="38"/>
  <c r="U1117" i="38"/>
  <c r="U1118" i="38"/>
  <c r="U1119" i="38"/>
  <c r="U1120" i="38"/>
  <c r="U1121" i="38"/>
  <c r="U1122" i="38"/>
  <c r="U1123" i="38"/>
  <c r="U1124" i="38"/>
  <c r="U1125" i="38"/>
  <c r="U1126" i="38"/>
  <c r="U1127" i="38"/>
  <c r="U1128" i="38"/>
  <c r="U1129" i="38"/>
  <c r="U1130" i="38"/>
  <c r="U1131" i="38"/>
  <c r="U1132" i="38"/>
  <c r="U1133" i="38"/>
  <c r="U1134" i="38"/>
  <c r="U1135" i="38"/>
  <c r="U1136" i="38"/>
  <c r="U1137" i="38"/>
  <c r="U1138" i="38"/>
  <c r="U1139" i="38"/>
  <c r="U1140" i="38"/>
  <c r="U1141" i="38"/>
  <c r="U1142" i="38"/>
  <c r="U1143" i="38"/>
  <c r="U1144" i="38"/>
  <c r="U1145" i="38"/>
  <c r="U1146" i="38"/>
  <c r="U1147" i="38"/>
  <c r="U1148" i="38"/>
  <c r="U1149" i="38"/>
  <c r="U1150" i="38"/>
  <c r="U1151" i="38"/>
  <c r="U1152" i="38"/>
  <c r="U1153" i="38"/>
  <c r="U1154" i="38"/>
  <c r="U1155" i="38"/>
  <c r="U1156" i="38"/>
  <c r="U1157" i="38"/>
  <c r="U1158" i="38"/>
  <c r="U1159" i="38"/>
  <c r="U1160" i="38"/>
  <c r="U1161" i="38"/>
  <c r="U1162" i="38"/>
  <c r="U1163" i="38"/>
  <c r="U1164" i="38"/>
  <c r="U1165" i="38"/>
  <c r="U1166" i="38"/>
  <c r="U1167" i="38"/>
  <c r="U1168" i="38"/>
  <c r="U1169" i="38"/>
  <c r="U1170" i="38"/>
  <c r="U1171" i="38"/>
  <c r="U1172" i="38"/>
  <c r="U1173" i="38"/>
  <c r="U1174" i="38"/>
  <c r="U1175" i="38"/>
  <c r="U1176" i="38"/>
  <c r="U1177" i="38"/>
  <c r="U1178" i="38"/>
  <c r="U1179" i="38"/>
  <c r="U1180" i="38"/>
  <c r="U1181" i="38"/>
  <c r="U1182" i="38"/>
  <c r="U1183" i="38"/>
  <c r="U1184" i="38"/>
  <c r="U1185" i="38"/>
  <c r="U1186" i="38"/>
  <c r="U1187" i="38"/>
  <c r="U1188" i="38"/>
  <c r="U1189" i="38"/>
  <c r="U1190" i="38"/>
  <c r="U1191" i="38"/>
  <c r="U1192" i="38"/>
  <c r="U1193" i="38"/>
  <c r="U1194" i="38"/>
  <c r="U1195" i="38"/>
  <c r="U1196" i="38"/>
  <c r="U1197" i="38"/>
  <c r="U1198" i="38"/>
  <c r="U1199" i="38"/>
  <c r="U1200" i="38"/>
  <c r="U1201" i="38"/>
  <c r="U1202" i="38"/>
  <c r="U1203" i="38"/>
  <c r="U1204" i="38"/>
  <c r="U1205" i="38"/>
  <c r="U1206" i="38"/>
  <c r="U1207" i="38"/>
  <c r="U1208" i="38"/>
  <c r="U1209" i="38"/>
  <c r="U1210" i="38"/>
  <c r="U1211" i="38"/>
  <c r="U1212" i="38"/>
  <c r="U1213" i="38"/>
  <c r="U1214" i="38"/>
  <c r="U1215" i="38"/>
  <c r="U1216" i="38"/>
  <c r="U1217" i="38"/>
  <c r="U1218" i="38"/>
  <c r="U1219" i="38"/>
  <c r="U1220" i="38"/>
  <c r="U1221" i="38"/>
  <c r="U1222" i="38"/>
  <c r="U1223" i="38"/>
  <c r="U1224" i="38"/>
  <c r="U1225" i="38"/>
  <c r="U1226" i="38"/>
  <c r="U1227" i="38"/>
  <c r="U1228" i="38"/>
  <c r="U1229" i="38"/>
  <c r="U1230" i="38"/>
  <c r="U1231" i="38"/>
  <c r="U1232" i="38"/>
  <c r="U1233" i="38"/>
  <c r="U1234" i="38"/>
  <c r="U1235" i="38"/>
  <c r="U1236" i="38"/>
  <c r="U1237" i="38"/>
  <c r="U1238" i="38"/>
  <c r="U1239" i="38"/>
  <c r="U1240" i="38"/>
  <c r="U1241" i="38"/>
  <c r="U1242" i="38"/>
  <c r="U1243" i="38"/>
  <c r="U1244" i="38"/>
  <c r="U1245" i="38"/>
  <c r="U1246" i="38"/>
  <c r="U1247" i="38"/>
  <c r="U1248" i="38"/>
  <c r="U1249" i="38"/>
  <c r="U1250" i="38"/>
  <c r="U1251" i="38"/>
  <c r="U1252" i="38"/>
  <c r="U1253" i="38"/>
  <c r="U1254" i="38"/>
  <c r="U1255" i="38"/>
  <c r="U1256" i="38"/>
  <c r="U1257" i="38"/>
  <c r="U1258" i="38"/>
  <c r="U1259" i="38"/>
  <c r="U1260" i="38"/>
  <c r="U1261" i="38"/>
  <c r="U1262" i="38"/>
  <c r="U1263" i="38"/>
  <c r="U1264" i="38"/>
  <c r="U1265" i="38"/>
  <c r="U1266" i="38"/>
  <c r="U1267" i="38"/>
  <c r="U1268" i="38"/>
  <c r="U1269" i="38"/>
  <c r="U1270" i="38"/>
  <c r="U1271" i="38"/>
  <c r="U1272" i="38"/>
  <c r="U1273" i="38"/>
  <c r="U1274" i="38"/>
  <c r="U1275" i="38"/>
  <c r="U1276" i="38"/>
  <c r="U1277" i="38"/>
  <c r="U1278" i="38"/>
  <c r="U1279" i="38"/>
  <c r="U1280" i="38"/>
  <c r="U1281" i="38"/>
  <c r="U1282" i="38"/>
  <c r="U1283" i="38"/>
  <c r="U1284" i="38"/>
  <c r="U1285" i="38"/>
  <c r="U1286" i="38"/>
  <c r="U1287" i="38"/>
  <c r="U1288" i="38"/>
  <c r="U1289" i="38"/>
  <c r="U1290" i="38"/>
  <c r="U1291" i="38"/>
  <c r="U1292" i="38"/>
  <c r="U1293" i="38"/>
  <c r="U1294" i="38"/>
  <c r="U1295" i="38"/>
  <c r="U1296" i="38"/>
  <c r="U1297" i="38"/>
  <c r="U1298" i="38"/>
  <c r="U1299" i="38"/>
  <c r="U1300" i="38"/>
  <c r="U1301" i="38"/>
  <c r="U1302" i="38"/>
  <c r="U1303" i="38"/>
  <c r="U1304" i="38"/>
  <c r="U1305" i="38"/>
  <c r="U1306" i="38"/>
  <c r="U1307" i="38"/>
  <c r="U1308" i="38"/>
  <c r="U1309" i="38"/>
  <c r="U1310" i="38"/>
  <c r="U1311" i="38"/>
  <c r="U1312" i="38"/>
  <c r="U1313" i="38"/>
  <c r="U1314" i="38"/>
  <c r="U1315" i="38"/>
  <c r="U1316" i="38"/>
  <c r="U1317" i="38"/>
  <c r="U1318" i="38"/>
  <c r="U1319" i="38"/>
  <c r="U1320" i="38"/>
  <c r="U1321" i="38"/>
  <c r="U1322" i="38"/>
  <c r="U1323" i="38"/>
  <c r="U1324" i="38"/>
  <c r="U1325" i="38"/>
  <c r="U1326" i="38"/>
  <c r="U1327" i="38"/>
  <c r="U1328" i="38"/>
  <c r="U1329" i="38"/>
  <c r="U1330" i="38"/>
  <c r="U1331" i="38"/>
  <c r="U1332" i="38"/>
  <c r="U1333" i="38"/>
  <c r="U1334" i="38"/>
  <c r="U1335" i="38"/>
  <c r="U1336" i="38"/>
  <c r="U1337" i="38"/>
  <c r="U1338" i="38"/>
  <c r="U1339" i="38"/>
  <c r="U1340" i="38"/>
  <c r="U1341" i="38"/>
  <c r="U1342" i="38"/>
  <c r="U1343" i="38"/>
  <c r="U1344" i="38"/>
  <c r="U1345" i="38"/>
  <c r="U1346" i="38"/>
  <c r="U1347" i="38"/>
  <c r="U1348" i="38"/>
  <c r="U1349" i="38"/>
  <c r="U1350" i="38"/>
  <c r="U1351" i="38"/>
  <c r="U1352" i="38"/>
  <c r="U1353" i="38"/>
  <c r="U1354" i="38"/>
  <c r="U1355" i="38"/>
  <c r="U1356" i="38"/>
  <c r="U1357" i="38"/>
  <c r="U1358" i="38"/>
  <c r="U1359" i="38"/>
  <c r="U1360" i="38"/>
  <c r="U1361" i="38"/>
  <c r="U1362" i="38"/>
  <c r="U1363" i="38"/>
  <c r="U1364" i="38"/>
  <c r="U1365" i="38"/>
  <c r="U1366" i="38"/>
  <c r="U1367" i="38"/>
  <c r="U1368" i="38"/>
  <c r="U1369" i="38"/>
  <c r="U1370" i="38"/>
  <c r="U1371" i="38"/>
  <c r="U1372" i="38"/>
  <c r="U1373" i="38"/>
  <c r="U1374" i="38"/>
  <c r="U1375" i="38"/>
  <c r="U1376" i="38"/>
  <c r="U1377" i="38"/>
  <c r="U1378" i="38"/>
  <c r="U1379" i="38"/>
  <c r="U1380" i="38"/>
  <c r="U1381" i="38"/>
  <c r="U1382" i="38"/>
  <c r="U1383" i="38"/>
  <c r="U1384" i="38"/>
  <c r="U1385" i="38"/>
  <c r="U1386" i="38"/>
  <c r="U1387" i="38"/>
  <c r="U1388" i="38"/>
  <c r="U1389" i="38"/>
  <c r="U1390" i="38"/>
  <c r="U1391" i="38"/>
  <c r="U1392" i="38"/>
  <c r="U1393" i="38"/>
  <c r="U1394" i="38"/>
  <c r="U1395" i="38"/>
  <c r="U1396" i="38"/>
  <c r="U1397" i="38"/>
  <c r="U1398" i="38"/>
  <c r="U1399" i="38"/>
  <c r="U1400" i="38"/>
  <c r="U1401" i="38"/>
  <c r="U1402" i="38"/>
  <c r="U1403" i="38"/>
  <c r="U1404" i="38"/>
  <c r="U1405" i="38"/>
  <c r="U1406" i="38"/>
  <c r="U1407" i="38"/>
  <c r="U1408" i="38"/>
  <c r="U1409" i="38"/>
  <c r="U1410" i="38"/>
  <c r="U1411" i="38"/>
  <c r="U1412" i="38"/>
  <c r="U1413" i="38"/>
  <c r="U1414" i="38"/>
  <c r="U1415" i="38"/>
  <c r="U1416" i="38"/>
  <c r="U1417" i="38"/>
  <c r="U1418" i="38"/>
  <c r="U1419" i="38"/>
  <c r="U1420" i="38"/>
  <c r="U1421" i="38"/>
  <c r="U1422" i="38"/>
  <c r="U1423" i="38"/>
  <c r="U1424" i="38"/>
  <c r="U1425" i="38"/>
  <c r="U1426" i="38"/>
  <c r="U1427" i="38"/>
  <c r="U1428" i="38"/>
  <c r="U1429" i="38"/>
  <c r="U1430" i="38"/>
  <c r="U1431" i="38"/>
  <c r="U1432" i="38"/>
  <c r="U1433" i="38"/>
  <c r="U1434" i="38"/>
  <c r="U1435" i="38"/>
  <c r="U1436" i="38"/>
  <c r="U1437" i="38"/>
  <c r="U1438" i="38"/>
  <c r="U1439" i="38"/>
  <c r="U1440" i="38"/>
  <c r="U1441" i="38"/>
  <c r="U1442" i="38"/>
  <c r="U1443" i="38"/>
  <c r="U1444" i="38"/>
  <c r="U1445" i="38"/>
  <c r="U1446" i="38"/>
  <c r="U1447" i="38"/>
  <c r="U1448" i="38"/>
  <c r="U1449" i="38"/>
  <c r="U1450" i="38"/>
  <c r="U1451" i="38"/>
  <c r="U1452" i="38"/>
  <c r="U1453" i="38"/>
  <c r="U1454" i="38"/>
  <c r="U1455" i="38"/>
  <c r="U1456" i="38"/>
  <c r="U1457" i="38"/>
  <c r="U1458" i="38"/>
  <c r="U1459" i="38"/>
  <c r="U1460" i="38"/>
  <c r="U1461" i="38"/>
  <c r="U1462" i="38"/>
  <c r="U1463" i="38"/>
  <c r="U1464" i="38"/>
  <c r="U1465" i="38"/>
  <c r="U1466" i="38"/>
  <c r="U1467" i="38"/>
  <c r="U1468" i="38"/>
  <c r="U1469" i="38"/>
  <c r="U1470" i="38"/>
  <c r="U1471" i="38"/>
  <c r="U1472" i="38"/>
  <c r="U1473" i="38"/>
  <c r="U1474" i="38"/>
  <c r="U1475" i="38"/>
  <c r="U1476" i="38"/>
  <c r="U1477" i="38"/>
  <c r="U1478" i="38"/>
  <c r="U1479" i="38"/>
  <c r="U1480" i="38"/>
  <c r="U1481" i="38"/>
  <c r="U1482" i="38"/>
  <c r="U1483" i="38"/>
  <c r="U1484" i="38"/>
  <c r="U1485" i="38"/>
  <c r="U1486" i="38"/>
  <c r="U1487" i="38"/>
  <c r="U1488" i="38"/>
  <c r="U1489" i="38"/>
  <c r="U1490" i="38"/>
  <c r="U1491" i="38"/>
  <c r="U1492" i="38"/>
  <c r="U1493" i="38"/>
  <c r="U1494" i="38"/>
  <c r="U1495" i="38"/>
  <c r="U1496" i="38"/>
  <c r="U1497" i="38"/>
  <c r="U1498" i="38"/>
  <c r="U1499" i="38"/>
  <c r="U1500" i="38"/>
  <c r="U1501" i="38"/>
  <c r="U1502" i="38"/>
  <c r="U1503" i="38"/>
  <c r="U1504" i="38"/>
  <c r="U1505" i="38"/>
  <c r="U1506" i="38"/>
  <c r="U1507" i="38"/>
  <c r="U1508" i="38"/>
  <c r="U1509" i="38"/>
  <c r="U1510" i="38"/>
  <c r="U1511" i="38"/>
  <c r="U1512" i="38"/>
  <c r="U1513" i="38"/>
  <c r="U1514" i="38"/>
  <c r="U1515" i="38"/>
  <c r="U1516" i="38"/>
  <c r="U1517" i="38"/>
  <c r="U1518" i="38"/>
  <c r="U1519" i="38"/>
  <c r="U1520" i="38"/>
  <c r="U1521" i="38"/>
  <c r="U1522" i="38"/>
  <c r="U1523" i="38"/>
  <c r="U1524" i="38"/>
  <c r="U1525" i="38"/>
  <c r="U1526" i="38"/>
  <c r="U1527" i="38"/>
  <c r="U1528" i="38"/>
  <c r="U1529" i="38"/>
  <c r="U1530" i="38"/>
  <c r="U1531" i="38"/>
  <c r="U1532" i="38"/>
  <c r="U1533" i="38"/>
  <c r="U1534" i="38"/>
  <c r="U1535" i="38"/>
  <c r="U1536" i="38"/>
  <c r="U1537" i="38"/>
  <c r="U1538" i="38"/>
  <c r="U1539" i="38"/>
  <c r="U1540" i="38"/>
  <c r="U1541" i="38"/>
  <c r="U1542" i="38"/>
  <c r="U1543" i="38"/>
  <c r="U1544" i="38"/>
  <c r="U1545" i="38"/>
  <c r="U1546" i="38"/>
  <c r="U1547" i="38"/>
  <c r="U1548" i="38"/>
  <c r="U1549" i="38"/>
  <c r="U1550" i="38"/>
  <c r="U1551" i="38"/>
  <c r="U1552" i="38"/>
  <c r="U1553" i="38"/>
  <c r="U1554" i="38"/>
  <c r="U1555" i="38"/>
  <c r="U1556" i="38"/>
  <c r="U1557" i="38"/>
  <c r="U1558" i="38"/>
  <c r="U1559" i="38"/>
  <c r="U1560" i="38"/>
  <c r="U1561" i="38"/>
  <c r="U1562" i="38"/>
  <c r="U1563" i="38"/>
  <c r="U1564" i="38"/>
  <c r="U1565" i="38"/>
  <c r="U1566" i="38"/>
  <c r="U1567" i="38"/>
  <c r="U1568" i="38"/>
  <c r="U1569" i="38"/>
  <c r="U1570" i="38"/>
  <c r="U1571" i="38"/>
  <c r="U1572" i="38"/>
  <c r="U1573" i="38"/>
  <c r="U1574" i="38"/>
  <c r="U1575" i="38"/>
  <c r="U1576" i="38"/>
  <c r="U1577" i="38"/>
  <c r="U1578" i="38"/>
  <c r="U1579" i="38"/>
  <c r="U1580" i="38"/>
  <c r="U1581" i="38"/>
  <c r="U1582" i="38"/>
  <c r="U1583" i="38"/>
  <c r="U1584" i="38"/>
  <c r="U1585" i="38"/>
  <c r="U1586" i="38"/>
  <c r="U1587" i="38"/>
  <c r="U1588" i="38"/>
  <c r="U1589" i="38"/>
  <c r="U1590" i="38"/>
  <c r="U1591" i="38"/>
  <c r="U1592" i="38"/>
  <c r="U1593" i="38"/>
  <c r="U1594" i="38"/>
  <c r="U1595" i="38"/>
  <c r="U1596" i="38"/>
  <c r="U1597" i="38"/>
  <c r="U1598" i="38"/>
  <c r="U1599" i="38"/>
  <c r="U1600" i="38"/>
  <c r="U1601" i="38"/>
  <c r="U1602" i="38"/>
  <c r="U1603" i="38"/>
  <c r="U1604" i="38"/>
  <c r="U1605" i="38"/>
  <c r="U1606" i="38"/>
  <c r="N9" i="38"/>
  <c r="N10" i="38"/>
  <c r="M10" i="38"/>
  <c r="S10" i="38" s="1"/>
  <c r="N11" i="38"/>
  <c r="M11" i="38"/>
  <c r="S11" i="38" s="1"/>
  <c r="N12" i="38"/>
  <c r="M12" i="38"/>
  <c r="S12" i="38" s="1"/>
  <c r="N14" i="38"/>
  <c r="M14" i="38"/>
  <c r="S14" i="38" s="1"/>
  <c r="N15" i="38"/>
  <c r="M15" i="38"/>
  <c r="S15" i="38" s="1"/>
  <c r="N16" i="38"/>
  <c r="M16" i="38"/>
  <c r="S16" i="38" s="1"/>
  <c r="N17" i="38"/>
  <c r="M17" i="38"/>
  <c r="S17" i="38" s="1"/>
  <c r="N18" i="38"/>
  <c r="M18" i="38"/>
  <c r="S18" i="38" s="1"/>
  <c r="N20" i="38"/>
  <c r="M20" i="38"/>
  <c r="S20" i="38" s="1"/>
  <c r="N21" i="38"/>
  <c r="M21" i="38"/>
  <c r="S21" i="38" s="1"/>
  <c r="N22" i="38"/>
  <c r="M22" i="38"/>
  <c r="S22" i="38" s="1"/>
  <c r="N23" i="38"/>
  <c r="M23" i="38"/>
  <c r="S23" i="38" s="1"/>
  <c r="N24" i="38"/>
  <c r="M24" i="38"/>
  <c r="S24" i="38" s="1"/>
  <c r="N25" i="38"/>
  <c r="M25" i="38"/>
  <c r="S25" i="38" s="1"/>
  <c r="N26" i="38"/>
  <c r="M26" i="38"/>
  <c r="S26" i="38" s="1"/>
  <c r="N27" i="38"/>
  <c r="M27" i="38"/>
  <c r="S27" i="38" s="1"/>
  <c r="N28" i="38"/>
  <c r="M28" i="38"/>
  <c r="S28" i="38" s="1"/>
  <c r="N29" i="38"/>
  <c r="M29" i="38"/>
  <c r="S29" i="38" s="1"/>
  <c r="N30" i="38"/>
  <c r="M30" i="38"/>
  <c r="S30" i="38" s="1"/>
  <c r="N31" i="38"/>
  <c r="M31" i="38"/>
  <c r="S31" i="38" s="1"/>
  <c r="N32" i="38"/>
  <c r="M32" i="38"/>
  <c r="S32" i="38" s="1"/>
  <c r="N33" i="38"/>
  <c r="M33" i="38"/>
  <c r="S33" i="38" s="1"/>
  <c r="N34" i="38"/>
  <c r="M34" i="38"/>
  <c r="S34" i="38" s="1"/>
  <c r="N35" i="38"/>
  <c r="M35" i="38"/>
  <c r="S35" i="38" s="1"/>
  <c r="N36" i="38"/>
  <c r="M36" i="38"/>
  <c r="S36" i="38" s="1"/>
  <c r="N37" i="38"/>
  <c r="M37" i="38"/>
  <c r="S37" i="38" s="1"/>
  <c r="N38" i="38"/>
  <c r="M38" i="38"/>
  <c r="S38" i="38" s="1"/>
  <c r="N39" i="38"/>
  <c r="M39" i="38"/>
  <c r="S39" i="38" s="1"/>
  <c r="N40" i="38"/>
  <c r="M40" i="38"/>
  <c r="S40" i="38" s="1"/>
  <c r="N41" i="38"/>
  <c r="M41" i="38"/>
  <c r="S41" i="38" s="1"/>
  <c r="N42" i="38"/>
  <c r="M42" i="38"/>
  <c r="S42" i="38" s="1"/>
  <c r="N43" i="38"/>
  <c r="M43" i="38"/>
  <c r="S43" i="38" s="1"/>
  <c r="N44" i="38"/>
  <c r="M44" i="38"/>
  <c r="S44" i="38" s="1"/>
  <c r="N45" i="38"/>
  <c r="M45" i="38"/>
  <c r="S45" i="38" s="1"/>
  <c r="N46" i="38"/>
  <c r="M46" i="38"/>
  <c r="S46" i="38" s="1"/>
  <c r="N47" i="38"/>
  <c r="M47" i="38"/>
  <c r="S47" i="38" s="1"/>
  <c r="N48" i="38"/>
  <c r="M48" i="38"/>
  <c r="S48" i="38" s="1"/>
  <c r="N49" i="38"/>
  <c r="M49" i="38"/>
  <c r="S49" i="38" s="1"/>
  <c r="N50" i="38"/>
  <c r="M50" i="38"/>
  <c r="S50" i="38" s="1"/>
  <c r="N51" i="38"/>
  <c r="M51" i="38"/>
  <c r="S51" i="38" s="1"/>
  <c r="N52" i="38"/>
  <c r="M52" i="38"/>
  <c r="S52" i="38" s="1"/>
  <c r="N53" i="38"/>
  <c r="M53" i="38"/>
  <c r="S53" i="38" s="1"/>
  <c r="N54" i="38"/>
  <c r="M54" i="38"/>
  <c r="S54" i="38" s="1"/>
  <c r="N55" i="38"/>
  <c r="M55" i="38"/>
  <c r="S55" i="38" s="1"/>
  <c r="N56" i="38"/>
  <c r="M56" i="38"/>
  <c r="S56" i="38" s="1"/>
  <c r="N57" i="38"/>
  <c r="M57" i="38"/>
  <c r="S57" i="38" s="1"/>
  <c r="N58" i="38"/>
  <c r="M58" i="38"/>
  <c r="S58" i="38" s="1"/>
  <c r="N59" i="38"/>
  <c r="M59" i="38"/>
  <c r="S59" i="38" s="1"/>
  <c r="N60" i="38"/>
  <c r="M60" i="38"/>
  <c r="S60" i="38" s="1"/>
  <c r="N61" i="38"/>
  <c r="M61" i="38"/>
  <c r="S61" i="38" s="1"/>
  <c r="N62" i="38"/>
  <c r="M62" i="38"/>
  <c r="S62" i="38" s="1"/>
  <c r="N63" i="38"/>
  <c r="M63" i="38"/>
  <c r="S63" i="38" s="1"/>
  <c r="N64" i="38"/>
  <c r="M64" i="38"/>
  <c r="S64" i="38" s="1"/>
  <c r="N65" i="38"/>
  <c r="M65" i="38"/>
  <c r="S65" i="38" s="1"/>
  <c r="N66" i="38"/>
  <c r="M66" i="38"/>
  <c r="S66" i="38" s="1"/>
  <c r="N67" i="38"/>
  <c r="M67" i="38"/>
  <c r="S67" i="38" s="1"/>
  <c r="N68" i="38"/>
  <c r="M68" i="38"/>
  <c r="S68" i="38" s="1"/>
  <c r="N69" i="38"/>
  <c r="M69" i="38"/>
  <c r="S69" i="38" s="1"/>
  <c r="N70" i="38"/>
  <c r="M70" i="38"/>
  <c r="S70" i="38" s="1"/>
  <c r="N71" i="38"/>
  <c r="M71" i="38"/>
  <c r="S71" i="38" s="1"/>
  <c r="N72" i="38"/>
  <c r="M72" i="38"/>
  <c r="S72" i="38" s="1"/>
  <c r="N73" i="38"/>
  <c r="M73" i="38"/>
  <c r="S73" i="38" s="1"/>
  <c r="N74" i="38"/>
  <c r="M74" i="38"/>
  <c r="S74" i="38" s="1"/>
  <c r="N75" i="38"/>
  <c r="M75" i="38"/>
  <c r="S75" i="38" s="1"/>
  <c r="N76" i="38"/>
  <c r="M76" i="38"/>
  <c r="S76" i="38" s="1"/>
  <c r="N77" i="38"/>
  <c r="M77" i="38"/>
  <c r="S77" i="38" s="1"/>
  <c r="N78" i="38"/>
  <c r="M78" i="38"/>
  <c r="S78" i="38" s="1"/>
  <c r="N79" i="38"/>
  <c r="M79" i="38"/>
  <c r="S79" i="38" s="1"/>
  <c r="N80" i="38"/>
  <c r="M80" i="38"/>
  <c r="S80" i="38" s="1"/>
  <c r="N81" i="38"/>
  <c r="M81" i="38"/>
  <c r="S81" i="38" s="1"/>
  <c r="N82" i="38"/>
  <c r="M82" i="38"/>
  <c r="S82" i="38" s="1"/>
  <c r="N83" i="38"/>
  <c r="M83" i="38"/>
  <c r="S83" i="38" s="1"/>
  <c r="N84" i="38"/>
  <c r="M84" i="38"/>
  <c r="S84" i="38" s="1"/>
  <c r="N85" i="38"/>
  <c r="M85" i="38"/>
  <c r="S85" i="38" s="1"/>
  <c r="N86" i="38"/>
  <c r="M86" i="38"/>
  <c r="S86" i="38" s="1"/>
  <c r="N87" i="38"/>
  <c r="M87" i="38"/>
  <c r="S87" i="38" s="1"/>
  <c r="N88" i="38"/>
  <c r="M88" i="38"/>
  <c r="S88" i="38" s="1"/>
  <c r="N89" i="38"/>
  <c r="M89" i="38"/>
  <c r="S89" i="38" s="1"/>
  <c r="N90" i="38"/>
  <c r="M90" i="38"/>
  <c r="S90" i="38" s="1"/>
  <c r="N91" i="38"/>
  <c r="M91" i="38"/>
  <c r="S91" i="38" s="1"/>
  <c r="N92" i="38"/>
  <c r="M92" i="38"/>
  <c r="S92" i="38" s="1"/>
  <c r="N93" i="38"/>
  <c r="M93" i="38"/>
  <c r="S93" i="38" s="1"/>
  <c r="N94" i="38"/>
  <c r="M94" i="38"/>
  <c r="S94" i="38" s="1"/>
  <c r="N95" i="38"/>
  <c r="M95" i="38"/>
  <c r="S95" i="38" s="1"/>
  <c r="N96" i="38"/>
  <c r="M96" i="38"/>
  <c r="S96" i="38" s="1"/>
  <c r="N97" i="38"/>
  <c r="M97" i="38"/>
  <c r="S97" i="38" s="1"/>
  <c r="N98" i="38"/>
  <c r="M98" i="38"/>
  <c r="S98" i="38" s="1"/>
  <c r="N99" i="38"/>
  <c r="M99" i="38"/>
  <c r="S99" i="38" s="1"/>
  <c r="N100" i="38"/>
  <c r="M100" i="38"/>
  <c r="S100" i="38" s="1"/>
  <c r="N101" i="38"/>
  <c r="M101" i="38"/>
  <c r="S101" i="38" s="1"/>
  <c r="N102" i="38"/>
  <c r="M102" i="38"/>
  <c r="S102" i="38" s="1"/>
  <c r="N103" i="38"/>
  <c r="M103" i="38"/>
  <c r="S103" i="38" s="1"/>
  <c r="N104" i="38"/>
  <c r="M104" i="38"/>
  <c r="S104" i="38" s="1"/>
  <c r="N105" i="38"/>
  <c r="M105" i="38"/>
  <c r="S105" i="38" s="1"/>
  <c r="N106" i="38"/>
  <c r="M106" i="38"/>
  <c r="S106" i="38" s="1"/>
  <c r="N107" i="38"/>
  <c r="M107" i="38"/>
  <c r="S107" i="38" s="1"/>
  <c r="N108" i="38"/>
  <c r="M108" i="38"/>
  <c r="S108" i="38" s="1"/>
  <c r="N109" i="38"/>
  <c r="M109" i="38"/>
  <c r="S109" i="38" s="1"/>
  <c r="N110" i="38"/>
  <c r="M110" i="38"/>
  <c r="S110" i="38" s="1"/>
  <c r="N111" i="38"/>
  <c r="M111" i="38"/>
  <c r="S111" i="38" s="1"/>
  <c r="N112" i="38"/>
  <c r="M112" i="38"/>
  <c r="S112" i="38" s="1"/>
  <c r="N113" i="38"/>
  <c r="M113" i="38"/>
  <c r="S113" i="38" s="1"/>
  <c r="N114" i="38"/>
  <c r="M114" i="38"/>
  <c r="S114" i="38" s="1"/>
  <c r="N115" i="38"/>
  <c r="M115" i="38"/>
  <c r="S115" i="38" s="1"/>
  <c r="N116" i="38"/>
  <c r="M116" i="38"/>
  <c r="S116" i="38" s="1"/>
  <c r="N117" i="38"/>
  <c r="M117" i="38"/>
  <c r="S117" i="38" s="1"/>
  <c r="N118" i="38"/>
  <c r="M118" i="38"/>
  <c r="S118" i="38" s="1"/>
  <c r="N119" i="38"/>
  <c r="M119" i="38"/>
  <c r="S119" i="38" s="1"/>
  <c r="N120" i="38"/>
  <c r="M120" i="38"/>
  <c r="S120" i="38" s="1"/>
  <c r="N121" i="38"/>
  <c r="M121" i="38"/>
  <c r="S121" i="38" s="1"/>
  <c r="N122" i="38"/>
  <c r="M122" i="38"/>
  <c r="S122" i="38" s="1"/>
  <c r="N123" i="38"/>
  <c r="M123" i="38"/>
  <c r="S123" i="38" s="1"/>
  <c r="N124" i="38"/>
  <c r="M124" i="38"/>
  <c r="S124" i="38" s="1"/>
  <c r="N125" i="38"/>
  <c r="M125" i="38"/>
  <c r="S125" i="38" s="1"/>
  <c r="N126" i="38"/>
  <c r="M126" i="38"/>
  <c r="S126" i="38" s="1"/>
  <c r="N127" i="38"/>
  <c r="M127" i="38"/>
  <c r="S127" i="38" s="1"/>
  <c r="N128" i="38"/>
  <c r="M128" i="38"/>
  <c r="S128" i="38" s="1"/>
  <c r="N129" i="38"/>
  <c r="M129" i="38"/>
  <c r="S129" i="38" s="1"/>
  <c r="N130" i="38"/>
  <c r="M130" i="38"/>
  <c r="S130" i="38" s="1"/>
  <c r="N131" i="38"/>
  <c r="M131" i="38"/>
  <c r="S131" i="38" s="1"/>
  <c r="N132" i="38"/>
  <c r="M132" i="38"/>
  <c r="S132" i="38" s="1"/>
  <c r="N133" i="38"/>
  <c r="M133" i="38"/>
  <c r="S133" i="38" s="1"/>
  <c r="N134" i="38"/>
  <c r="M134" i="38"/>
  <c r="S134" i="38" s="1"/>
  <c r="N135" i="38"/>
  <c r="M135" i="38"/>
  <c r="S135" i="38" s="1"/>
  <c r="N136" i="38"/>
  <c r="M136" i="38"/>
  <c r="S136" i="38" s="1"/>
  <c r="N137" i="38"/>
  <c r="M137" i="38"/>
  <c r="S137" i="38" s="1"/>
  <c r="N138" i="38"/>
  <c r="M138" i="38"/>
  <c r="S138" i="38" s="1"/>
  <c r="N139" i="38"/>
  <c r="M139" i="38"/>
  <c r="S139" i="38" s="1"/>
  <c r="N140" i="38"/>
  <c r="M140" i="38"/>
  <c r="S140" i="38" s="1"/>
  <c r="N141" i="38"/>
  <c r="M141" i="38"/>
  <c r="S141" i="38" s="1"/>
  <c r="N142" i="38"/>
  <c r="M142" i="38"/>
  <c r="S142" i="38" s="1"/>
  <c r="N143" i="38"/>
  <c r="M143" i="38"/>
  <c r="S143" i="38" s="1"/>
  <c r="N144" i="38"/>
  <c r="M144" i="38"/>
  <c r="S144" i="38" s="1"/>
  <c r="N145" i="38"/>
  <c r="M145" i="38"/>
  <c r="S145" i="38" s="1"/>
  <c r="N146" i="38"/>
  <c r="M146" i="38"/>
  <c r="S146" i="38" s="1"/>
  <c r="N147" i="38"/>
  <c r="M147" i="38"/>
  <c r="S147" i="38" s="1"/>
  <c r="N148" i="38"/>
  <c r="M148" i="38"/>
  <c r="S148" i="38" s="1"/>
  <c r="N149" i="38"/>
  <c r="M149" i="38"/>
  <c r="S149" i="38" s="1"/>
  <c r="N150" i="38"/>
  <c r="M150" i="38"/>
  <c r="S150" i="38" s="1"/>
  <c r="N151" i="38"/>
  <c r="M151" i="38"/>
  <c r="S151" i="38" s="1"/>
  <c r="N152" i="38"/>
  <c r="M152" i="38"/>
  <c r="S152" i="38" s="1"/>
  <c r="N153" i="38"/>
  <c r="M153" i="38"/>
  <c r="S153" i="38" s="1"/>
  <c r="N154" i="38"/>
  <c r="M154" i="38"/>
  <c r="S154" i="38" s="1"/>
  <c r="N155" i="38"/>
  <c r="M155" i="38"/>
  <c r="S155" i="38" s="1"/>
  <c r="N156" i="38"/>
  <c r="M156" i="38"/>
  <c r="S156" i="38" s="1"/>
  <c r="N157" i="38"/>
  <c r="M157" i="38"/>
  <c r="S157" i="38" s="1"/>
  <c r="N158" i="38"/>
  <c r="M158" i="38"/>
  <c r="S158" i="38" s="1"/>
  <c r="N159" i="38"/>
  <c r="M159" i="38"/>
  <c r="S159" i="38" s="1"/>
  <c r="N160" i="38"/>
  <c r="M160" i="38"/>
  <c r="S160" i="38" s="1"/>
  <c r="N161" i="38"/>
  <c r="M161" i="38"/>
  <c r="S161" i="38" s="1"/>
  <c r="N162" i="38"/>
  <c r="M162" i="38"/>
  <c r="S162" i="38" s="1"/>
  <c r="N163" i="38"/>
  <c r="M163" i="38"/>
  <c r="S163" i="38" s="1"/>
  <c r="N164" i="38"/>
  <c r="M164" i="38"/>
  <c r="S164" i="38" s="1"/>
  <c r="N165" i="38"/>
  <c r="M165" i="38"/>
  <c r="S165" i="38" s="1"/>
  <c r="N166" i="38"/>
  <c r="M166" i="38"/>
  <c r="S166" i="38" s="1"/>
  <c r="N167" i="38"/>
  <c r="M167" i="38"/>
  <c r="S167" i="38" s="1"/>
  <c r="N168" i="38"/>
  <c r="M168" i="38"/>
  <c r="S168" i="38" s="1"/>
  <c r="N169" i="38"/>
  <c r="M169" i="38"/>
  <c r="S169" i="38" s="1"/>
  <c r="N170" i="38"/>
  <c r="M170" i="38"/>
  <c r="S170" i="38" s="1"/>
  <c r="N171" i="38"/>
  <c r="M171" i="38"/>
  <c r="S171" i="38" s="1"/>
  <c r="N172" i="38"/>
  <c r="M172" i="38"/>
  <c r="S172" i="38" s="1"/>
  <c r="N173" i="38"/>
  <c r="M173" i="38"/>
  <c r="S173" i="38" s="1"/>
  <c r="N174" i="38"/>
  <c r="M174" i="38"/>
  <c r="S174" i="38" s="1"/>
  <c r="N175" i="38"/>
  <c r="M175" i="38"/>
  <c r="S175" i="38" s="1"/>
  <c r="N176" i="38"/>
  <c r="M176" i="38"/>
  <c r="S176" i="38" s="1"/>
  <c r="N177" i="38"/>
  <c r="M177" i="38"/>
  <c r="S177" i="38" s="1"/>
  <c r="N178" i="38"/>
  <c r="M178" i="38"/>
  <c r="S178" i="38" s="1"/>
  <c r="N179" i="38"/>
  <c r="M179" i="38"/>
  <c r="S179" i="38" s="1"/>
  <c r="N180" i="38"/>
  <c r="M180" i="38"/>
  <c r="S180" i="38" s="1"/>
  <c r="N181" i="38"/>
  <c r="M181" i="38"/>
  <c r="S181" i="38" s="1"/>
  <c r="N182" i="38"/>
  <c r="M182" i="38"/>
  <c r="S182" i="38" s="1"/>
  <c r="N183" i="38"/>
  <c r="M183" i="38"/>
  <c r="S183" i="38" s="1"/>
  <c r="N184" i="38"/>
  <c r="M184" i="38"/>
  <c r="S184" i="38" s="1"/>
  <c r="N185" i="38"/>
  <c r="M185" i="38"/>
  <c r="S185" i="38" s="1"/>
  <c r="N186" i="38"/>
  <c r="M186" i="38"/>
  <c r="S186" i="38" s="1"/>
  <c r="N187" i="38"/>
  <c r="M187" i="38"/>
  <c r="S187" i="38" s="1"/>
  <c r="N188" i="38"/>
  <c r="M188" i="38"/>
  <c r="S188" i="38" s="1"/>
  <c r="N189" i="38"/>
  <c r="M189" i="38"/>
  <c r="S189" i="38" s="1"/>
  <c r="N190" i="38"/>
  <c r="M190" i="38"/>
  <c r="S190" i="38" s="1"/>
  <c r="N191" i="38"/>
  <c r="M191" i="38"/>
  <c r="S191" i="38" s="1"/>
  <c r="N192" i="38"/>
  <c r="M192" i="38"/>
  <c r="S192" i="38" s="1"/>
  <c r="N193" i="38"/>
  <c r="M193" i="38"/>
  <c r="S193" i="38" s="1"/>
  <c r="N194" i="38"/>
  <c r="M194" i="38"/>
  <c r="S194" i="38" s="1"/>
  <c r="N195" i="38"/>
  <c r="M195" i="38"/>
  <c r="S195" i="38" s="1"/>
  <c r="N196" i="38"/>
  <c r="M196" i="38"/>
  <c r="S196" i="38" s="1"/>
  <c r="N197" i="38"/>
  <c r="M197" i="38"/>
  <c r="S197" i="38" s="1"/>
  <c r="N198" i="38"/>
  <c r="M198" i="38"/>
  <c r="S198" i="38" s="1"/>
  <c r="N199" i="38"/>
  <c r="M199" i="38"/>
  <c r="S199" i="38" s="1"/>
  <c r="N200" i="38"/>
  <c r="M200" i="38"/>
  <c r="S200" i="38" s="1"/>
  <c r="N201" i="38"/>
  <c r="M201" i="38"/>
  <c r="S201" i="38" s="1"/>
  <c r="N202" i="38"/>
  <c r="M202" i="38"/>
  <c r="S202" i="38" s="1"/>
  <c r="N203" i="38"/>
  <c r="M203" i="38"/>
  <c r="S203" i="38" s="1"/>
  <c r="N204" i="38"/>
  <c r="M204" i="38"/>
  <c r="S204" i="38" s="1"/>
  <c r="N205" i="38"/>
  <c r="M205" i="38"/>
  <c r="S205" i="38" s="1"/>
  <c r="N206" i="38"/>
  <c r="M206" i="38"/>
  <c r="S206" i="38" s="1"/>
  <c r="N207" i="38"/>
  <c r="M207" i="38"/>
  <c r="S207" i="38" s="1"/>
  <c r="N208" i="38"/>
  <c r="M208" i="38"/>
  <c r="S208" i="38" s="1"/>
  <c r="N209" i="38"/>
  <c r="M209" i="38"/>
  <c r="S209" i="38" s="1"/>
  <c r="N210" i="38"/>
  <c r="M210" i="38"/>
  <c r="S210" i="38" s="1"/>
  <c r="N211" i="38"/>
  <c r="M211" i="38"/>
  <c r="S211" i="38" s="1"/>
  <c r="N212" i="38"/>
  <c r="M212" i="38"/>
  <c r="S212" i="38" s="1"/>
  <c r="N213" i="38"/>
  <c r="M213" i="38"/>
  <c r="S213" i="38" s="1"/>
  <c r="N214" i="38"/>
  <c r="M214" i="38"/>
  <c r="S214" i="38" s="1"/>
  <c r="N215" i="38"/>
  <c r="M215" i="38"/>
  <c r="S215" i="38" s="1"/>
  <c r="N216" i="38"/>
  <c r="M216" i="38"/>
  <c r="S216" i="38" s="1"/>
  <c r="N217" i="38"/>
  <c r="M217" i="38"/>
  <c r="S217" i="38" s="1"/>
  <c r="N218" i="38"/>
  <c r="M218" i="38"/>
  <c r="S218" i="38" s="1"/>
  <c r="N219" i="38"/>
  <c r="M219" i="38"/>
  <c r="S219" i="38" s="1"/>
  <c r="N220" i="38"/>
  <c r="M220" i="38"/>
  <c r="S220" i="38" s="1"/>
  <c r="N221" i="38"/>
  <c r="M221" i="38"/>
  <c r="S221" i="38" s="1"/>
  <c r="N222" i="38"/>
  <c r="M222" i="38"/>
  <c r="S222" i="38" s="1"/>
  <c r="N223" i="38"/>
  <c r="M223" i="38"/>
  <c r="S223" i="38" s="1"/>
  <c r="N224" i="38"/>
  <c r="M224" i="38"/>
  <c r="S224" i="38" s="1"/>
  <c r="N225" i="38"/>
  <c r="M225" i="38"/>
  <c r="S225" i="38" s="1"/>
  <c r="N226" i="38"/>
  <c r="M226" i="38"/>
  <c r="S226" i="38" s="1"/>
  <c r="N227" i="38"/>
  <c r="M227" i="38"/>
  <c r="S227" i="38" s="1"/>
  <c r="N228" i="38"/>
  <c r="M228" i="38"/>
  <c r="S228" i="38" s="1"/>
  <c r="N229" i="38"/>
  <c r="M229" i="38"/>
  <c r="S229" i="38" s="1"/>
  <c r="N230" i="38"/>
  <c r="M230" i="38"/>
  <c r="S230" i="38" s="1"/>
  <c r="N231" i="38"/>
  <c r="M231" i="38"/>
  <c r="S231" i="38" s="1"/>
  <c r="N232" i="38"/>
  <c r="M232" i="38"/>
  <c r="S232" i="38" s="1"/>
  <c r="N233" i="38"/>
  <c r="M233" i="38"/>
  <c r="S233" i="38" s="1"/>
  <c r="N234" i="38"/>
  <c r="M234" i="38"/>
  <c r="S234" i="38" s="1"/>
  <c r="N235" i="38"/>
  <c r="M235" i="38"/>
  <c r="S235" i="38" s="1"/>
  <c r="N236" i="38"/>
  <c r="M236" i="38"/>
  <c r="S236" i="38" s="1"/>
  <c r="N237" i="38"/>
  <c r="M237" i="38"/>
  <c r="S237" i="38" s="1"/>
  <c r="N238" i="38"/>
  <c r="M238" i="38"/>
  <c r="S238" i="38" s="1"/>
  <c r="N239" i="38"/>
  <c r="M239" i="38"/>
  <c r="S239" i="38" s="1"/>
  <c r="N240" i="38"/>
  <c r="M240" i="38"/>
  <c r="S240" i="38" s="1"/>
  <c r="N241" i="38"/>
  <c r="M241" i="38"/>
  <c r="S241" i="38" s="1"/>
  <c r="N242" i="38"/>
  <c r="M242" i="38"/>
  <c r="S242" i="38" s="1"/>
  <c r="N243" i="38"/>
  <c r="M243" i="38"/>
  <c r="S243" i="38" s="1"/>
  <c r="N244" i="38"/>
  <c r="M244" i="38"/>
  <c r="S244" i="38" s="1"/>
  <c r="N245" i="38"/>
  <c r="M245" i="38"/>
  <c r="S245" i="38" s="1"/>
  <c r="N246" i="38"/>
  <c r="M246" i="38"/>
  <c r="S246" i="38" s="1"/>
  <c r="N247" i="38"/>
  <c r="M247" i="38"/>
  <c r="S247" i="38" s="1"/>
  <c r="N248" i="38"/>
  <c r="M248" i="38"/>
  <c r="S248" i="38" s="1"/>
  <c r="N249" i="38"/>
  <c r="M249" i="38"/>
  <c r="S249" i="38" s="1"/>
  <c r="N250" i="38"/>
  <c r="M250" i="38"/>
  <c r="S250" i="38" s="1"/>
  <c r="N251" i="38"/>
  <c r="M251" i="38"/>
  <c r="S251" i="38" s="1"/>
  <c r="N252" i="38"/>
  <c r="M252" i="38"/>
  <c r="S252" i="38" s="1"/>
  <c r="N253" i="38"/>
  <c r="M253" i="38"/>
  <c r="S253" i="38" s="1"/>
  <c r="N254" i="38"/>
  <c r="M254" i="38"/>
  <c r="S254" i="38" s="1"/>
  <c r="N255" i="38"/>
  <c r="M255" i="38"/>
  <c r="S255" i="38" s="1"/>
  <c r="N256" i="38"/>
  <c r="M256" i="38"/>
  <c r="S256" i="38" s="1"/>
  <c r="N257" i="38"/>
  <c r="M257" i="38"/>
  <c r="S257" i="38" s="1"/>
  <c r="N258" i="38"/>
  <c r="M258" i="38"/>
  <c r="S258" i="38" s="1"/>
  <c r="N259" i="38"/>
  <c r="M259" i="38"/>
  <c r="S259" i="38" s="1"/>
  <c r="N260" i="38"/>
  <c r="M260" i="38"/>
  <c r="S260" i="38" s="1"/>
  <c r="N261" i="38"/>
  <c r="M261" i="38"/>
  <c r="S261" i="38" s="1"/>
  <c r="N262" i="38"/>
  <c r="M262" i="38"/>
  <c r="S262" i="38" s="1"/>
  <c r="N263" i="38"/>
  <c r="M263" i="38"/>
  <c r="S263" i="38" s="1"/>
  <c r="N264" i="38"/>
  <c r="M264" i="38"/>
  <c r="S264" i="38" s="1"/>
  <c r="N265" i="38"/>
  <c r="M265" i="38"/>
  <c r="S265" i="38" s="1"/>
  <c r="N266" i="38"/>
  <c r="M266" i="38"/>
  <c r="S266" i="38" s="1"/>
  <c r="N267" i="38"/>
  <c r="M267" i="38"/>
  <c r="S267" i="38" s="1"/>
  <c r="N268" i="38"/>
  <c r="M268" i="38"/>
  <c r="S268" i="38" s="1"/>
  <c r="N269" i="38"/>
  <c r="M269" i="38"/>
  <c r="S269" i="38" s="1"/>
  <c r="N270" i="38"/>
  <c r="M270" i="38"/>
  <c r="S270" i="38" s="1"/>
  <c r="N271" i="38"/>
  <c r="M271" i="38"/>
  <c r="S271" i="38" s="1"/>
  <c r="N272" i="38"/>
  <c r="M272" i="38"/>
  <c r="S272" i="38" s="1"/>
  <c r="N273" i="38"/>
  <c r="M273" i="38"/>
  <c r="S273" i="38" s="1"/>
  <c r="N274" i="38"/>
  <c r="M274" i="38"/>
  <c r="S274" i="38" s="1"/>
  <c r="N275" i="38"/>
  <c r="M275" i="38"/>
  <c r="S275" i="38" s="1"/>
  <c r="N276" i="38"/>
  <c r="M276" i="38"/>
  <c r="S276" i="38" s="1"/>
  <c r="N277" i="38"/>
  <c r="M277" i="38"/>
  <c r="S277" i="38" s="1"/>
  <c r="N278" i="38"/>
  <c r="M278" i="38"/>
  <c r="S278" i="38" s="1"/>
  <c r="N279" i="38"/>
  <c r="M279" i="38"/>
  <c r="S279" i="38" s="1"/>
  <c r="N280" i="38"/>
  <c r="M280" i="38"/>
  <c r="S280" i="38" s="1"/>
  <c r="N281" i="38"/>
  <c r="M281" i="38"/>
  <c r="S281" i="38" s="1"/>
  <c r="N282" i="38"/>
  <c r="M282" i="38"/>
  <c r="S282" i="38" s="1"/>
  <c r="N283" i="38"/>
  <c r="M283" i="38"/>
  <c r="S283" i="38" s="1"/>
  <c r="N284" i="38"/>
  <c r="M284" i="38"/>
  <c r="S284" i="38" s="1"/>
  <c r="N285" i="38"/>
  <c r="M285" i="38"/>
  <c r="S285" i="38" s="1"/>
  <c r="N286" i="38"/>
  <c r="M286" i="38"/>
  <c r="S286" i="38" s="1"/>
  <c r="N287" i="38"/>
  <c r="M287" i="38"/>
  <c r="S287" i="38" s="1"/>
  <c r="N288" i="38"/>
  <c r="M288" i="38"/>
  <c r="S288" i="38" s="1"/>
  <c r="N289" i="38"/>
  <c r="M289" i="38"/>
  <c r="S289" i="38" s="1"/>
  <c r="N290" i="38"/>
  <c r="M290" i="38"/>
  <c r="S290" i="38" s="1"/>
  <c r="N291" i="38"/>
  <c r="M291" i="38"/>
  <c r="S291" i="38" s="1"/>
  <c r="N292" i="38"/>
  <c r="M292" i="38"/>
  <c r="S292" i="38" s="1"/>
  <c r="N293" i="38"/>
  <c r="M293" i="38"/>
  <c r="S293" i="38" s="1"/>
  <c r="N294" i="38"/>
  <c r="M294" i="38"/>
  <c r="S294" i="38" s="1"/>
  <c r="N295" i="38"/>
  <c r="M295" i="38"/>
  <c r="S295" i="38" s="1"/>
  <c r="N296" i="38"/>
  <c r="M296" i="38"/>
  <c r="S296" i="38" s="1"/>
  <c r="N297" i="38"/>
  <c r="M297" i="38"/>
  <c r="S297" i="38" s="1"/>
  <c r="N298" i="38"/>
  <c r="M298" i="38"/>
  <c r="S298" i="38" s="1"/>
  <c r="N299" i="38"/>
  <c r="M299" i="38"/>
  <c r="S299" i="38" s="1"/>
  <c r="N300" i="38"/>
  <c r="M300" i="38"/>
  <c r="S300" i="38" s="1"/>
  <c r="N301" i="38"/>
  <c r="M301" i="38"/>
  <c r="S301" i="38" s="1"/>
  <c r="N302" i="38"/>
  <c r="M302" i="38"/>
  <c r="S302" i="38" s="1"/>
  <c r="N303" i="38"/>
  <c r="M303" i="38"/>
  <c r="S303" i="38" s="1"/>
  <c r="N304" i="38"/>
  <c r="M304" i="38"/>
  <c r="S304" i="38" s="1"/>
  <c r="N305" i="38"/>
  <c r="M305" i="38"/>
  <c r="S305" i="38" s="1"/>
  <c r="N306" i="38"/>
  <c r="M306" i="38"/>
  <c r="S306" i="38" s="1"/>
  <c r="N307" i="38"/>
  <c r="M307" i="38"/>
  <c r="S307" i="38" s="1"/>
  <c r="N308" i="38"/>
  <c r="M308" i="38"/>
  <c r="S308" i="38" s="1"/>
  <c r="N309" i="38"/>
  <c r="M309" i="38"/>
  <c r="S309" i="38" s="1"/>
  <c r="N310" i="38"/>
  <c r="M310" i="38"/>
  <c r="S310" i="38" s="1"/>
  <c r="N311" i="38"/>
  <c r="M311" i="38"/>
  <c r="S311" i="38" s="1"/>
  <c r="N312" i="38"/>
  <c r="M312" i="38"/>
  <c r="S312" i="38" s="1"/>
  <c r="N313" i="38"/>
  <c r="M313" i="38"/>
  <c r="S313" i="38" s="1"/>
  <c r="N314" i="38"/>
  <c r="M314" i="38"/>
  <c r="S314" i="38" s="1"/>
  <c r="N315" i="38"/>
  <c r="M315" i="38"/>
  <c r="S315" i="38" s="1"/>
  <c r="N316" i="38"/>
  <c r="M316" i="38"/>
  <c r="S316" i="38" s="1"/>
  <c r="N317" i="38"/>
  <c r="M317" i="38"/>
  <c r="S317" i="38" s="1"/>
  <c r="N318" i="38"/>
  <c r="M318" i="38"/>
  <c r="S318" i="38" s="1"/>
  <c r="N319" i="38"/>
  <c r="M319" i="38"/>
  <c r="S319" i="38" s="1"/>
  <c r="N320" i="38"/>
  <c r="M320" i="38"/>
  <c r="S320" i="38" s="1"/>
  <c r="N321" i="38"/>
  <c r="M321" i="38"/>
  <c r="S321" i="38" s="1"/>
  <c r="N322" i="38"/>
  <c r="M322" i="38"/>
  <c r="S322" i="38" s="1"/>
  <c r="N323" i="38"/>
  <c r="M323" i="38"/>
  <c r="S323" i="38" s="1"/>
  <c r="N324" i="38"/>
  <c r="M324" i="38"/>
  <c r="S324" i="38" s="1"/>
  <c r="N325" i="38"/>
  <c r="M325" i="38"/>
  <c r="S325" i="38" s="1"/>
  <c r="N326" i="38"/>
  <c r="M326" i="38"/>
  <c r="S326" i="38" s="1"/>
  <c r="N327" i="38"/>
  <c r="M327" i="38"/>
  <c r="S327" i="38" s="1"/>
  <c r="N328" i="38"/>
  <c r="M328" i="38"/>
  <c r="S328" i="38" s="1"/>
  <c r="N329" i="38"/>
  <c r="M329" i="38"/>
  <c r="S329" i="38" s="1"/>
  <c r="N330" i="38"/>
  <c r="M330" i="38"/>
  <c r="S330" i="38" s="1"/>
  <c r="N331" i="38"/>
  <c r="M331" i="38"/>
  <c r="S331" i="38" s="1"/>
  <c r="N332" i="38"/>
  <c r="M332" i="38"/>
  <c r="S332" i="38" s="1"/>
  <c r="N333" i="38"/>
  <c r="M333" i="38"/>
  <c r="S333" i="38" s="1"/>
  <c r="N334" i="38"/>
  <c r="M334" i="38"/>
  <c r="S334" i="38" s="1"/>
  <c r="N335" i="38"/>
  <c r="M335" i="38"/>
  <c r="S335" i="38" s="1"/>
  <c r="N336" i="38"/>
  <c r="M336" i="38"/>
  <c r="S336" i="38" s="1"/>
  <c r="N337" i="38"/>
  <c r="M337" i="38"/>
  <c r="S337" i="38" s="1"/>
  <c r="N338" i="38"/>
  <c r="M338" i="38"/>
  <c r="S338" i="38" s="1"/>
  <c r="N339" i="38"/>
  <c r="M339" i="38"/>
  <c r="S339" i="38" s="1"/>
  <c r="N340" i="38"/>
  <c r="M340" i="38"/>
  <c r="S340" i="38" s="1"/>
  <c r="N341" i="38"/>
  <c r="M341" i="38"/>
  <c r="S341" i="38" s="1"/>
  <c r="N342" i="38"/>
  <c r="M342" i="38"/>
  <c r="S342" i="38" s="1"/>
  <c r="N343" i="38"/>
  <c r="M343" i="38"/>
  <c r="S343" i="38" s="1"/>
  <c r="N344" i="38"/>
  <c r="M344" i="38"/>
  <c r="S344" i="38" s="1"/>
  <c r="N345" i="38"/>
  <c r="M345" i="38"/>
  <c r="S345" i="38" s="1"/>
  <c r="N346" i="38"/>
  <c r="M346" i="38"/>
  <c r="S346" i="38" s="1"/>
  <c r="N347" i="38"/>
  <c r="M347" i="38"/>
  <c r="S347" i="38" s="1"/>
  <c r="N348" i="38"/>
  <c r="M348" i="38"/>
  <c r="S348" i="38" s="1"/>
  <c r="N349" i="38"/>
  <c r="M349" i="38"/>
  <c r="S349" i="38" s="1"/>
  <c r="N350" i="38"/>
  <c r="M350" i="38"/>
  <c r="S350" i="38" s="1"/>
  <c r="N351" i="38"/>
  <c r="M351" i="38"/>
  <c r="S351" i="38" s="1"/>
  <c r="N352" i="38"/>
  <c r="M352" i="38"/>
  <c r="S352" i="38" s="1"/>
  <c r="N353" i="38"/>
  <c r="M353" i="38"/>
  <c r="S353" i="38" s="1"/>
  <c r="N354" i="38"/>
  <c r="M354" i="38"/>
  <c r="S354" i="38" s="1"/>
  <c r="N355" i="38"/>
  <c r="M355" i="38"/>
  <c r="S355" i="38" s="1"/>
  <c r="N356" i="38"/>
  <c r="M356" i="38"/>
  <c r="S356" i="38" s="1"/>
  <c r="N357" i="38"/>
  <c r="M357" i="38"/>
  <c r="S357" i="38" s="1"/>
  <c r="N358" i="38"/>
  <c r="M358" i="38"/>
  <c r="S358" i="38" s="1"/>
  <c r="N359" i="38"/>
  <c r="M359" i="38"/>
  <c r="S359" i="38" s="1"/>
  <c r="N360" i="38"/>
  <c r="M360" i="38"/>
  <c r="S360" i="38" s="1"/>
  <c r="N361" i="38"/>
  <c r="M361" i="38"/>
  <c r="S361" i="38" s="1"/>
  <c r="N362" i="38"/>
  <c r="M362" i="38"/>
  <c r="S362" i="38" s="1"/>
  <c r="N363" i="38"/>
  <c r="M363" i="38"/>
  <c r="S363" i="38" s="1"/>
  <c r="N364" i="38"/>
  <c r="M364" i="38"/>
  <c r="S364" i="38" s="1"/>
  <c r="N365" i="38"/>
  <c r="M365" i="38"/>
  <c r="S365" i="38" s="1"/>
  <c r="N366" i="38"/>
  <c r="M366" i="38"/>
  <c r="S366" i="38" s="1"/>
  <c r="N367" i="38"/>
  <c r="M367" i="38"/>
  <c r="S367" i="38" s="1"/>
  <c r="N368" i="38"/>
  <c r="M368" i="38"/>
  <c r="S368" i="38" s="1"/>
  <c r="N369" i="38"/>
  <c r="M369" i="38"/>
  <c r="S369" i="38" s="1"/>
  <c r="N370" i="38"/>
  <c r="M370" i="38"/>
  <c r="S370" i="38" s="1"/>
  <c r="N371" i="38"/>
  <c r="M371" i="38"/>
  <c r="S371" i="38" s="1"/>
  <c r="N372" i="38"/>
  <c r="M372" i="38"/>
  <c r="S372" i="38" s="1"/>
  <c r="N373" i="38"/>
  <c r="M373" i="38"/>
  <c r="S373" i="38" s="1"/>
  <c r="N374" i="38"/>
  <c r="M374" i="38"/>
  <c r="S374" i="38" s="1"/>
  <c r="N375" i="38"/>
  <c r="M375" i="38"/>
  <c r="S375" i="38" s="1"/>
  <c r="N376" i="38"/>
  <c r="M376" i="38"/>
  <c r="S376" i="38" s="1"/>
  <c r="N377" i="38"/>
  <c r="M377" i="38"/>
  <c r="S377" i="38" s="1"/>
  <c r="N378" i="38"/>
  <c r="M378" i="38"/>
  <c r="S378" i="38" s="1"/>
  <c r="N379" i="38"/>
  <c r="M379" i="38"/>
  <c r="S379" i="38" s="1"/>
  <c r="N380" i="38"/>
  <c r="M380" i="38"/>
  <c r="S380" i="38" s="1"/>
  <c r="N381" i="38"/>
  <c r="M381" i="38"/>
  <c r="S381" i="38" s="1"/>
  <c r="N382" i="38"/>
  <c r="M382" i="38"/>
  <c r="S382" i="38" s="1"/>
  <c r="N383" i="38"/>
  <c r="M383" i="38"/>
  <c r="S383" i="38" s="1"/>
  <c r="N384" i="38"/>
  <c r="M384" i="38"/>
  <c r="S384" i="38" s="1"/>
  <c r="N385" i="38"/>
  <c r="M385" i="38"/>
  <c r="S385" i="38" s="1"/>
  <c r="N386" i="38"/>
  <c r="M386" i="38"/>
  <c r="S386" i="38" s="1"/>
  <c r="N387" i="38"/>
  <c r="M387" i="38"/>
  <c r="S387" i="38" s="1"/>
  <c r="N388" i="38"/>
  <c r="M388" i="38"/>
  <c r="S388" i="38" s="1"/>
  <c r="N389" i="38"/>
  <c r="M389" i="38"/>
  <c r="S389" i="38" s="1"/>
  <c r="N390" i="38"/>
  <c r="M390" i="38"/>
  <c r="S390" i="38" s="1"/>
  <c r="N391" i="38"/>
  <c r="M391" i="38"/>
  <c r="S391" i="38" s="1"/>
  <c r="N392" i="38"/>
  <c r="M392" i="38"/>
  <c r="S392" i="38" s="1"/>
  <c r="N393" i="38"/>
  <c r="M393" i="38"/>
  <c r="S393" i="38" s="1"/>
  <c r="N394" i="38"/>
  <c r="M394" i="38"/>
  <c r="S394" i="38" s="1"/>
  <c r="N395" i="38"/>
  <c r="M395" i="38"/>
  <c r="S395" i="38" s="1"/>
  <c r="N396" i="38"/>
  <c r="M396" i="38"/>
  <c r="S396" i="38" s="1"/>
  <c r="N397" i="38"/>
  <c r="M397" i="38"/>
  <c r="S397" i="38" s="1"/>
  <c r="N398" i="38"/>
  <c r="M398" i="38"/>
  <c r="S398" i="38" s="1"/>
  <c r="N399" i="38"/>
  <c r="M399" i="38"/>
  <c r="S399" i="38" s="1"/>
  <c r="N400" i="38"/>
  <c r="M400" i="38"/>
  <c r="S400" i="38" s="1"/>
  <c r="N401" i="38"/>
  <c r="M401" i="38"/>
  <c r="S401" i="38" s="1"/>
  <c r="N402" i="38"/>
  <c r="M402" i="38"/>
  <c r="S402" i="38" s="1"/>
  <c r="N403" i="38"/>
  <c r="M403" i="38"/>
  <c r="S403" i="38" s="1"/>
  <c r="N404" i="38"/>
  <c r="M404" i="38"/>
  <c r="S404" i="38" s="1"/>
  <c r="N405" i="38"/>
  <c r="M405" i="38"/>
  <c r="S405" i="38" s="1"/>
  <c r="N406" i="38"/>
  <c r="M406" i="38"/>
  <c r="S406" i="38" s="1"/>
  <c r="N407" i="38"/>
  <c r="M407" i="38"/>
  <c r="S407" i="38" s="1"/>
  <c r="N408" i="38"/>
  <c r="M408" i="38"/>
  <c r="S408" i="38" s="1"/>
  <c r="N409" i="38"/>
  <c r="M409" i="38"/>
  <c r="S409" i="38" s="1"/>
  <c r="N410" i="38"/>
  <c r="M410" i="38"/>
  <c r="S410" i="38" s="1"/>
  <c r="N411" i="38"/>
  <c r="M411" i="38"/>
  <c r="S411" i="38" s="1"/>
  <c r="N412" i="38"/>
  <c r="M412" i="38"/>
  <c r="S412" i="38" s="1"/>
  <c r="N413" i="38"/>
  <c r="M413" i="38"/>
  <c r="S413" i="38" s="1"/>
  <c r="N414" i="38"/>
  <c r="M414" i="38"/>
  <c r="S414" i="38" s="1"/>
  <c r="N415" i="38"/>
  <c r="M415" i="38"/>
  <c r="S415" i="38" s="1"/>
  <c r="N416" i="38"/>
  <c r="M416" i="38"/>
  <c r="S416" i="38" s="1"/>
  <c r="N417" i="38"/>
  <c r="M417" i="38"/>
  <c r="S417" i="38" s="1"/>
  <c r="N418" i="38"/>
  <c r="M418" i="38"/>
  <c r="S418" i="38" s="1"/>
  <c r="N419" i="38"/>
  <c r="M419" i="38"/>
  <c r="S419" i="38" s="1"/>
  <c r="N420" i="38"/>
  <c r="M420" i="38"/>
  <c r="S420" i="38" s="1"/>
  <c r="N421" i="38"/>
  <c r="M421" i="38"/>
  <c r="S421" i="38" s="1"/>
  <c r="N422" i="38"/>
  <c r="M422" i="38"/>
  <c r="S422" i="38" s="1"/>
  <c r="N423" i="38"/>
  <c r="M423" i="38"/>
  <c r="S423" i="38" s="1"/>
  <c r="N424" i="38"/>
  <c r="M424" i="38"/>
  <c r="S424" i="38" s="1"/>
  <c r="N425" i="38"/>
  <c r="M425" i="38"/>
  <c r="S425" i="38" s="1"/>
  <c r="N426" i="38"/>
  <c r="M426" i="38"/>
  <c r="S426" i="38" s="1"/>
  <c r="N427" i="38"/>
  <c r="M427" i="38"/>
  <c r="S427" i="38" s="1"/>
  <c r="N428" i="38"/>
  <c r="M428" i="38"/>
  <c r="S428" i="38" s="1"/>
  <c r="N429" i="38"/>
  <c r="M429" i="38"/>
  <c r="S429" i="38" s="1"/>
  <c r="N430" i="38"/>
  <c r="M430" i="38"/>
  <c r="S430" i="38" s="1"/>
  <c r="N431" i="38"/>
  <c r="M431" i="38"/>
  <c r="S431" i="38" s="1"/>
  <c r="N432" i="38"/>
  <c r="M432" i="38"/>
  <c r="S432" i="38" s="1"/>
  <c r="N433" i="38"/>
  <c r="M433" i="38"/>
  <c r="S433" i="38" s="1"/>
  <c r="N434" i="38"/>
  <c r="M434" i="38"/>
  <c r="S434" i="38" s="1"/>
  <c r="N435" i="38"/>
  <c r="M435" i="38"/>
  <c r="S435" i="38" s="1"/>
  <c r="N436" i="38"/>
  <c r="M436" i="38"/>
  <c r="S436" i="38" s="1"/>
  <c r="N437" i="38"/>
  <c r="M437" i="38"/>
  <c r="S437" i="38" s="1"/>
  <c r="N438" i="38"/>
  <c r="M438" i="38"/>
  <c r="S438" i="38" s="1"/>
  <c r="N439" i="38"/>
  <c r="M439" i="38"/>
  <c r="S439" i="38" s="1"/>
  <c r="N440" i="38"/>
  <c r="M440" i="38"/>
  <c r="S440" i="38" s="1"/>
  <c r="N441" i="38"/>
  <c r="M441" i="38"/>
  <c r="S441" i="38" s="1"/>
  <c r="N442" i="38"/>
  <c r="M442" i="38"/>
  <c r="S442" i="38" s="1"/>
  <c r="N443" i="38"/>
  <c r="M443" i="38"/>
  <c r="S443" i="38" s="1"/>
  <c r="N444" i="38"/>
  <c r="M444" i="38"/>
  <c r="S444" i="38" s="1"/>
  <c r="N445" i="38"/>
  <c r="M445" i="38"/>
  <c r="S445" i="38" s="1"/>
  <c r="N446" i="38"/>
  <c r="M446" i="38"/>
  <c r="S446" i="38" s="1"/>
  <c r="N447" i="38"/>
  <c r="M447" i="38"/>
  <c r="S447" i="38" s="1"/>
  <c r="N448" i="38"/>
  <c r="M448" i="38"/>
  <c r="S448" i="38" s="1"/>
  <c r="N449" i="38"/>
  <c r="M449" i="38"/>
  <c r="S449" i="38" s="1"/>
  <c r="N450" i="38"/>
  <c r="M450" i="38"/>
  <c r="S450" i="38" s="1"/>
  <c r="N451" i="38"/>
  <c r="M451" i="38"/>
  <c r="S451" i="38" s="1"/>
  <c r="N452" i="38"/>
  <c r="M452" i="38"/>
  <c r="S452" i="38" s="1"/>
  <c r="N453" i="38"/>
  <c r="M453" i="38"/>
  <c r="S453" i="38" s="1"/>
  <c r="N454" i="38"/>
  <c r="M454" i="38"/>
  <c r="S454" i="38" s="1"/>
  <c r="N455" i="38"/>
  <c r="M455" i="38"/>
  <c r="S455" i="38" s="1"/>
  <c r="N456" i="38"/>
  <c r="M456" i="38"/>
  <c r="S456" i="38" s="1"/>
  <c r="N457" i="38"/>
  <c r="M457" i="38"/>
  <c r="S457" i="38" s="1"/>
  <c r="N458" i="38"/>
  <c r="M458" i="38"/>
  <c r="S458" i="38" s="1"/>
  <c r="N459" i="38"/>
  <c r="M459" i="38"/>
  <c r="S459" i="38" s="1"/>
  <c r="N460" i="38"/>
  <c r="M460" i="38"/>
  <c r="S460" i="38" s="1"/>
  <c r="N461" i="38"/>
  <c r="M461" i="38"/>
  <c r="S461" i="38" s="1"/>
  <c r="N462" i="38"/>
  <c r="M462" i="38"/>
  <c r="S462" i="38" s="1"/>
  <c r="N463" i="38"/>
  <c r="M463" i="38"/>
  <c r="S463" i="38" s="1"/>
  <c r="N464" i="38"/>
  <c r="M464" i="38"/>
  <c r="S464" i="38" s="1"/>
  <c r="N465" i="38"/>
  <c r="M465" i="38"/>
  <c r="S465" i="38" s="1"/>
  <c r="N466" i="38"/>
  <c r="M466" i="38"/>
  <c r="S466" i="38" s="1"/>
  <c r="N467" i="38"/>
  <c r="M467" i="38"/>
  <c r="S467" i="38" s="1"/>
  <c r="N468" i="38"/>
  <c r="M468" i="38"/>
  <c r="S468" i="38" s="1"/>
  <c r="N469" i="38"/>
  <c r="M469" i="38"/>
  <c r="S469" i="38" s="1"/>
  <c r="N470" i="38"/>
  <c r="M470" i="38"/>
  <c r="S470" i="38" s="1"/>
  <c r="N471" i="38"/>
  <c r="M471" i="38"/>
  <c r="S471" i="38" s="1"/>
  <c r="N472" i="38"/>
  <c r="M472" i="38"/>
  <c r="S472" i="38" s="1"/>
  <c r="N473" i="38"/>
  <c r="M473" i="38"/>
  <c r="S473" i="38" s="1"/>
  <c r="N474" i="38"/>
  <c r="M474" i="38"/>
  <c r="S474" i="38" s="1"/>
  <c r="N475" i="38"/>
  <c r="M475" i="38"/>
  <c r="S475" i="38" s="1"/>
  <c r="N476" i="38"/>
  <c r="M476" i="38"/>
  <c r="S476" i="38" s="1"/>
  <c r="N477" i="38"/>
  <c r="M477" i="38"/>
  <c r="S477" i="38" s="1"/>
  <c r="N478" i="38"/>
  <c r="M478" i="38"/>
  <c r="S478" i="38" s="1"/>
  <c r="N479" i="38"/>
  <c r="M479" i="38"/>
  <c r="S479" i="38" s="1"/>
  <c r="N480" i="38"/>
  <c r="M480" i="38"/>
  <c r="S480" i="38" s="1"/>
  <c r="N481" i="38"/>
  <c r="M481" i="38"/>
  <c r="S481" i="38" s="1"/>
  <c r="N482" i="38"/>
  <c r="M482" i="38"/>
  <c r="S482" i="38" s="1"/>
  <c r="N483" i="38"/>
  <c r="M483" i="38"/>
  <c r="S483" i="38" s="1"/>
  <c r="N484" i="38"/>
  <c r="M484" i="38"/>
  <c r="S484" i="38" s="1"/>
  <c r="N485" i="38"/>
  <c r="M485" i="38"/>
  <c r="S485" i="38" s="1"/>
  <c r="N486" i="38"/>
  <c r="M486" i="38"/>
  <c r="S486" i="38" s="1"/>
  <c r="N487" i="38"/>
  <c r="M487" i="38"/>
  <c r="S487" i="38" s="1"/>
  <c r="N488" i="38"/>
  <c r="M488" i="38"/>
  <c r="S488" i="38" s="1"/>
  <c r="N489" i="38"/>
  <c r="M489" i="38"/>
  <c r="S489" i="38" s="1"/>
  <c r="N490" i="38"/>
  <c r="M490" i="38"/>
  <c r="S490" i="38" s="1"/>
  <c r="N491" i="38"/>
  <c r="M491" i="38"/>
  <c r="S491" i="38" s="1"/>
  <c r="N492" i="38"/>
  <c r="M492" i="38"/>
  <c r="S492" i="38" s="1"/>
  <c r="N493" i="38"/>
  <c r="M493" i="38"/>
  <c r="S493" i="38" s="1"/>
  <c r="N494" i="38"/>
  <c r="M494" i="38"/>
  <c r="S494" i="38" s="1"/>
  <c r="N495" i="38"/>
  <c r="M495" i="38"/>
  <c r="S495" i="38" s="1"/>
  <c r="N496" i="38"/>
  <c r="M496" i="38"/>
  <c r="S496" i="38" s="1"/>
  <c r="N497" i="38"/>
  <c r="M497" i="38"/>
  <c r="S497" i="38" s="1"/>
  <c r="N498" i="38"/>
  <c r="M498" i="38"/>
  <c r="S498" i="38" s="1"/>
  <c r="N499" i="38"/>
  <c r="M499" i="38"/>
  <c r="S499" i="38" s="1"/>
  <c r="N500" i="38"/>
  <c r="M500" i="38"/>
  <c r="S500" i="38" s="1"/>
  <c r="N501" i="38"/>
  <c r="M501" i="38"/>
  <c r="S501" i="38" s="1"/>
  <c r="N502" i="38"/>
  <c r="M502" i="38"/>
  <c r="S502" i="38" s="1"/>
  <c r="N503" i="38"/>
  <c r="M503" i="38"/>
  <c r="S503" i="38" s="1"/>
  <c r="N504" i="38"/>
  <c r="M504" i="38"/>
  <c r="S504" i="38" s="1"/>
  <c r="N505" i="38"/>
  <c r="M505" i="38"/>
  <c r="S505" i="38" s="1"/>
  <c r="N506" i="38"/>
  <c r="M506" i="38"/>
  <c r="S506" i="38" s="1"/>
  <c r="N507" i="38"/>
  <c r="M507" i="38"/>
  <c r="S507" i="38" s="1"/>
  <c r="N508" i="38"/>
  <c r="M508" i="38"/>
  <c r="S508" i="38" s="1"/>
  <c r="N509" i="38"/>
  <c r="M509" i="38"/>
  <c r="S509" i="38" s="1"/>
  <c r="N510" i="38"/>
  <c r="M510" i="38"/>
  <c r="S510" i="38" s="1"/>
  <c r="N511" i="38"/>
  <c r="M511" i="38"/>
  <c r="S511" i="38" s="1"/>
  <c r="N512" i="38"/>
  <c r="M512" i="38"/>
  <c r="S512" i="38" s="1"/>
  <c r="N513" i="38"/>
  <c r="M513" i="38"/>
  <c r="S513" i="38" s="1"/>
  <c r="N514" i="38"/>
  <c r="M514" i="38"/>
  <c r="S514" i="38" s="1"/>
  <c r="N515" i="38"/>
  <c r="M515" i="38"/>
  <c r="S515" i="38" s="1"/>
  <c r="N516" i="38"/>
  <c r="M516" i="38"/>
  <c r="S516" i="38" s="1"/>
  <c r="N517" i="38"/>
  <c r="M517" i="38"/>
  <c r="S517" i="38" s="1"/>
  <c r="N518" i="38"/>
  <c r="M518" i="38"/>
  <c r="S518" i="38" s="1"/>
  <c r="N519" i="38"/>
  <c r="M519" i="38"/>
  <c r="S519" i="38" s="1"/>
  <c r="N520" i="38"/>
  <c r="M520" i="38"/>
  <c r="S520" i="38" s="1"/>
  <c r="N521" i="38"/>
  <c r="M521" i="38"/>
  <c r="S521" i="38" s="1"/>
  <c r="N522" i="38"/>
  <c r="M522" i="38"/>
  <c r="S522" i="38" s="1"/>
  <c r="N523" i="38"/>
  <c r="M523" i="38"/>
  <c r="S523" i="38" s="1"/>
  <c r="N524" i="38"/>
  <c r="M524" i="38"/>
  <c r="S524" i="38" s="1"/>
  <c r="N525" i="38"/>
  <c r="M525" i="38"/>
  <c r="S525" i="38" s="1"/>
  <c r="N526" i="38"/>
  <c r="M526" i="38"/>
  <c r="S526" i="38" s="1"/>
  <c r="N527" i="38"/>
  <c r="M527" i="38"/>
  <c r="S527" i="38" s="1"/>
  <c r="N528" i="38"/>
  <c r="M528" i="38"/>
  <c r="S528" i="38" s="1"/>
  <c r="N529" i="38"/>
  <c r="M529" i="38"/>
  <c r="S529" i="38" s="1"/>
  <c r="N530" i="38"/>
  <c r="M530" i="38"/>
  <c r="S530" i="38" s="1"/>
  <c r="N531" i="38"/>
  <c r="M531" i="38"/>
  <c r="S531" i="38" s="1"/>
  <c r="N532" i="38"/>
  <c r="M532" i="38"/>
  <c r="S532" i="38" s="1"/>
  <c r="N533" i="38"/>
  <c r="M533" i="38"/>
  <c r="S533" i="38" s="1"/>
  <c r="N534" i="38"/>
  <c r="M534" i="38"/>
  <c r="S534" i="38" s="1"/>
  <c r="N535" i="38"/>
  <c r="M535" i="38"/>
  <c r="S535" i="38" s="1"/>
  <c r="N536" i="38"/>
  <c r="M536" i="38"/>
  <c r="S536" i="38" s="1"/>
  <c r="N537" i="38"/>
  <c r="M537" i="38"/>
  <c r="S537" i="38" s="1"/>
  <c r="N538" i="38"/>
  <c r="M538" i="38"/>
  <c r="S538" i="38" s="1"/>
  <c r="N539" i="38"/>
  <c r="M539" i="38"/>
  <c r="S539" i="38" s="1"/>
  <c r="N540" i="38"/>
  <c r="M540" i="38"/>
  <c r="S540" i="38" s="1"/>
  <c r="N541" i="38"/>
  <c r="M541" i="38"/>
  <c r="S541" i="38" s="1"/>
  <c r="N542" i="38"/>
  <c r="M542" i="38"/>
  <c r="S542" i="38" s="1"/>
  <c r="N543" i="38"/>
  <c r="M543" i="38"/>
  <c r="S543" i="38" s="1"/>
  <c r="N544" i="38"/>
  <c r="M544" i="38"/>
  <c r="S544" i="38" s="1"/>
  <c r="N545" i="38"/>
  <c r="M545" i="38"/>
  <c r="S545" i="38" s="1"/>
  <c r="N546" i="38"/>
  <c r="M546" i="38"/>
  <c r="S546" i="38" s="1"/>
  <c r="N547" i="38"/>
  <c r="M547" i="38"/>
  <c r="S547" i="38" s="1"/>
  <c r="N548" i="38"/>
  <c r="M548" i="38"/>
  <c r="S548" i="38" s="1"/>
  <c r="N549" i="38"/>
  <c r="M549" i="38"/>
  <c r="S549" i="38" s="1"/>
  <c r="N550" i="38"/>
  <c r="M550" i="38"/>
  <c r="S550" i="38" s="1"/>
  <c r="N551" i="38"/>
  <c r="M551" i="38"/>
  <c r="S551" i="38" s="1"/>
  <c r="N552" i="38"/>
  <c r="M552" i="38"/>
  <c r="S552" i="38" s="1"/>
  <c r="N553" i="38"/>
  <c r="M553" i="38"/>
  <c r="S553" i="38" s="1"/>
  <c r="N554" i="38"/>
  <c r="M554" i="38"/>
  <c r="S554" i="38" s="1"/>
  <c r="N555" i="38"/>
  <c r="M555" i="38"/>
  <c r="S555" i="38" s="1"/>
  <c r="N556" i="38"/>
  <c r="M556" i="38"/>
  <c r="S556" i="38" s="1"/>
  <c r="N557" i="38"/>
  <c r="M557" i="38"/>
  <c r="S557" i="38" s="1"/>
  <c r="N558" i="38"/>
  <c r="M558" i="38"/>
  <c r="S558" i="38" s="1"/>
  <c r="N559" i="38"/>
  <c r="M559" i="38"/>
  <c r="S559" i="38" s="1"/>
  <c r="N560" i="38"/>
  <c r="M560" i="38"/>
  <c r="S560" i="38" s="1"/>
  <c r="N561" i="38"/>
  <c r="M561" i="38"/>
  <c r="S561" i="38" s="1"/>
  <c r="N562" i="38"/>
  <c r="M562" i="38"/>
  <c r="S562" i="38" s="1"/>
  <c r="N563" i="38"/>
  <c r="M563" i="38"/>
  <c r="S563" i="38" s="1"/>
  <c r="N564" i="38"/>
  <c r="M564" i="38"/>
  <c r="S564" i="38" s="1"/>
  <c r="N565" i="38"/>
  <c r="M565" i="38"/>
  <c r="S565" i="38" s="1"/>
  <c r="N566" i="38"/>
  <c r="M566" i="38"/>
  <c r="S566" i="38" s="1"/>
  <c r="N567" i="38"/>
  <c r="M567" i="38"/>
  <c r="S567" i="38" s="1"/>
  <c r="N568" i="38"/>
  <c r="M568" i="38"/>
  <c r="S568" i="38" s="1"/>
  <c r="N569" i="38"/>
  <c r="M569" i="38"/>
  <c r="S569" i="38" s="1"/>
  <c r="N570" i="38"/>
  <c r="M570" i="38"/>
  <c r="S570" i="38" s="1"/>
  <c r="N571" i="38"/>
  <c r="M571" i="38"/>
  <c r="S571" i="38" s="1"/>
  <c r="N572" i="38"/>
  <c r="M572" i="38"/>
  <c r="S572" i="38" s="1"/>
  <c r="N573" i="38"/>
  <c r="M573" i="38"/>
  <c r="S573" i="38" s="1"/>
  <c r="N574" i="38"/>
  <c r="M574" i="38"/>
  <c r="S574" i="38" s="1"/>
  <c r="N575" i="38"/>
  <c r="M575" i="38"/>
  <c r="S575" i="38" s="1"/>
  <c r="N576" i="38"/>
  <c r="M576" i="38"/>
  <c r="S576" i="38" s="1"/>
  <c r="N577" i="38"/>
  <c r="M577" i="38"/>
  <c r="S577" i="38" s="1"/>
  <c r="N578" i="38"/>
  <c r="M578" i="38"/>
  <c r="S578" i="38" s="1"/>
  <c r="N579" i="38"/>
  <c r="M579" i="38"/>
  <c r="S579" i="38" s="1"/>
  <c r="N580" i="38"/>
  <c r="M580" i="38"/>
  <c r="S580" i="38" s="1"/>
  <c r="N581" i="38"/>
  <c r="M581" i="38"/>
  <c r="S581" i="38" s="1"/>
  <c r="N582" i="38"/>
  <c r="M582" i="38"/>
  <c r="S582" i="38" s="1"/>
  <c r="N583" i="38"/>
  <c r="M583" i="38"/>
  <c r="S583" i="38" s="1"/>
  <c r="N584" i="38"/>
  <c r="M584" i="38"/>
  <c r="S584" i="38" s="1"/>
  <c r="N585" i="38"/>
  <c r="M585" i="38"/>
  <c r="S585" i="38" s="1"/>
  <c r="N586" i="38"/>
  <c r="M586" i="38"/>
  <c r="S586" i="38" s="1"/>
  <c r="N587" i="38"/>
  <c r="M587" i="38"/>
  <c r="S587" i="38" s="1"/>
  <c r="N588" i="38"/>
  <c r="M588" i="38"/>
  <c r="S588" i="38" s="1"/>
  <c r="N589" i="38"/>
  <c r="M589" i="38"/>
  <c r="S589" i="38" s="1"/>
  <c r="N590" i="38"/>
  <c r="M590" i="38"/>
  <c r="S590" i="38" s="1"/>
  <c r="N591" i="38"/>
  <c r="M591" i="38"/>
  <c r="S591" i="38" s="1"/>
  <c r="N592" i="38"/>
  <c r="M592" i="38"/>
  <c r="S592" i="38" s="1"/>
  <c r="N593" i="38"/>
  <c r="M593" i="38"/>
  <c r="S593" i="38" s="1"/>
  <c r="N594" i="38"/>
  <c r="M594" i="38"/>
  <c r="S594" i="38" s="1"/>
  <c r="N595" i="38"/>
  <c r="M595" i="38"/>
  <c r="S595" i="38" s="1"/>
  <c r="N596" i="38"/>
  <c r="M596" i="38"/>
  <c r="S596" i="38" s="1"/>
  <c r="N597" i="38"/>
  <c r="M597" i="38"/>
  <c r="S597" i="38" s="1"/>
  <c r="N598" i="38"/>
  <c r="M598" i="38"/>
  <c r="S598" i="38" s="1"/>
  <c r="N599" i="38"/>
  <c r="M599" i="38"/>
  <c r="S599" i="38" s="1"/>
  <c r="N600" i="38"/>
  <c r="M600" i="38"/>
  <c r="S600" i="38" s="1"/>
  <c r="N601" i="38"/>
  <c r="M601" i="38"/>
  <c r="S601" i="38" s="1"/>
  <c r="N602" i="38"/>
  <c r="M602" i="38"/>
  <c r="S602" i="38" s="1"/>
  <c r="N603" i="38"/>
  <c r="M603" i="38"/>
  <c r="S603" i="38" s="1"/>
  <c r="N604" i="38"/>
  <c r="M604" i="38"/>
  <c r="S604" i="38" s="1"/>
  <c r="N605" i="38"/>
  <c r="M605" i="38"/>
  <c r="S605" i="38" s="1"/>
  <c r="N606" i="38"/>
  <c r="M606" i="38"/>
  <c r="S606" i="38" s="1"/>
  <c r="N607" i="38"/>
  <c r="M607" i="38"/>
  <c r="S607" i="38" s="1"/>
  <c r="N608" i="38"/>
  <c r="M608" i="38"/>
  <c r="S608" i="38" s="1"/>
  <c r="N609" i="38"/>
  <c r="M609" i="38"/>
  <c r="S609" i="38" s="1"/>
  <c r="N610" i="38"/>
  <c r="M610" i="38"/>
  <c r="S610" i="38" s="1"/>
  <c r="N611" i="38"/>
  <c r="M611" i="38"/>
  <c r="S611" i="38" s="1"/>
  <c r="N612" i="38"/>
  <c r="M612" i="38"/>
  <c r="S612" i="38" s="1"/>
  <c r="N613" i="38"/>
  <c r="M613" i="38"/>
  <c r="S613" i="38" s="1"/>
  <c r="N614" i="38"/>
  <c r="M614" i="38"/>
  <c r="S614" i="38" s="1"/>
  <c r="N615" i="38"/>
  <c r="M615" i="38"/>
  <c r="S615" i="38" s="1"/>
  <c r="N616" i="38"/>
  <c r="M616" i="38"/>
  <c r="S616" i="38" s="1"/>
  <c r="N617" i="38"/>
  <c r="M617" i="38"/>
  <c r="S617" i="38" s="1"/>
  <c r="N618" i="38"/>
  <c r="M618" i="38"/>
  <c r="S618" i="38" s="1"/>
  <c r="N619" i="38"/>
  <c r="M619" i="38"/>
  <c r="S619" i="38" s="1"/>
  <c r="N620" i="38"/>
  <c r="M620" i="38"/>
  <c r="S620" i="38" s="1"/>
  <c r="N621" i="38"/>
  <c r="M621" i="38"/>
  <c r="S621" i="38" s="1"/>
  <c r="N622" i="38"/>
  <c r="M622" i="38"/>
  <c r="S622" i="38" s="1"/>
  <c r="N623" i="38"/>
  <c r="M623" i="38"/>
  <c r="S623" i="38" s="1"/>
  <c r="N624" i="38"/>
  <c r="M624" i="38"/>
  <c r="S624" i="38" s="1"/>
  <c r="N625" i="38"/>
  <c r="M625" i="38"/>
  <c r="S625" i="38" s="1"/>
  <c r="N626" i="38"/>
  <c r="M626" i="38"/>
  <c r="S626" i="38" s="1"/>
  <c r="N627" i="38"/>
  <c r="M627" i="38"/>
  <c r="S627" i="38" s="1"/>
  <c r="N628" i="38"/>
  <c r="M628" i="38"/>
  <c r="S628" i="38" s="1"/>
  <c r="N629" i="38"/>
  <c r="M629" i="38"/>
  <c r="S629" i="38" s="1"/>
  <c r="N630" i="38"/>
  <c r="M630" i="38"/>
  <c r="S630" i="38" s="1"/>
  <c r="N631" i="38"/>
  <c r="M631" i="38"/>
  <c r="S631" i="38" s="1"/>
  <c r="N632" i="38"/>
  <c r="M632" i="38"/>
  <c r="S632" i="38" s="1"/>
  <c r="N633" i="38"/>
  <c r="M633" i="38"/>
  <c r="S633" i="38" s="1"/>
  <c r="N634" i="38"/>
  <c r="M634" i="38"/>
  <c r="S634" i="38" s="1"/>
  <c r="N635" i="38"/>
  <c r="M635" i="38"/>
  <c r="S635" i="38" s="1"/>
  <c r="N636" i="38"/>
  <c r="M636" i="38"/>
  <c r="S636" i="38" s="1"/>
  <c r="N637" i="38"/>
  <c r="M637" i="38"/>
  <c r="S637" i="38" s="1"/>
  <c r="N638" i="38"/>
  <c r="M638" i="38"/>
  <c r="S638" i="38" s="1"/>
  <c r="N639" i="38"/>
  <c r="M639" i="38"/>
  <c r="S639" i="38" s="1"/>
  <c r="N640" i="38"/>
  <c r="M640" i="38"/>
  <c r="S640" i="38" s="1"/>
  <c r="N641" i="38"/>
  <c r="M641" i="38"/>
  <c r="S641" i="38" s="1"/>
  <c r="N642" i="38"/>
  <c r="M642" i="38"/>
  <c r="S642" i="38" s="1"/>
  <c r="N643" i="38"/>
  <c r="M643" i="38"/>
  <c r="S643" i="38" s="1"/>
  <c r="N644" i="38"/>
  <c r="M644" i="38"/>
  <c r="S644" i="38" s="1"/>
  <c r="N645" i="38"/>
  <c r="M645" i="38"/>
  <c r="S645" i="38" s="1"/>
  <c r="N646" i="38"/>
  <c r="M646" i="38"/>
  <c r="S646" i="38" s="1"/>
  <c r="N647" i="38"/>
  <c r="M647" i="38"/>
  <c r="S647" i="38" s="1"/>
  <c r="N648" i="38"/>
  <c r="M648" i="38"/>
  <c r="S648" i="38" s="1"/>
  <c r="N649" i="38"/>
  <c r="M649" i="38"/>
  <c r="S649" i="38" s="1"/>
  <c r="N650" i="38"/>
  <c r="M650" i="38"/>
  <c r="S650" i="38" s="1"/>
  <c r="N651" i="38"/>
  <c r="M651" i="38"/>
  <c r="S651" i="38" s="1"/>
  <c r="N652" i="38"/>
  <c r="M652" i="38"/>
  <c r="S652" i="38" s="1"/>
  <c r="N653" i="38"/>
  <c r="M653" i="38"/>
  <c r="S653" i="38" s="1"/>
  <c r="N654" i="38"/>
  <c r="M654" i="38"/>
  <c r="S654" i="38" s="1"/>
  <c r="N655" i="38"/>
  <c r="M655" i="38"/>
  <c r="S655" i="38" s="1"/>
  <c r="N656" i="38"/>
  <c r="M656" i="38"/>
  <c r="S656" i="38" s="1"/>
  <c r="N657" i="38"/>
  <c r="M657" i="38"/>
  <c r="S657" i="38" s="1"/>
  <c r="N658" i="38"/>
  <c r="M658" i="38"/>
  <c r="S658" i="38" s="1"/>
  <c r="N659" i="38"/>
  <c r="M659" i="38"/>
  <c r="S659" i="38" s="1"/>
  <c r="N660" i="38"/>
  <c r="M660" i="38"/>
  <c r="S660" i="38" s="1"/>
  <c r="N661" i="38"/>
  <c r="M661" i="38"/>
  <c r="S661" i="38" s="1"/>
  <c r="N662" i="38"/>
  <c r="M662" i="38"/>
  <c r="S662" i="38" s="1"/>
  <c r="N663" i="38"/>
  <c r="M663" i="38"/>
  <c r="S663" i="38" s="1"/>
  <c r="N664" i="38"/>
  <c r="M664" i="38"/>
  <c r="S664" i="38" s="1"/>
  <c r="N665" i="38"/>
  <c r="M665" i="38"/>
  <c r="S665" i="38" s="1"/>
  <c r="N666" i="38"/>
  <c r="M666" i="38"/>
  <c r="S666" i="38" s="1"/>
  <c r="N667" i="38"/>
  <c r="M667" i="38"/>
  <c r="S667" i="38" s="1"/>
  <c r="N668" i="38"/>
  <c r="M668" i="38"/>
  <c r="S668" i="38" s="1"/>
  <c r="N669" i="38"/>
  <c r="M669" i="38"/>
  <c r="S669" i="38" s="1"/>
  <c r="N670" i="38"/>
  <c r="M670" i="38"/>
  <c r="S670" i="38" s="1"/>
  <c r="N671" i="38"/>
  <c r="M671" i="38"/>
  <c r="S671" i="38" s="1"/>
  <c r="N672" i="38"/>
  <c r="M672" i="38"/>
  <c r="S672" i="38" s="1"/>
  <c r="N673" i="38"/>
  <c r="M673" i="38"/>
  <c r="S673" i="38" s="1"/>
  <c r="N674" i="38"/>
  <c r="M674" i="38"/>
  <c r="S674" i="38" s="1"/>
  <c r="N675" i="38"/>
  <c r="M675" i="38"/>
  <c r="S675" i="38" s="1"/>
  <c r="N676" i="38"/>
  <c r="M676" i="38"/>
  <c r="S676" i="38" s="1"/>
  <c r="N677" i="38"/>
  <c r="M677" i="38"/>
  <c r="S677" i="38" s="1"/>
  <c r="N678" i="38"/>
  <c r="M678" i="38"/>
  <c r="S678" i="38" s="1"/>
  <c r="N679" i="38"/>
  <c r="M679" i="38"/>
  <c r="S679" i="38" s="1"/>
  <c r="N680" i="38"/>
  <c r="M680" i="38"/>
  <c r="S680" i="38" s="1"/>
  <c r="N681" i="38"/>
  <c r="M681" i="38"/>
  <c r="S681" i="38" s="1"/>
  <c r="N682" i="38"/>
  <c r="M682" i="38"/>
  <c r="S682" i="38" s="1"/>
  <c r="N683" i="38"/>
  <c r="M683" i="38"/>
  <c r="S683" i="38" s="1"/>
  <c r="N684" i="38"/>
  <c r="M684" i="38"/>
  <c r="S684" i="38" s="1"/>
  <c r="N685" i="38"/>
  <c r="M685" i="38"/>
  <c r="S685" i="38" s="1"/>
  <c r="N686" i="38"/>
  <c r="M686" i="38"/>
  <c r="S686" i="38" s="1"/>
  <c r="N687" i="38"/>
  <c r="M687" i="38"/>
  <c r="S687" i="38" s="1"/>
  <c r="N688" i="38"/>
  <c r="M688" i="38"/>
  <c r="S688" i="38" s="1"/>
  <c r="N689" i="38"/>
  <c r="M689" i="38"/>
  <c r="S689" i="38" s="1"/>
  <c r="N690" i="38"/>
  <c r="M690" i="38"/>
  <c r="S690" i="38" s="1"/>
  <c r="N691" i="38"/>
  <c r="M691" i="38"/>
  <c r="S691" i="38" s="1"/>
  <c r="N692" i="38"/>
  <c r="M692" i="38"/>
  <c r="S692" i="38" s="1"/>
  <c r="N693" i="38"/>
  <c r="M693" i="38"/>
  <c r="S693" i="38" s="1"/>
  <c r="N694" i="38"/>
  <c r="M694" i="38"/>
  <c r="S694" i="38" s="1"/>
  <c r="N695" i="38"/>
  <c r="M695" i="38"/>
  <c r="S695" i="38" s="1"/>
  <c r="N696" i="38"/>
  <c r="M696" i="38"/>
  <c r="S696" i="38" s="1"/>
  <c r="N697" i="38"/>
  <c r="M697" i="38"/>
  <c r="S697" i="38" s="1"/>
  <c r="N698" i="38"/>
  <c r="M698" i="38"/>
  <c r="S698" i="38" s="1"/>
  <c r="N699" i="38"/>
  <c r="M699" i="38"/>
  <c r="S699" i="38" s="1"/>
  <c r="N700" i="38"/>
  <c r="M700" i="38"/>
  <c r="S700" i="38" s="1"/>
  <c r="N701" i="38"/>
  <c r="M701" i="38"/>
  <c r="S701" i="38" s="1"/>
  <c r="N702" i="38"/>
  <c r="M702" i="38"/>
  <c r="S702" i="38" s="1"/>
  <c r="N703" i="38"/>
  <c r="M703" i="38"/>
  <c r="S703" i="38" s="1"/>
  <c r="N704" i="38"/>
  <c r="M704" i="38"/>
  <c r="S704" i="38" s="1"/>
  <c r="N705" i="38"/>
  <c r="M705" i="38"/>
  <c r="S705" i="38" s="1"/>
  <c r="N706" i="38"/>
  <c r="M706" i="38"/>
  <c r="S706" i="38" s="1"/>
  <c r="N707" i="38"/>
  <c r="M707" i="38"/>
  <c r="S707" i="38" s="1"/>
  <c r="N708" i="38"/>
  <c r="M708" i="38"/>
  <c r="S708" i="38" s="1"/>
  <c r="N709" i="38"/>
  <c r="M709" i="38"/>
  <c r="S709" i="38" s="1"/>
  <c r="N710" i="38"/>
  <c r="M710" i="38"/>
  <c r="S710" i="38" s="1"/>
  <c r="N711" i="38"/>
  <c r="M711" i="38"/>
  <c r="S711" i="38" s="1"/>
  <c r="N712" i="38"/>
  <c r="M712" i="38"/>
  <c r="S712" i="38" s="1"/>
  <c r="N713" i="38"/>
  <c r="M713" i="38"/>
  <c r="S713" i="38" s="1"/>
  <c r="N714" i="38"/>
  <c r="M714" i="38"/>
  <c r="S714" i="38" s="1"/>
  <c r="N715" i="38"/>
  <c r="M715" i="38"/>
  <c r="S715" i="38" s="1"/>
  <c r="N716" i="38"/>
  <c r="M716" i="38"/>
  <c r="S716" i="38" s="1"/>
  <c r="N717" i="38"/>
  <c r="M717" i="38"/>
  <c r="S717" i="38" s="1"/>
  <c r="N718" i="38"/>
  <c r="M718" i="38"/>
  <c r="S718" i="38" s="1"/>
  <c r="N719" i="38"/>
  <c r="M719" i="38"/>
  <c r="S719" i="38" s="1"/>
  <c r="N720" i="38"/>
  <c r="M720" i="38"/>
  <c r="S720" i="38" s="1"/>
  <c r="N721" i="38"/>
  <c r="M721" i="38"/>
  <c r="S721" i="38" s="1"/>
  <c r="N722" i="38"/>
  <c r="M722" i="38"/>
  <c r="S722" i="38" s="1"/>
  <c r="N723" i="38"/>
  <c r="M723" i="38"/>
  <c r="S723" i="38" s="1"/>
  <c r="N724" i="38"/>
  <c r="M724" i="38"/>
  <c r="S724" i="38" s="1"/>
  <c r="N725" i="38"/>
  <c r="M725" i="38"/>
  <c r="S725" i="38" s="1"/>
  <c r="N726" i="38"/>
  <c r="M726" i="38"/>
  <c r="S726" i="38" s="1"/>
  <c r="N727" i="38"/>
  <c r="M727" i="38"/>
  <c r="S727" i="38" s="1"/>
  <c r="N728" i="38"/>
  <c r="M728" i="38"/>
  <c r="S728" i="38" s="1"/>
  <c r="N729" i="38"/>
  <c r="M729" i="38"/>
  <c r="S729" i="38" s="1"/>
  <c r="N730" i="38"/>
  <c r="M730" i="38"/>
  <c r="S730" i="38" s="1"/>
  <c r="N731" i="38"/>
  <c r="M731" i="38"/>
  <c r="S731" i="38" s="1"/>
  <c r="N732" i="38"/>
  <c r="M732" i="38"/>
  <c r="S732" i="38" s="1"/>
  <c r="N733" i="38"/>
  <c r="M733" i="38"/>
  <c r="S733" i="38" s="1"/>
  <c r="N734" i="38"/>
  <c r="M734" i="38"/>
  <c r="S734" i="38" s="1"/>
  <c r="N735" i="38"/>
  <c r="M735" i="38"/>
  <c r="S735" i="38" s="1"/>
  <c r="N736" i="38"/>
  <c r="M736" i="38"/>
  <c r="S736" i="38" s="1"/>
  <c r="N737" i="38"/>
  <c r="M737" i="38"/>
  <c r="S737" i="38" s="1"/>
  <c r="N738" i="38"/>
  <c r="M738" i="38"/>
  <c r="S738" i="38" s="1"/>
  <c r="N739" i="38"/>
  <c r="M739" i="38"/>
  <c r="S739" i="38" s="1"/>
  <c r="N740" i="38"/>
  <c r="M740" i="38"/>
  <c r="S740" i="38" s="1"/>
  <c r="N741" i="38"/>
  <c r="M741" i="38"/>
  <c r="S741" i="38" s="1"/>
  <c r="N742" i="38"/>
  <c r="M742" i="38"/>
  <c r="S742" i="38" s="1"/>
  <c r="N743" i="38"/>
  <c r="M743" i="38"/>
  <c r="S743" i="38" s="1"/>
  <c r="N744" i="38"/>
  <c r="M744" i="38"/>
  <c r="S744" i="38" s="1"/>
  <c r="N745" i="38"/>
  <c r="M745" i="38"/>
  <c r="S745" i="38" s="1"/>
  <c r="N746" i="38"/>
  <c r="M746" i="38"/>
  <c r="S746" i="38" s="1"/>
  <c r="N747" i="38"/>
  <c r="M747" i="38"/>
  <c r="S747" i="38" s="1"/>
  <c r="N748" i="38"/>
  <c r="M748" i="38"/>
  <c r="S748" i="38" s="1"/>
  <c r="N749" i="38"/>
  <c r="M749" i="38"/>
  <c r="S749" i="38" s="1"/>
  <c r="N750" i="38"/>
  <c r="M750" i="38"/>
  <c r="S750" i="38" s="1"/>
  <c r="N751" i="38"/>
  <c r="M751" i="38"/>
  <c r="S751" i="38" s="1"/>
  <c r="N752" i="38"/>
  <c r="M752" i="38"/>
  <c r="S752" i="38" s="1"/>
  <c r="N753" i="38"/>
  <c r="M753" i="38"/>
  <c r="S753" i="38" s="1"/>
  <c r="N754" i="38"/>
  <c r="M754" i="38"/>
  <c r="S754" i="38" s="1"/>
  <c r="N755" i="38"/>
  <c r="M755" i="38"/>
  <c r="S755" i="38" s="1"/>
  <c r="N756" i="38"/>
  <c r="M756" i="38"/>
  <c r="S756" i="38" s="1"/>
  <c r="N757" i="38"/>
  <c r="M757" i="38"/>
  <c r="S757" i="38" s="1"/>
  <c r="N758" i="38"/>
  <c r="M758" i="38"/>
  <c r="S758" i="38" s="1"/>
  <c r="N759" i="38"/>
  <c r="M759" i="38"/>
  <c r="S759" i="38" s="1"/>
  <c r="N760" i="38"/>
  <c r="M760" i="38"/>
  <c r="S760" i="38" s="1"/>
  <c r="N761" i="38"/>
  <c r="M761" i="38"/>
  <c r="S761" i="38" s="1"/>
  <c r="N762" i="38"/>
  <c r="M762" i="38"/>
  <c r="S762" i="38" s="1"/>
  <c r="N763" i="38"/>
  <c r="M763" i="38"/>
  <c r="S763" i="38" s="1"/>
  <c r="N764" i="38"/>
  <c r="M764" i="38"/>
  <c r="S764" i="38" s="1"/>
  <c r="N765" i="38"/>
  <c r="M765" i="38"/>
  <c r="S765" i="38" s="1"/>
  <c r="N766" i="38"/>
  <c r="M766" i="38"/>
  <c r="S766" i="38" s="1"/>
  <c r="N767" i="38"/>
  <c r="M767" i="38"/>
  <c r="S767" i="38" s="1"/>
  <c r="N768" i="38"/>
  <c r="M768" i="38"/>
  <c r="S768" i="38" s="1"/>
  <c r="N769" i="38"/>
  <c r="M769" i="38"/>
  <c r="S769" i="38" s="1"/>
  <c r="N770" i="38"/>
  <c r="M770" i="38"/>
  <c r="S770" i="38" s="1"/>
  <c r="N771" i="38"/>
  <c r="M771" i="38"/>
  <c r="S771" i="38" s="1"/>
  <c r="N772" i="38"/>
  <c r="M772" i="38"/>
  <c r="S772" i="38" s="1"/>
  <c r="N773" i="38"/>
  <c r="M773" i="38"/>
  <c r="S773" i="38" s="1"/>
  <c r="N774" i="38"/>
  <c r="M774" i="38"/>
  <c r="S774" i="38" s="1"/>
  <c r="N775" i="38"/>
  <c r="M775" i="38"/>
  <c r="S775" i="38" s="1"/>
  <c r="N776" i="38"/>
  <c r="M776" i="38"/>
  <c r="S776" i="38" s="1"/>
  <c r="N777" i="38"/>
  <c r="M777" i="38"/>
  <c r="S777" i="38" s="1"/>
  <c r="N778" i="38"/>
  <c r="M778" i="38"/>
  <c r="S778" i="38" s="1"/>
  <c r="N779" i="38"/>
  <c r="M779" i="38"/>
  <c r="S779" i="38" s="1"/>
  <c r="N780" i="38"/>
  <c r="M780" i="38"/>
  <c r="S780" i="38" s="1"/>
  <c r="N781" i="38"/>
  <c r="M781" i="38"/>
  <c r="S781" i="38" s="1"/>
  <c r="N782" i="38"/>
  <c r="M782" i="38"/>
  <c r="S782" i="38" s="1"/>
  <c r="N783" i="38"/>
  <c r="M783" i="38"/>
  <c r="S783" i="38" s="1"/>
  <c r="N784" i="38"/>
  <c r="M784" i="38"/>
  <c r="S784" i="38" s="1"/>
  <c r="N785" i="38"/>
  <c r="M785" i="38"/>
  <c r="S785" i="38" s="1"/>
  <c r="N786" i="38"/>
  <c r="M786" i="38"/>
  <c r="S786" i="38" s="1"/>
  <c r="N787" i="38"/>
  <c r="M787" i="38"/>
  <c r="S787" i="38" s="1"/>
  <c r="N788" i="38"/>
  <c r="M788" i="38"/>
  <c r="S788" i="38" s="1"/>
  <c r="N789" i="38"/>
  <c r="M789" i="38"/>
  <c r="S789" i="38" s="1"/>
  <c r="N790" i="38"/>
  <c r="M790" i="38"/>
  <c r="S790" i="38" s="1"/>
  <c r="N791" i="38"/>
  <c r="M791" i="38"/>
  <c r="S791" i="38" s="1"/>
  <c r="N792" i="38"/>
  <c r="M792" i="38"/>
  <c r="S792" i="38" s="1"/>
  <c r="N793" i="38"/>
  <c r="M793" i="38"/>
  <c r="S793" i="38" s="1"/>
  <c r="N794" i="38"/>
  <c r="M794" i="38"/>
  <c r="S794" i="38" s="1"/>
  <c r="N795" i="38"/>
  <c r="M795" i="38"/>
  <c r="S795" i="38" s="1"/>
  <c r="N796" i="38"/>
  <c r="M796" i="38"/>
  <c r="S796" i="38" s="1"/>
  <c r="N797" i="38"/>
  <c r="M797" i="38"/>
  <c r="S797" i="38" s="1"/>
  <c r="N798" i="38"/>
  <c r="M798" i="38"/>
  <c r="S798" i="38" s="1"/>
  <c r="N799" i="38"/>
  <c r="M799" i="38"/>
  <c r="S799" i="38" s="1"/>
  <c r="N800" i="38"/>
  <c r="M800" i="38"/>
  <c r="S800" i="38" s="1"/>
  <c r="N801" i="38"/>
  <c r="M801" i="38"/>
  <c r="S801" i="38" s="1"/>
  <c r="N802" i="38"/>
  <c r="M802" i="38"/>
  <c r="S802" i="38" s="1"/>
  <c r="N803" i="38"/>
  <c r="M803" i="38"/>
  <c r="S803" i="38" s="1"/>
  <c r="N804" i="38"/>
  <c r="M804" i="38"/>
  <c r="S804" i="38" s="1"/>
  <c r="N805" i="38"/>
  <c r="M805" i="38"/>
  <c r="S805" i="38" s="1"/>
  <c r="N806" i="38"/>
  <c r="M806" i="38"/>
  <c r="S806" i="38" s="1"/>
  <c r="N807" i="38"/>
  <c r="M807" i="38"/>
  <c r="S807" i="38" s="1"/>
  <c r="N808" i="38"/>
  <c r="M808" i="38"/>
  <c r="S808" i="38" s="1"/>
  <c r="N809" i="38"/>
  <c r="M809" i="38"/>
  <c r="S809" i="38" s="1"/>
  <c r="N810" i="38"/>
  <c r="M810" i="38"/>
  <c r="S810" i="38" s="1"/>
  <c r="N811" i="38"/>
  <c r="M811" i="38"/>
  <c r="S811" i="38" s="1"/>
  <c r="N812" i="38"/>
  <c r="M812" i="38"/>
  <c r="S812" i="38" s="1"/>
  <c r="N813" i="38"/>
  <c r="M813" i="38"/>
  <c r="S813" i="38" s="1"/>
  <c r="N814" i="38"/>
  <c r="M814" i="38"/>
  <c r="S814" i="38" s="1"/>
  <c r="N815" i="38"/>
  <c r="M815" i="38"/>
  <c r="S815" i="38" s="1"/>
  <c r="N816" i="38"/>
  <c r="M816" i="38"/>
  <c r="S816" i="38" s="1"/>
  <c r="N817" i="38"/>
  <c r="M817" i="38"/>
  <c r="S817" i="38" s="1"/>
  <c r="N818" i="38"/>
  <c r="M818" i="38"/>
  <c r="S818" i="38" s="1"/>
  <c r="N819" i="38"/>
  <c r="M819" i="38"/>
  <c r="S819" i="38" s="1"/>
  <c r="N820" i="38"/>
  <c r="M820" i="38"/>
  <c r="S820" i="38" s="1"/>
  <c r="N821" i="38"/>
  <c r="M821" i="38"/>
  <c r="S821" i="38" s="1"/>
  <c r="N822" i="38"/>
  <c r="M822" i="38"/>
  <c r="S822" i="38" s="1"/>
  <c r="N823" i="38"/>
  <c r="M823" i="38"/>
  <c r="S823" i="38" s="1"/>
  <c r="N824" i="38"/>
  <c r="M824" i="38"/>
  <c r="S824" i="38" s="1"/>
  <c r="N825" i="38"/>
  <c r="M825" i="38"/>
  <c r="S825" i="38" s="1"/>
  <c r="N826" i="38"/>
  <c r="M826" i="38"/>
  <c r="S826" i="38" s="1"/>
  <c r="N827" i="38"/>
  <c r="M827" i="38"/>
  <c r="S827" i="38" s="1"/>
  <c r="N828" i="38"/>
  <c r="M828" i="38"/>
  <c r="S828" i="38" s="1"/>
  <c r="N829" i="38"/>
  <c r="M829" i="38"/>
  <c r="S829" i="38" s="1"/>
  <c r="N830" i="38"/>
  <c r="M830" i="38"/>
  <c r="S830" i="38" s="1"/>
  <c r="N831" i="38"/>
  <c r="M831" i="38"/>
  <c r="S831" i="38" s="1"/>
  <c r="N832" i="38"/>
  <c r="M832" i="38"/>
  <c r="S832" i="38" s="1"/>
  <c r="N833" i="38"/>
  <c r="M833" i="38"/>
  <c r="S833" i="38" s="1"/>
  <c r="N834" i="38"/>
  <c r="M834" i="38"/>
  <c r="S834" i="38" s="1"/>
  <c r="N835" i="38"/>
  <c r="M835" i="38"/>
  <c r="S835" i="38" s="1"/>
  <c r="N836" i="38"/>
  <c r="M836" i="38"/>
  <c r="S836" i="38" s="1"/>
  <c r="N837" i="38"/>
  <c r="M837" i="38"/>
  <c r="S837" i="38" s="1"/>
  <c r="N838" i="38"/>
  <c r="M838" i="38"/>
  <c r="S838" i="38" s="1"/>
  <c r="N839" i="38"/>
  <c r="M839" i="38"/>
  <c r="S839" i="38" s="1"/>
  <c r="N840" i="38"/>
  <c r="M840" i="38"/>
  <c r="S840" i="38" s="1"/>
  <c r="N841" i="38"/>
  <c r="M841" i="38"/>
  <c r="S841" i="38" s="1"/>
  <c r="N842" i="38"/>
  <c r="M842" i="38"/>
  <c r="S842" i="38" s="1"/>
  <c r="N843" i="38"/>
  <c r="M843" i="38"/>
  <c r="S843" i="38" s="1"/>
  <c r="N844" i="38"/>
  <c r="M844" i="38"/>
  <c r="S844" i="38" s="1"/>
  <c r="N845" i="38"/>
  <c r="M845" i="38"/>
  <c r="S845" i="38" s="1"/>
  <c r="N846" i="38"/>
  <c r="M846" i="38"/>
  <c r="S846" i="38" s="1"/>
  <c r="N847" i="38"/>
  <c r="M847" i="38"/>
  <c r="S847" i="38" s="1"/>
  <c r="N848" i="38"/>
  <c r="M848" i="38"/>
  <c r="S848" i="38" s="1"/>
  <c r="N849" i="38"/>
  <c r="M849" i="38"/>
  <c r="S849" i="38" s="1"/>
  <c r="N850" i="38"/>
  <c r="M850" i="38"/>
  <c r="S850" i="38" s="1"/>
  <c r="N851" i="38"/>
  <c r="M851" i="38"/>
  <c r="S851" i="38" s="1"/>
  <c r="N852" i="38"/>
  <c r="M852" i="38"/>
  <c r="S852" i="38" s="1"/>
  <c r="N853" i="38"/>
  <c r="M853" i="38"/>
  <c r="S853" i="38" s="1"/>
  <c r="N854" i="38"/>
  <c r="M854" i="38"/>
  <c r="S854" i="38" s="1"/>
  <c r="N855" i="38"/>
  <c r="M855" i="38"/>
  <c r="S855" i="38" s="1"/>
  <c r="N856" i="38"/>
  <c r="M856" i="38"/>
  <c r="S856" i="38" s="1"/>
  <c r="N857" i="38"/>
  <c r="M857" i="38"/>
  <c r="S857" i="38" s="1"/>
  <c r="N858" i="38"/>
  <c r="M858" i="38"/>
  <c r="S858" i="38" s="1"/>
  <c r="N859" i="38"/>
  <c r="M859" i="38"/>
  <c r="S859" i="38" s="1"/>
  <c r="N860" i="38"/>
  <c r="M860" i="38"/>
  <c r="S860" i="38" s="1"/>
  <c r="N861" i="38"/>
  <c r="M861" i="38"/>
  <c r="S861" i="38" s="1"/>
  <c r="N862" i="38"/>
  <c r="M862" i="38"/>
  <c r="S862" i="38" s="1"/>
  <c r="N863" i="38"/>
  <c r="M863" i="38"/>
  <c r="S863" i="38" s="1"/>
  <c r="N864" i="38"/>
  <c r="M864" i="38"/>
  <c r="S864" i="38" s="1"/>
  <c r="N865" i="38"/>
  <c r="M865" i="38"/>
  <c r="S865" i="38" s="1"/>
  <c r="N866" i="38"/>
  <c r="M866" i="38"/>
  <c r="S866" i="38" s="1"/>
  <c r="N867" i="38"/>
  <c r="M867" i="38"/>
  <c r="S867" i="38" s="1"/>
  <c r="N868" i="38"/>
  <c r="M868" i="38"/>
  <c r="S868" i="38" s="1"/>
  <c r="N869" i="38"/>
  <c r="M869" i="38"/>
  <c r="S869" i="38" s="1"/>
  <c r="N870" i="38"/>
  <c r="M870" i="38"/>
  <c r="S870" i="38" s="1"/>
  <c r="N871" i="38"/>
  <c r="M871" i="38"/>
  <c r="S871" i="38" s="1"/>
  <c r="N872" i="38"/>
  <c r="M872" i="38"/>
  <c r="S872" i="38" s="1"/>
  <c r="N873" i="38"/>
  <c r="M873" i="38"/>
  <c r="S873" i="38" s="1"/>
  <c r="N874" i="38"/>
  <c r="M874" i="38"/>
  <c r="S874" i="38" s="1"/>
  <c r="N875" i="38"/>
  <c r="M875" i="38"/>
  <c r="S875" i="38" s="1"/>
  <c r="N876" i="38"/>
  <c r="M876" i="38"/>
  <c r="S876" i="38" s="1"/>
  <c r="N877" i="38"/>
  <c r="M877" i="38"/>
  <c r="S877" i="38" s="1"/>
  <c r="N878" i="38"/>
  <c r="M878" i="38"/>
  <c r="S878" i="38" s="1"/>
  <c r="N879" i="38"/>
  <c r="M879" i="38"/>
  <c r="S879" i="38" s="1"/>
  <c r="N880" i="38"/>
  <c r="M880" i="38"/>
  <c r="S880" i="38" s="1"/>
  <c r="N881" i="38"/>
  <c r="M881" i="38"/>
  <c r="S881" i="38" s="1"/>
  <c r="N882" i="38"/>
  <c r="M882" i="38"/>
  <c r="S882" i="38" s="1"/>
  <c r="N883" i="38"/>
  <c r="M883" i="38"/>
  <c r="S883" i="38" s="1"/>
  <c r="N884" i="38"/>
  <c r="M884" i="38"/>
  <c r="S884" i="38" s="1"/>
  <c r="N885" i="38"/>
  <c r="M885" i="38"/>
  <c r="S885" i="38" s="1"/>
  <c r="N886" i="38"/>
  <c r="M886" i="38"/>
  <c r="S886" i="38" s="1"/>
  <c r="N887" i="38"/>
  <c r="M887" i="38"/>
  <c r="S887" i="38" s="1"/>
  <c r="N888" i="38"/>
  <c r="M888" i="38"/>
  <c r="S888" i="38" s="1"/>
  <c r="N889" i="38"/>
  <c r="M889" i="38"/>
  <c r="S889" i="38" s="1"/>
  <c r="N890" i="38"/>
  <c r="M890" i="38"/>
  <c r="S890" i="38" s="1"/>
  <c r="N891" i="38"/>
  <c r="M891" i="38"/>
  <c r="S891" i="38" s="1"/>
  <c r="N892" i="38"/>
  <c r="M892" i="38"/>
  <c r="S892" i="38" s="1"/>
  <c r="N893" i="38"/>
  <c r="M893" i="38"/>
  <c r="S893" i="38" s="1"/>
  <c r="N894" i="38"/>
  <c r="M894" i="38"/>
  <c r="S894" i="38" s="1"/>
  <c r="N895" i="38"/>
  <c r="M895" i="38"/>
  <c r="S895" i="38" s="1"/>
  <c r="N896" i="38"/>
  <c r="M896" i="38"/>
  <c r="S896" i="38" s="1"/>
  <c r="N897" i="38"/>
  <c r="M897" i="38"/>
  <c r="S897" i="38" s="1"/>
  <c r="N898" i="38"/>
  <c r="M898" i="38"/>
  <c r="S898" i="38" s="1"/>
  <c r="N899" i="38"/>
  <c r="M899" i="38"/>
  <c r="S899" i="38" s="1"/>
  <c r="N900" i="38"/>
  <c r="M900" i="38"/>
  <c r="S900" i="38" s="1"/>
  <c r="N901" i="38"/>
  <c r="M901" i="38"/>
  <c r="S901" i="38" s="1"/>
  <c r="N902" i="38"/>
  <c r="M902" i="38"/>
  <c r="S902" i="38" s="1"/>
  <c r="N903" i="38"/>
  <c r="M903" i="38"/>
  <c r="S903" i="38" s="1"/>
  <c r="N904" i="38"/>
  <c r="M904" i="38"/>
  <c r="S904" i="38" s="1"/>
  <c r="N905" i="38"/>
  <c r="M905" i="38"/>
  <c r="S905" i="38" s="1"/>
  <c r="N906" i="38"/>
  <c r="M906" i="38"/>
  <c r="S906" i="38" s="1"/>
  <c r="N907" i="38"/>
  <c r="M907" i="38"/>
  <c r="S907" i="38" s="1"/>
  <c r="N908" i="38"/>
  <c r="M908" i="38"/>
  <c r="S908" i="38" s="1"/>
  <c r="N909" i="38"/>
  <c r="M909" i="38"/>
  <c r="S909" i="38" s="1"/>
  <c r="N910" i="38"/>
  <c r="M910" i="38"/>
  <c r="S910" i="38" s="1"/>
  <c r="N911" i="38"/>
  <c r="M911" i="38"/>
  <c r="S911" i="38" s="1"/>
  <c r="N912" i="38"/>
  <c r="M912" i="38"/>
  <c r="S912" i="38" s="1"/>
  <c r="N913" i="38"/>
  <c r="M913" i="38"/>
  <c r="S913" i="38" s="1"/>
  <c r="N914" i="38"/>
  <c r="M914" i="38"/>
  <c r="S914" i="38" s="1"/>
  <c r="N915" i="38"/>
  <c r="M915" i="38"/>
  <c r="S915" i="38" s="1"/>
  <c r="N916" i="38"/>
  <c r="M916" i="38"/>
  <c r="S916" i="38" s="1"/>
  <c r="N917" i="38"/>
  <c r="M917" i="38"/>
  <c r="S917" i="38" s="1"/>
  <c r="N918" i="38"/>
  <c r="M918" i="38"/>
  <c r="S918" i="38" s="1"/>
  <c r="N919" i="38"/>
  <c r="M919" i="38"/>
  <c r="S919" i="38" s="1"/>
  <c r="N920" i="38"/>
  <c r="M920" i="38"/>
  <c r="S920" i="38" s="1"/>
  <c r="N921" i="38"/>
  <c r="M921" i="38"/>
  <c r="S921" i="38" s="1"/>
  <c r="N922" i="38"/>
  <c r="M922" i="38"/>
  <c r="S922" i="38" s="1"/>
  <c r="N923" i="38"/>
  <c r="M923" i="38"/>
  <c r="S923" i="38" s="1"/>
  <c r="N924" i="38"/>
  <c r="M924" i="38"/>
  <c r="S924" i="38" s="1"/>
  <c r="N925" i="38"/>
  <c r="M925" i="38"/>
  <c r="S925" i="38" s="1"/>
  <c r="N926" i="38"/>
  <c r="M926" i="38"/>
  <c r="S926" i="38" s="1"/>
  <c r="N927" i="38"/>
  <c r="M927" i="38"/>
  <c r="S927" i="38" s="1"/>
  <c r="N928" i="38"/>
  <c r="M928" i="38"/>
  <c r="S928" i="38" s="1"/>
  <c r="N929" i="38"/>
  <c r="M929" i="38"/>
  <c r="S929" i="38" s="1"/>
  <c r="N930" i="38"/>
  <c r="M930" i="38"/>
  <c r="S930" i="38" s="1"/>
  <c r="N931" i="38"/>
  <c r="M931" i="38"/>
  <c r="S931" i="38" s="1"/>
  <c r="N932" i="38"/>
  <c r="M932" i="38"/>
  <c r="S932" i="38" s="1"/>
  <c r="N933" i="38"/>
  <c r="M933" i="38"/>
  <c r="S933" i="38" s="1"/>
  <c r="N934" i="38"/>
  <c r="M934" i="38"/>
  <c r="S934" i="38" s="1"/>
  <c r="N935" i="38"/>
  <c r="M935" i="38"/>
  <c r="S935" i="38" s="1"/>
  <c r="N936" i="38"/>
  <c r="M936" i="38"/>
  <c r="S936" i="38" s="1"/>
  <c r="N937" i="38"/>
  <c r="M937" i="38"/>
  <c r="S937" i="38" s="1"/>
  <c r="N938" i="38"/>
  <c r="M938" i="38"/>
  <c r="S938" i="38" s="1"/>
  <c r="N939" i="38"/>
  <c r="M939" i="38"/>
  <c r="S939" i="38" s="1"/>
  <c r="N940" i="38"/>
  <c r="M940" i="38"/>
  <c r="S940" i="38" s="1"/>
  <c r="N941" i="38"/>
  <c r="M941" i="38"/>
  <c r="S941" i="38" s="1"/>
  <c r="N942" i="38"/>
  <c r="M942" i="38"/>
  <c r="S942" i="38" s="1"/>
  <c r="N943" i="38"/>
  <c r="M943" i="38"/>
  <c r="S943" i="38" s="1"/>
  <c r="N944" i="38"/>
  <c r="M944" i="38"/>
  <c r="S944" i="38" s="1"/>
  <c r="N945" i="38"/>
  <c r="M945" i="38"/>
  <c r="S945" i="38" s="1"/>
  <c r="N946" i="38"/>
  <c r="M946" i="38"/>
  <c r="S946" i="38" s="1"/>
  <c r="N947" i="38"/>
  <c r="M947" i="38"/>
  <c r="S947" i="38" s="1"/>
  <c r="N948" i="38"/>
  <c r="M948" i="38"/>
  <c r="S948" i="38" s="1"/>
  <c r="N949" i="38"/>
  <c r="M949" i="38"/>
  <c r="S949" i="38" s="1"/>
  <c r="N950" i="38"/>
  <c r="M950" i="38"/>
  <c r="S950" i="38" s="1"/>
  <c r="N951" i="38"/>
  <c r="M951" i="38"/>
  <c r="S951" i="38" s="1"/>
  <c r="N952" i="38"/>
  <c r="M952" i="38"/>
  <c r="S952" i="38" s="1"/>
  <c r="N953" i="38"/>
  <c r="M953" i="38"/>
  <c r="S953" i="38" s="1"/>
  <c r="N954" i="38"/>
  <c r="M954" i="38"/>
  <c r="S954" i="38" s="1"/>
  <c r="N955" i="38"/>
  <c r="M955" i="38"/>
  <c r="S955" i="38" s="1"/>
  <c r="N956" i="38"/>
  <c r="M956" i="38"/>
  <c r="S956" i="38" s="1"/>
  <c r="N957" i="38"/>
  <c r="M957" i="38"/>
  <c r="S957" i="38" s="1"/>
  <c r="N958" i="38"/>
  <c r="M958" i="38"/>
  <c r="S958" i="38" s="1"/>
  <c r="N959" i="38"/>
  <c r="M959" i="38"/>
  <c r="S959" i="38" s="1"/>
  <c r="N960" i="38"/>
  <c r="M960" i="38"/>
  <c r="S960" i="38" s="1"/>
  <c r="N961" i="38"/>
  <c r="M961" i="38"/>
  <c r="S961" i="38" s="1"/>
  <c r="N962" i="38"/>
  <c r="M962" i="38"/>
  <c r="S962" i="38" s="1"/>
  <c r="N963" i="38"/>
  <c r="M963" i="38"/>
  <c r="S963" i="38" s="1"/>
  <c r="N964" i="38"/>
  <c r="M964" i="38"/>
  <c r="S964" i="38" s="1"/>
  <c r="N965" i="38"/>
  <c r="M965" i="38"/>
  <c r="S965" i="38" s="1"/>
  <c r="N966" i="38"/>
  <c r="M966" i="38"/>
  <c r="S966" i="38" s="1"/>
  <c r="N967" i="38"/>
  <c r="M967" i="38"/>
  <c r="S967" i="38" s="1"/>
  <c r="N968" i="38"/>
  <c r="M968" i="38"/>
  <c r="S968" i="38" s="1"/>
  <c r="N969" i="38"/>
  <c r="M969" i="38"/>
  <c r="S969" i="38" s="1"/>
  <c r="N970" i="38"/>
  <c r="M970" i="38"/>
  <c r="S970" i="38" s="1"/>
  <c r="N971" i="38"/>
  <c r="M971" i="38"/>
  <c r="S971" i="38" s="1"/>
  <c r="N972" i="38"/>
  <c r="M972" i="38"/>
  <c r="S972" i="38" s="1"/>
  <c r="N973" i="38"/>
  <c r="M973" i="38"/>
  <c r="S973" i="38" s="1"/>
  <c r="N974" i="38"/>
  <c r="M974" i="38"/>
  <c r="S974" i="38" s="1"/>
  <c r="N975" i="38"/>
  <c r="M975" i="38"/>
  <c r="S975" i="38" s="1"/>
  <c r="N976" i="38"/>
  <c r="M976" i="38"/>
  <c r="S976" i="38" s="1"/>
  <c r="N977" i="38"/>
  <c r="M977" i="38"/>
  <c r="S977" i="38" s="1"/>
  <c r="N978" i="38"/>
  <c r="M978" i="38"/>
  <c r="S978" i="38" s="1"/>
  <c r="N979" i="38"/>
  <c r="M979" i="38"/>
  <c r="S979" i="38" s="1"/>
  <c r="N980" i="38"/>
  <c r="M980" i="38"/>
  <c r="S980" i="38" s="1"/>
  <c r="N981" i="38"/>
  <c r="M981" i="38"/>
  <c r="S981" i="38" s="1"/>
  <c r="N982" i="38"/>
  <c r="M982" i="38"/>
  <c r="S982" i="38" s="1"/>
  <c r="N983" i="38"/>
  <c r="M983" i="38"/>
  <c r="S983" i="38" s="1"/>
  <c r="N984" i="38"/>
  <c r="M984" i="38"/>
  <c r="S984" i="38" s="1"/>
  <c r="N985" i="38"/>
  <c r="M985" i="38"/>
  <c r="S985" i="38" s="1"/>
  <c r="N986" i="38"/>
  <c r="M986" i="38"/>
  <c r="S986" i="38" s="1"/>
  <c r="N987" i="38"/>
  <c r="M987" i="38"/>
  <c r="S987" i="38" s="1"/>
  <c r="N988" i="38"/>
  <c r="M988" i="38"/>
  <c r="S988" i="38" s="1"/>
  <c r="N989" i="38"/>
  <c r="M989" i="38"/>
  <c r="S989" i="38" s="1"/>
  <c r="N990" i="38"/>
  <c r="M990" i="38"/>
  <c r="S990" i="38" s="1"/>
  <c r="N991" i="38"/>
  <c r="M991" i="38"/>
  <c r="S991" i="38" s="1"/>
  <c r="N992" i="38"/>
  <c r="M992" i="38"/>
  <c r="S992" i="38" s="1"/>
  <c r="N993" i="38"/>
  <c r="M993" i="38"/>
  <c r="S993" i="38" s="1"/>
  <c r="N994" i="38"/>
  <c r="M994" i="38"/>
  <c r="S994" i="38" s="1"/>
  <c r="N995" i="38"/>
  <c r="M995" i="38"/>
  <c r="S995" i="38" s="1"/>
  <c r="N996" i="38"/>
  <c r="M996" i="38"/>
  <c r="S996" i="38" s="1"/>
  <c r="N997" i="38"/>
  <c r="M997" i="38"/>
  <c r="S997" i="38" s="1"/>
  <c r="N998" i="38"/>
  <c r="M998" i="38"/>
  <c r="S998" i="38" s="1"/>
  <c r="N999" i="38"/>
  <c r="M999" i="38"/>
  <c r="S999" i="38" s="1"/>
  <c r="N1000" i="38"/>
  <c r="M1000" i="38"/>
  <c r="S1000" i="38" s="1"/>
  <c r="N1001" i="38"/>
  <c r="M1001" i="38"/>
  <c r="S1001" i="38" s="1"/>
  <c r="N1002" i="38"/>
  <c r="M1002" i="38"/>
  <c r="S1002" i="38" s="1"/>
  <c r="N1003" i="38"/>
  <c r="M1003" i="38"/>
  <c r="S1003" i="38" s="1"/>
  <c r="N1004" i="38"/>
  <c r="M1004" i="38"/>
  <c r="S1004" i="38" s="1"/>
  <c r="N1005" i="38"/>
  <c r="M1005" i="38"/>
  <c r="S1005" i="38" s="1"/>
  <c r="N1006" i="38"/>
  <c r="M1006" i="38"/>
  <c r="S1006" i="38" s="1"/>
  <c r="N1007" i="38"/>
  <c r="M1007" i="38"/>
  <c r="S1007" i="38" s="1"/>
  <c r="N1008" i="38"/>
  <c r="M1008" i="38"/>
  <c r="S1008" i="38" s="1"/>
  <c r="N1009" i="38"/>
  <c r="M1009" i="38"/>
  <c r="S1009" i="38" s="1"/>
  <c r="N1010" i="38"/>
  <c r="M1010" i="38"/>
  <c r="S1010" i="38" s="1"/>
  <c r="N1011" i="38"/>
  <c r="M1011" i="38"/>
  <c r="S1011" i="38" s="1"/>
  <c r="N1012" i="38"/>
  <c r="M1012" i="38"/>
  <c r="S1012" i="38" s="1"/>
  <c r="N1013" i="38"/>
  <c r="M1013" i="38"/>
  <c r="S1013" i="38" s="1"/>
  <c r="N1014" i="38"/>
  <c r="M1014" i="38"/>
  <c r="S1014" i="38" s="1"/>
  <c r="N1015" i="38"/>
  <c r="M1015" i="38"/>
  <c r="S1015" i="38" s="1"/>
  <c r="N1016" i="38"/>
  <c r="M1016" i="38"/>
  <c r="S1016" i="38" s="1"/>
  <c r="N1017" i="38"/>
  <c r="M1017" i="38"/>
  <c r="S1017" i="38" s="1"/>
  <c r="N1018" i="38"/>
  <c r="M1018" i="38"/>
  <c r="S1018" i="38" s="1"/>
  <c r="N1019" i="38"/>
  <c r="M1019" i="38"/>
  <c r="S1019" i="38" s="1"/>
  <c r="N1020" i="38"/>
  <c r="M1020" i="38"/>
  <c r="S1020" i="38" s="1"/>
  <c r="N1021" i="38"/>
  <c r="M1021" i="38"/>
  <c r="S1021" i="38" s="1"/>
  <c r="N1022" i="38"/>
  <c r="M1022" i="38"/>
  <c r="S1022" i="38" s="1"/>
  <c r="N1023" i="38"/>
  <c r="M1023" i="38"/>
  <c r="S1023" i="38" s="1"/>
  <c r="N1024" i="38"/>
  <c r="M1024" i="38"/>
  <c r="S1024" i="38" s="1"/>
  <c r="N1025" i="38"/>
  <c r="M1025" i="38"/>
  <c r="S1025" i="38" s="1"/>
  <c r="N1026" i="38"/>
  <c r="M1026" i="38"/>
  <c r="S1026" i="38" s="1"/>
  <c r="N1027" i="38"/>
  <c r="M1027" i="38"/>
  <c r="S1027" i="38" s="1"/>
  <c r="N1028" i="38"/>
  <c r="M1028" i="38"/>
  <c r="S1028" i="38" s="1"/>
  <c r="N1029" i="38"/>
  <c r="M1029" i="38"/>
  <c r="S1029" i="38" s="1"/>
  <c r="N1030" i="38"/>
  <c r="M1030" i="38"/>
  <c r="S1030" i="38" s="1"/>
  <c r="N1031" i="38"/>
  <c r="M1031" i="38"/>
  <c r="S1031" i="38" s="1"/>
  <c r="N1032" i="38"/>
  <c r="M1032" i="38"/>
  <c r="S1032" i="38" s="1"/>
  <c r="N1033" i="38"/>
  <c r="M1033" i="38"/>
  <c r="S1033" i="38" s="1"/>
  <c r="N1034" i="38"/>
  <c r="M1034" i="38"/>
  <c r="S1034" i="38" s="1"/>
  <c r="N1035" i="38"/>
  <c r="M1035" i="38"/>
  <c r="S1035" i="38" s="1"/>
  <c r="N1036" i="38"/>
  <c r="M1036" i="38"/>
  <c r="S1036" i="38" s="1"/>
  <c r="N1037" i="38"/>
  <c r="M1037" i="38"/>
  <c r="S1037" i="38" s="1"/>
  <c r="N1038" i="38"/>
  <c r="M1038" i="38"/>
  <c r="S1038" i="38" s="1"/>
  <c r="N1039" i="38"/>
  <c r="M1039" i="38"/>
  <c r="S1039" i="38" s="1"/>
  <c r="N1040" i="38"/>
  <c r="M1040" i="38"/>
  <c r="S1040" i="38" s="1"/>
  <c r="N1041" i="38"/>
  <c r="M1041" i="38"/>
  <c r="S1041" i="38" s="1"/>
  <c r="N1042" i="38"/>
  <c r="M1042" i="38"/>
  <c r="S1042" i="38" s="1"/>
  <c r="N1043" i="38"/>
  <c r="M1043" i="38"/>
  <c r="S1043" i="38" s="1"/>
  <c r="N1044" i="38"/>
  <c r="M1044" i="38"/>
  <c r="S1044" i="38" s="1"/>
  <c r="N1045" i="38"/>
  <c r="M1045" i="38"/>
  <c r="S1045" i="38" s="1"/>
  <c r="N1046" i="38"/>
  <c r="M1046" i="38"/>
  <c r="S1046" i="38" s="1"/>
  <c r="N1047" i="38"/>
  <c r="M1047" i="38"/>
  <c r="S1047" i="38" s="1"/>
  <c r="N1048" i="38"/>
  <c r="M1048" i="38"/>
  <c r="S1048" i="38" s="1"/>
  <c r="N1049" i="38"/>
  <c r="M1049" i="38"/>
  <c r="S1049" i="38" s="1"/>
  <c r="N1050" i="38"/>
  <c r="M1050" i="38"/>
  <c r="S1050" i="38" s="1"/>
  <c r="N1051" i="38"/>
  <c r="M1051" i="38"/>
  <c r="S1051" i="38" s="1"/>
  <c r="N1052" i="38"/>
  <c r="M1052" i="38"/>
  <c r="S1052" i="38" s="1"/>
  <c r="N1053" i="38"/>
  <c r="M1053" i="38"/>
  <c r="S1053" i="38" s="1"/>
  <c r="N1054" i="38"/>
  <c r="M1054" i="38"/>
  <c r="S1054" i="38" s="1"/>
  <c r="N1055" i="38"/>
  <c r="M1055" i="38"/>
  <c r="S1055" i="38" s="1"/>
  <c r="N1056" i="38"/>
  <c r="M1056" i="38"/>
  <c r="S1056" i="38" s="1"/>
  <c r="N1057" i="38"/>
  <c r="M1057" i="38"/>
  <c r="S1057" i="38" s="1"/>
  <c r="N1058" i="38"/>
  <c r="M1058" i="38"/>
  <c r="S1058" i="38" s="1"/>
  <c r="N1059" i="38"/>
  <c r="M1059" i="38"/>
  <c r="S1059" i="38" s="1"/>
  <c r="N1060" i="38"/>
  <c r="M1060" i="38"/>
  <c r="S1060" i="38" s="1"/>
  <c r="N1061" i="38"/>
  <c r="M1061" i="38"/>
  <c r="S1061" i="38" s="1"/>
  <c r="N1062" i="38"/>
  <c r="M1062" i="38"/>
  <c r="S1062" i="38" s="1"/>
  <c r="N1063" i="38"/>
  <c r="M1063" i="38"/>
  <c r="S1063" i="38" s="1"/>
  <c r="N1064" i="38"/>
  <c r="M1064" i="38"/>
  <c r="S1064" i="38" s="1"/>
  <c r="N1065" i="38"/>
  <c r="M1065" i="38"/>
  <c r="S1065" i="38" s="1"/>
  <c r="N1066" i="38"/>
  <c r="M1066" i="38"/>
  <c r="S1066" i="38" s="1"/>
  <c r="N1067" i="38"/>
  <c r="M1067" i="38"/>
  <c r="S1067" i="38" s="1"/>
  <c r="N1068" i="38"/>
  <c r="M1068" i="38"/>
  <c r="S1068" i="38" s="1"/>
  <c r="N1069" i="38"/>
  <c r="M1069" i="38"/>
  <c r="S1069" i="38" s="1"/>
  <c r="N1070" i="38"/>
  <c r="M1070" i="38"/>
  <c r="S1070" i="38" s="1"/>
  <c r="N1071" i="38"/>
  <c r="M1071" i="38"/>
  <c r="S1071" i="38" s="1"/>
  <c r="N1072" i="38"/>
  <c r="M1072" i="38"/>
  <c r="S1072" i="38" s="1"/>
  <c r="N1073" i="38"/>
  <c r="M1073" i="38"/>
  <c r="S1073" i="38" s="1"/>
  <c r="N1074" i="38"/>
  <c r="M1074" i="38"/>
  <c r="S1074" i="38" s="1"/>
  <c r="N1075" i="38"/>
  <c r="M1075" i="38"/>
  <c r="S1075" i="38" s="1"/>
  <c r="N1076" i="38"/>
  <c r="M1076" i="38"/>
  <c r="S1076" i="38" s="1"/>
  <c r="N1077" i="38"/>
  <c r="M1077" i="38"/>
  <c r="S1077" i="38" s="1"/>
  <c r="N1078" i="38"/>
  <c r="M1078" i="38"/>
  <c r="S1078" i="38" s="1"/>
  <c r="N1079" i="38"/>
  <c r="M1079" i="38"/>
  <c r="S1079" i="38" s="1"/>
  <c r="N1080" i="38"/>
  <c r="M1080" i="38"/>
  <c r="S1080" i="38" s="1"/>
  <c r="N1081" i="38"/>
  <c r="M1081" i="38"/>
  <c r="S1081" i="38" s="1"/>
  <c r="N1082" i="38"/>
  <c r="M1082" i="38"/>
  <c r="S1082" i="38" s="1"/>
  <c r="N1083" i="38"/>
  <c r="M1083" i="38"/>
  <c r="S1083" i="38" s="1"/>
  <c r="N1084" i="38"/>
  <c r="M1084" i="38"/>
  <c r="S1084" i="38" s="1"/>
  <c r="N1085" i="38"/>
  <c r="M1085" i="38"/>
  <c r="S1085" i="38" s="1"/>
  <c r="N1086" i="38"/>
  <c r="M1086" i="38"/>
  <c r="S1086" i="38" s="1"/>
  <c r="N1087" i="38"/>
  <c r="M1087" i="38"/>
  <c r="S1087" i="38" s="1"/>
  <c r="N1088" i="38"/>
  <c r="M1088" i="38"/>
  <c r="S1088" i="38" s="1"/>
  <c r="N1089" i="38"/>
  <c r="M1089" i="38"/>
  <c r="S1089" i="38" s="1"/>
  <c r="N1090" i="38"/>
  <c r="M1090" i="38"/>
  <c r="S1090" i="38" s="1"/>
  <c r="N1091" i="38"/>
  <c r="M1091" i="38"/>
  <c r="S1091" i="38" s="1"/>
  <c r="N1092" i="38"/>
  <c r="M1092" i="38"/>
  <c r="S1092" i="38" s="1"/>
  <c r="N1093" i="38"/>
  <c r="M1093" i="38"/>
  <c r="S1093" i="38" s="1"/>
  <c r="N1094" i="38"/>
  <c r="M1094" i="38"/>
  <c r="S1094" i="38" s="1"/>
  <c r="N1095" i="38"/>
  <c r="M1095" i="38"/>
  <c r="S1095" i="38" s="1"/>
  <c r="N1096" i="38"/>
  <c r="M1096" i="38"/>
  <c r="S1096" i="38" s="1"/>
  <c r="N1097" i="38"/>
  <c r="M1097" i="38"/>
  <c r="S1097" i="38" s="1"/>
  <c r="N1098" i="38"/>
  <c r="M1098" i="38"/>
  <c r="S1098" i="38" s="1"/>
  <c r="N1099" i="38"/>
  <c r="M1099" i="38"/>
  <c r="S1099" i="38" s="1"/>
  <c r="N1100" i="38"/>
  <c r="M1100" i="38"/>
  <c r="S1100" i="38" s="1"/>
  <c r="N1101" i="38"/>
  <c r="M1101" i="38"/>
  <c r="S1101" i="38" s="1"/>
  <c r="N1102" i="38"/>
  <c r="M1102" i="38"/>
  <c r="S1102" i="38" s="1"/>
  <c r="N1103" i="38"/>
  <c r="M1103" i="38"/>
  <c r="S1103" i="38" s="1"/>
  <c r="N1104" i="38"/>
  <c r="M1104" i="38"/>
  <c r="S1104" i="38" s="1"/>
  <c r="N1105" i="38"/>
  <c r="M1105" i="38"/>
  <c r="S1105" i="38" s="1"/>
  <c r="N1106" i="38"/>
  <c r="M1106" i="38"/>
  <c r="S1106" i="38" s="1"/>
  <c r="N1107" i="38"/>
  <c r="M1107" i="38"/>
  <c r="S1107" i="38" s="1"/>
  <c r="N1108" i="38"/>
  <c r="M1108" i="38"/>
  <c r="S1108" i="38" s="1"/>
  <c r="N1109" i="38"/>
  <c r="M1109" i="38"/>
  <c r="S1109" i="38" s="1"/>
  <c r="N1110" i="38"/>
  <c r="M1110" i="38"/>
  <c r="S1110" i="38" s="1"/>
  <c r="N1111" i="38"/>
  <c r="M1111" i="38"/>
  <c r="S1111" i="38" s="1"/>
  <c r="N1112" i="38"/>
  <c r="M1112" i="38"/>
  <c r="S1112" i="38" s="1"/>
  <c r="N1113" i="38"/>
  <c r="M1113" i="38"/>
  <c r="S1113" i="38" s="1"/>
  <c r="N1114" i="38"/>
  <c r="M1114" i="38"/>
  <c r="S1114" i="38" s="1"/>
  <c r="N1115" i="38"/>
  <c r="M1115" i="38"/>
  <c r="S1115" i="38" s="1"/>
  <c r="N1116" i="38"/>
  <c r="M1116" i="38"/>
  <c r="S1116" i="38" s="1"/>
  <c r="N1117" i="38"/>
  <c r="M1117" i="38"/>
  <c r="S1117" i="38" s="1"/>
  <c r="N1118" i="38"/>
  <c r="M1118" i="38"/>
  <c r="S1118" i="38" s="1"/>
  <c r="N1119" i="38"/>
  <c r="M1119" i="38"/>
  <c r="S1119" i="38" s="1"/>
  <c r="N1120" i="38"/>
  <c r="M1120" i="38"/>
  <c r="S1120" i="38" s="1"/>
  <c r="N1121" i="38"/>
  <c r="M1121" i="38"/>
  <c r="S1121" i="38" s="1"/>
  <c r="N1122" i="38"/>
  <c r="M1122" i="38"/>
  <c r="S1122" i="38" s="1"/>
  <c r="N1123" i="38"/>
  <c r="M1123" i="38"/>
  <c r="S1123" i="38" s="1"/>
  <c r="N1124" i="38"/>
  <c r="M1124" i="38"/>
  <c r="S1124" i="38" s="1"/>
  <c r="N1125" i="38"/>
  <c r="M1125" i="38"/>
  <c r="S1125" i="38" s="1"/>
  <c r="N1126" i="38"/>
  <c r="M1126" i="38"/>
  <c r="S1126" i="38" s="1"/>
  <c r="N1127" i="38"/>
  <c r="M1127" i="38"/>
  <c r="S1127" i="38" s="1"/>
  <c r="N1128" i="38"/>
  <c r="M1128" i="38"/>
  <c r="S1128" i="38" s="1"/>
  <c r="N1129" i="38"/>
  <c r="M1129" i="38"/>
  <c r="S1129" i="38" s="1"/>
  <c r="N1130" i="38"/>
  <c r="M1130" i="38"/>
  <c r="S1130" i="38" s="1"/>
  <c r="N1131" i="38"/>
  <c r="M1131" i="38"/>
  <c r="S1131" i="38" s="1"/>
  <c r="N1132" i="38"/>
  <c r="M1132" i="38"/>
  <c r="S1132" i="38" s="1"/>
  <c r="N1133" i="38"/>
  <c r="M1133" i="38"/>
  <c r="S1133" i="38" s="1"/>
  <c r="N1134" i="38"/>
  <c r="M1134" i="38"/>
  <c r="S1134" i="38" s="1"/>
  <c r="N1135" i="38"/>
  <c r="M1135" i="38"/>
  <c r="S1135" i="38" s="1"/>
  <c r="N1136" i="38"/>
  <c r="M1136" i="38"/>
  <c r="S1136" i="38" s="1"/>
  <c r="N1137" i="38"/>
  <c r="M1137" i="38"/>
  <c r="S1137" i="38" s="1"/>
  <c r="N1138" i="38"/>
  <c r="M1138" i="38"/>
  <c r="S1138" i="38" s="1"/>
  <c r="N1139" i="38"/>
  <c r="M1139" i="38"/>
  <c r="S1139" i="38" s="1"/>
  <c r="N1140" i="38"/>
  <c r="M1140" i="38"/>
  <c r="S1140" i="38" s="1"/>
  <c r="N1141" i="38"/>
  <c r="M1141" i="38"/>
  <c r="S1141" i="38" s="1"/>
  <c r="N1142" i="38"/>
  <c r="M1142" i="38"/>
  <c r="S1142" i="38" s="1"/>
  <c r="N1143" i="38"/>
  <c r="M1143" i="38"/>
  <c r="S1143" i="38" s="1"/>
  <c r="N1144" i="38"/>
  <c r="M1144" i="38"/>
  <c r="S1144" i="38" s="1"/>
  <c r="N1145" i="38"/>
  <c r="M1145" i="38"/>
  <c r="S1145" i="38" s="1"/>
  <c r="N1146" i="38"/>
  <c r="M1146" i="38"/>
  <c r="S1146" i="38" s="1"/>
  <c r="N1147" i="38"/>
  <c r="M1147" i="38"/>
  <c r="S1147" i="38" s="1"/>
  <c r="N1148" i="38"/>
  <c r="M1148" i="38"/>
  <c r="S1148" i="38" s="1"/>
  <c r="N1149" i="38"/>
  <c r="M1149" i="38"/>
  <c r="S1149" i="38" s="1"/>
  <c r="N1150" i="38"/>
  <c r="M1150" i="38"/>
  <c r="S1150" i="38" s="1"/>
  <c r="N1151" i="38"/>
  <c r="M1151" i="38"/>
  <c r="S1151" i="38" s="1"/>
  <c r="N1152" i="38"/>
  <c r="M1152" i="38"/>
  <c r="S1152" i="38" s="1"/>
  <c r="N1153" i="38"/>
  <c r="M1153" i="38"/>
  <c r="S1153" i="38" s="1"/>
  <c r="N1154" i="38"/>
  <c r="M1154" i="38"/>
  <c r="S1154" i="38" s="1"/>
  <c r="N1155" i="38"/>
  <c r="M1155" i="38"/>
  <c r="S1155" i="38" s="1"/>
  <c r="N1156" i="38"/>
  <c r="M1156" i="38"/>
  <c r="S1156" i="38" s="1"/>
  <c r="N1157" i="38"/>
  <c r="M1157" i="38"/>
  <c r="S1157" i="38" s="1"/>
  <c r="N1158" i="38"/>
  <c r="M1158" i="38"/>
  <c r="S1158" i="38" s="1"/>
  <c r="N1159" i="38"/>
  <c r="M1159" i="38"/>
  <c r="S1159" i="38" s="1"/>
  <c r="N1160" i="38"/>
  <c r="M1160" i="38"/>
  <c r="S1160" i="38" s="1"/>
  <c r="N1161" i="38"/>
  <c r="M1161" i="38"/>
  <c r="S1161" i="38" s="1"/>
  <c r="N1162" i="38"/>
  <c r="M1162" i="38"/>
  <c r="S1162" i="38" s="1"/>
  <c r="N1163" i="38"/>
  <c r="M1163" i="38"/>
  <c r="S1163" i="38" s="1"/>
  <c r="N1164" i="38"/>
  <c r="M1164" i="38"/>
  <c r="S1164" i="38" s="1"/>
  <c r="N1165" i="38"/>
  <c r="M1165" i="38"/>
  <c r="S1165" i="38" s="1"/>
  <c r="N1166" i="38"/>
  <c r="M1166" i="38"/>
  <c r="S1166" i="38" s="1"/>
  <c r="N1167" i="38"/>
  <c r="M1167" i="38"/>
  <c r="S1167" i="38" s="1"/>
  <c r="N1168" i="38"/>
  <c r="M1168" i="38"/>
  <c r="S1168" i="38" s="1"/>
  <c r="N1169" i="38"/>
  <c r="M1169" i="38"/>
  <c r="S1169" i="38" s="1"/>
  <c r="N1170" i="38"/>
  <c r="M1170" i="38"/>
  <c r="S1170" i="38" s="1"/>
  <c r="N1171" i="38"/>
  <c r="M1171" i="38"/>
  <c r="S1171" i="38" s="1"/>
  <c r="N1172" i="38"/>
  <c r="M1172" i="38"/>
  <c r="S1172" i="38" s="1"/>
  <c r="N1173" i="38"/>
  <c r="M1173" i="38"/>
  <c r="S1173" i="38" s="1"/>
  <c r="N1174" i="38"/>
  <c r="M1174" i="38"/>
  <c r="S1174" i="38" s="1"/>
  <c r="N1175" i="38"/>
  <c r="M1175" i="38"/>
  <c r="S1175" i="38" s="1"/>
  <c r="N1176" i="38"/>
  <c r="M1176" i="38"/>
  <c r="S1176" i="38" s="1"/>
  <c r="N1177" i="38"/>
  <c r="M1177" i="38"/>
  <c r="S1177" i="38" s="1"/>
  <c r="N1178" i="38"/>
  <c r="M1178" i="38"/>
  <c r="S1178" i="38" s="1"/>
  <c r="N1179" i="38"/>
  <c r="M1179" i="38"/>
  <c r="S1179" i="38" s="1"/>
  <c r="N1180" i="38"/>
  <c r="M1180" i="38"/>
  <c r="S1180" i="38" s="1"/>
  <c r="N1181" i="38"/>
  <c r="M1181" i="38"/>
  <c r="S1181" i="38" s="1"/>
  <c r="N1182" i="38"/>
  <c r="M1182" i="38"/>
  <c r="S1182" i="38" s="1"/>
  <c r="N1183" i="38"/>
  <c r="M1183" i="38"/>
  <c r="S1183" i="38" s="1"/>
  <c r="N1184" i="38"/>
  <c r="M1184" i="38"/>
  <c r="S1184" i="38" s="1"/>
  <c r="N1185" i="38"/>
  <c r="M1185" i="38"/>
  <c r="S1185" i="38" s="1"/>
  <c r="N1186" i="38"/>
  <c r="M1186" i="38"/>
  <c r="S1186" i="38" s="1"/>
  <c r="N1187" i="38"/>
  <c r="M1187" i="38"/>
  <c r="S1187" i="38" s="1"/>
  <c r="N1188" i="38"/>
  <c r="M1188" i="38"/>
  <c r="S1188" i="38" s="1"/>
  <c r="N1189" i="38"/>
  <c r="M1189" i="38"/>
  <c r="S1189" i="38" s="1"/>
  <c r="N1190" i="38"/>
  <c r="M1190" i="38"/>
  <c r="S1190" i="38" s="1"/>
  <c r="N1191" i="38"/>
  <c r="M1191" i="38"/>
  <c r="S1191" i="38" s="1"/>
  <c r="N1192" i="38"/>
  <c r="M1192" i="38"/>
  <c r="S1192" i="38" s="1"/>
  <c r="N1193" i="38"/>
  <c r="M1193" i="38"/>
  <c r="S1193" i="38" s="1"/>
  <c r="N1194" i="38"/>
  <c r="M1194" i="38"/>
  <c r="S1194" i="38" s="1"/>
  <c r="N1195" i="38"/>
  <c r="M1195" i="38"/>
  <c r="S1195" i="38" s="1"/>
  <c r="N1196" i="38"/>
  <c r="M1196" i="38"/>
  <c r="S1196" i="38" s="1"/>
  <c r="N1197" i="38"/>
  <c r="M1197" i="38"/>
  <c r="S1197" i="38" s="1"/>
  <c r="N1198" i="38"/>
  <c r="M1198" i="38"/>
  <c r="S1198" i="38" s="1"/>
  <c r="N1199" i="38"/>
  <c r="M1199" i="38"/>
  <c r="S1199" i="38" s="1"/>
  <c r="N1200" i="38"/>
  <c r="M1200" i="38"/>
  <c r="S1200" i="38" s="1"/>
  <c r="N1201" i="38"/>
  <c r="M1201" i="38"/>
  <c r="S1201" i="38" s="1"/>
  <c r="N1202" i="38"/>
  <c r="M1202" i="38"/>
  <c r="S1202" i="38" s="1"/>
  <c r="N1203" i="38"/>
  <c r="M1203" i="38"/>
  <c r="S1203" i="38" s="1"/>
  <c r="N1204" i="38"/>
  <c r="M1204" i="38"/>
  <c r="S1204" i="38" s="1"/>
  <c r="N1205" i="38"/>
  <c r="M1205" i="38"/>
  <c r="S1205" i="38" s="1"/>
  <c r="N1206" i="38"/>
  <c r="M1206" i="38"/>
  <c r="S1206" i="38" s="1"/>
  <c r="N1207" i="38"/>
  <c r="M1207" i="38"/>
  <c r="S1207" i="38" s="1"/>
  <c r="N1208" i="38"/>
  <c r="M1208" i="38"/>
  <c r="S1208" i="38" s="1"/>
  <c r="N1209" i="38"/>
  <c r="M1209" i="38"/>
  <c r="S1209" i="38" s="1"/>
  <c r="N1210" i="38"/>
  <c r="M1210" i="38"/>
  <c r="S1210" i="38" s="1"/>
  <c r="N1211" i="38"/>
  <c r="M1211" i="38"/>
  <c r="S1211" i="38" s="1"/>
  <c r="N1212" i="38"/>
  <c r="M1212" i="38"/>
  <c r="S1212" i="38" s="1"/>
  <c r="N1213" i="38"/>
  <c r="M1213" i="38"/>
  <c r="S1213" i="38" s="1"/>
  <c r="N1214" i="38"/>
  <c r="M1214" i="38"/>
  <c r="S1214" i="38" s="1"/>
  <c r="N1215" i="38"/>
  <c r="M1215" i="38"/>
  <c r="S1215" i="38" s="1"/>
  <c r="N1216" i="38"/>
  <c r="M1216" i="38"/>
  <c r="S1216" i="38" s="1"/>
  <c r="N1217" i="38"/>
  <c r="M1217" i="38"/>
  <c r="S1217" i="38" s="1"/>
  <c r="N1218" i="38"/>
  <c r="M1218" i="38"/>
  <c r="S1218" i="38" s="1"/>
  <c r="N1219" i="38"/>
  <c r="M1219" i="38"/>
  <c r="S1219" i="38" s="1"/>
  <c r="N1220" i="38"/>
  <c r="M1220" i="38"/>
  <c r="S1220" i="38" s="1"/>
  <c r="N1221" i="38"/>
  <c r="M1221" i="38"/>
  <c r="S1221" i="38" s="1"/>
  <c r="N1222" i="38"/>
  <c r="M1222" i="38"/>
  <c r="S1222" i="38" s="1"/>
  <c r="N1223" i="38"/>
  <c r="M1223" i="38"/>
  <c r="S1223" i="38" s="1"/>
  <c r="N1224" i="38"/>
  <c r="M1224" i="38"/>
  <c r="S1224" i="38" s="1"/>
  <c r="N1225" i="38"/>
  <c r="M1225" i="38"/>
  <c r="S1225" i="38" s="1"/>
  <c r="N1226" i="38"/>
  <c r="M1226" i="38"/>
  <c r="S1226" i="38" s="1"/>
  <c r="N1227" i="38"/>
  <c r="M1227" i="38"/>
  <c r="S1227" i="38" s="1"/>
  <c r="N1228" i="38"/>
  <c r="M1228" i="38"/>
  <c r="S1228" i="38" s="1"/>
  <c r="N1229" i="38"/>
  <c r="M1229" i="38"/>
  <c r="S1229" i="38" s="1"/>
  <c r="N1230" i="38"/>
  <c r="M1230" i="38"/>
  <c r="S1230" i="38" s="1"/>
  <c r="N1231" i="38"/>
  <c r="M1231" i="38"/>
  <c r="S1231" i="38" s="1"/>
  <c r="N1232" i="38"/>
  <c r="M1232" i="38"/>
  <c r="S1232" i="38" s="1"/>
  <c r="N1233" i="38"/>
  <c r="M1233" i="38"/>
  <c r="S1233" i="38" s="1"/>
  <c r="N1234" i="38"/>
  <c r="M1234" i="38"/>
  <c r="S1234" i="38" s="1"/>
  <c r="N1235" i="38"/>
  <c r="M1235" i="38"/>
  <c r="S1235" i="38" s="1"/>
  <c r="N1236" i="38"/>
  <c r="M1236" i="38"/>
  <c r="S1236" i="38" s="1"/>
  <c r="N1237" i="38"/>
  <c r="M1237" i="38"/>
  <c r="S1237" i="38" s="1"/>
  <c r="N1238" i="38"/>
  <c r="M1238" i="38"/>
  <c r="S1238" i="38" s="1"/>
  <c r="N1239" i="38"/>
  <c r="M1239" i="38"/>
  <c r="S1239" i="38" s="1"/>
  <c r="N1240" i="38"/>
  <c r="M1240" i="38"/>
  <c r="S1240" i="38" s="1"/>
  <c r="N1241" i="38"/>
  <c r="M1241" i="38"/>
  <c r="S1241" i="38" s="1"/>
  <c r="N1242" i="38"/>
  <c r="M1242" i="38"/>
  <c r="S1242" i="38" s="1"/>
  <c r="N1243" i="38"/>
  <c r="M1243" i="38"/>
  <c r="S1243" i="38" s="1"/>
  <c r="N1244" i="38"/>
  <c r="M1244" i="38"/>
  <c r="S1244" i="38" s="1"/>
  <c r="N1245" i="38"/>
  <c r="M1245" i="38"/>
  <c r="S1245" i="38" s="1"/>
  <c r="N1246" i="38"/>
  <c r="M1246" i="38"/>
  <c r="S1246" i="38" s="1"/>
  <c r="N1247" i="38"/>
  <c r="M1247" i="38"/>
  <c r="S1247" i="38" s="1"/>
  <c r="N1248" i="38"/>
  <c r="M1248" i="38"/>
  <c r="S1248" i="38" s="1"/>
  <c r="N1249" i="38"/>
  <c r="M1249" i="38"/>
  <c r="S1249" i="38" s="1"/>
  <c r="N1250" i="38"/>
  <c r="M1250" i="38"/>
  <c r="S1250" i="38" s="1"/>
  <c r="N1251" i="38"/>
  <c r="M1251" i="38"/>
  <c r="S1251" i="38" s="1"/>
  <c r="N1252" i="38"/>
  <c r="M1252" i="38"/>
  <c r="S1252" i="38" s="1"/>
  <c r="N1253" i="38"/>
  <c r="M1253" i="38"/>
  <c r="S1253" i="38" s="1"/>
  <c r="N1254" i="38"/>
  <c r="M1254" i="38"/>
  <c r="S1254" i="38" s="1"/>
  <c r="N1255" i="38"/>
  <c r="M1255" i="38"/>
  <c r="S1255" i="38" s="1"/>
  <c r="N1256" i="38"/>
  <c r="M1256" i="38"/>
  <c r="S1256" i="38" s="1"/>
  <c r="N1257" i="38"/>
  <c r="M1257" i="38"/>
  <c r="S1257" i="38" s="1"/>
  <c r="N1258" i="38"/>
  <c r="M1258" i="38"/>
  <c r="S1258" i="38" s="1"/>
  <c r="N1259" i="38"/>
  <c r="M1259" i="38"/>
  <c r="S1259" i="38" s="1"/>
  <c r="N1260" i="38"/>
  <c r="M1260" i="38"/>
  <c r="S1260" i="38" s="1"/>
  <c r="N1261" i="38"/>
  <c r="M1261" i="38"/>
  <c r="S1261" i="38" s="1"/>
  <c r="N1262" i="38"/>
  <c r="M1262" i="38"/>
  <c r="S1262" i="38" s="1"/>
  <c r="N1263" i="38"/>
  <c r="M1263" i="38"/>
  <c r="S1263" i="38" s="1"/>
  <c r="N1264" i="38"/>
  <c r="M1264" i="38"/>
  <c r="S1264" i="38" s="1"/>
  <c r="N1265" i="38"/>
  <c r="M1265" i="38"/>
  <c r="S1265" i="38" s="1"/>
  <c r="N1266" i="38"/>
  <c r="M1266" i="38"/>
  <c r="S1266" i="38" s="1"/>
  <c r="N1267" i="38"/>
  <c r="M1267" i="38"/>
  <c r="S1267" i="38" s="1"/>
  <c r="N1268" i="38"/>
  <c r="M1268" i="38"/>
  <c r="S1268" i="38" s="1"/>
  <c r="N1269" i="38"/>
  <c r="M1269" i="38"/>
  <c r="S1269" i="38" s="1"/>
  <c r="N1270" i="38"/>
  <c r="M1270" i="38"/>
  <c r="S1270" i="38" s="1"/>
  <c r="N1271" i="38"/>
  <c r="M1271" i="38"/>
  <c r="S1271" i="38" s="1"/>
  <c r="N1272" i="38"/>
  <c r="M1272" i="38"/>
  <c r="S1272" i="38" s="1"/>
  <c r="N1273" i="38"/>
  <c r="M1273" i="38"/>
  <c r="S1273" i="38" s="1"/>
  <c r="N1274" i="38"/>
  <c r="M1274" i="38"/>
  <c r="S1274" i="38" s="1"/>
  <c r="N1275" i="38"/>
  <c r="M1275" i="38"/>
  <c r="S1275" i="38" s="1"/>
  <c r="N1276" i="38"/>
  <c r="M1276" i="38"/>
  <c r="S1276" i="38" s="1"/>
  <c r="N1277" i="38"/>
  <c r="M1277" i="38"/>
  <c r="S1277" i="38" s="1"/>
  <c r="N1278" i="38"/>
  <c r="M1278" i="38"/>
  <c r="S1278" i="38" s="1"/>
  <c r="N1279" i="38"/>
  <c r="M1279" i="38"/>
  <c r="S1279" i="38" s="1"/>
  <c r="N1280" i="38"/>
  <c r="M1280" i="38"/>
  <c r="S1280" i="38" s="1"/>
  <c r="N1281" i="38"/>
  <c r="M1281" i="38"/>
  <c r="S1281" i="38" s="1"/>
  <c r="N1282" i="38"/>
  <c r="M1282" i="38"/>
  <c r="S1282" i="38" s="1"/>
  <c r="N1283" i="38"/>
  <c r="M1283" i="38"/>
  <c r="S1283" i="38" s="1"/>
  <c r="N1284" i="38"/>
  <c r="M1284" i="38"/>
  <c r="S1284" i="38" s="1"/>
  <c r="N1285" i="38"/>
  <c r="M1285" i="38"/>
  <c r="S1285" i="38" s="1"/>
  <c r="N1286" i="38"/>
  <c r="M1286" i="38"/>
  <c r="S1286" i="38" s="1"/>
  <c r="N1287" i="38"/>
  <c r="M1287" i="38"/>
  <c r="S1287" i="38" s="1"/>
  <c r="N1288" i="38"/>
  <c r="M1288" i="38"/>
  <c r="S1288" i="38" s="1"/>
  <c r="N1289" i="38"/>
  <c r="M1289" i="38"/>
  <c r="S1289" i="38" s="1"/>
  <c r="N1290" i="38"/>
  <c r="M1290" i="38"/>
  <c r="S1290" i="38" s="1"/>
  <c r="N1291" i="38"/>
  <c r="M1291" i="38"/>
  <c r="S1291" i="38" s="1"/>
  <c r="N1292" i="38"/>
  <c r="M1292" i="38"/>
  <c r="S1292" i="38" s="1"/>
  <c r="N1293" i="38"/>
  <c r="M1293" i="38"/>
  <c r="S1293" i="38" s="1"/>
  <c r="N1294" i="38"/>
  <c r="M1294" i="38"/>
  <c r="S1294" i="38" s="1"/>
  <c r="N1295" i="38"/>
  <c r="M1295" i="38"/>
  <c r="S1295" i="38" s="1"/>
  <c r="N1296" i="38"/>
  <c r="M1296" i="38"/>
  <c r="S1296" i="38" s="1"/>
  <c r="N1297" i="38"/>
  <c r="M1297" i="38"/>
  <c r="S1297" i="38" s="1"/>
  <c r="N1298" i="38"/>
  <c r="M1298" i="38"/>
  <c r="S1298" i="38" s="1"/>
  <c r="N1299" i="38"/>
  <c r="M1299" i="38"/>
  <c r="S1299" i="38" s="1"/>
  <c r="N1300" i="38"/>
  <c r="M1300" i="38"/>
  <c r="S1300" i="38" s="1"/>
  <c r="N1301" i="38"/>
  <c r="M1301" i="38"/>
  <c r="S1301" i="38" s="1"/>
  <c r="N1302" i="38"/>
  <c r="M1302" i="38"/>
  <c r="S1302" i="38" s="1"/>
  <c r="N1303" i="38"/>
  <c r="M1303" i="38"/>
  <c r="S1303" i="38" s="1"/>
  <c r="N1304" i="38"/>
  <c r="M1304" i="38"/>
  <c r="S1304" i="38" s="1"/>
  <c r="N1305" i="38"/>
  <c r="M1305" i="38"/>
  <c r="S1305" i="38" s="1"/>
  <c r="N1306" i="38"/>
  <c r="M1306" i="38"/>
  <c r="S1306" i="38" s="1"/>
  <c r="N1307" i="38"/>
  <c r="M1307" i="38"/>
  <c r="S1307" i="38" s="1"/>
  <c r="N1308" i="38"/>
  <c r="M1308" i="38"/>
  <c r="S1308" i="38" s="1"/>
  <c r="N1309" i="38"/>
  <c r="M1309" i="38"/>
  <c r="S1309" i="38" s="1"/>
  <c r="N1310" i="38"/>
  <c r="M1310" i="38"/>
  <c r="S1310" i="38" s="1"/>
  <c r="N1311" i="38"/>
  <c r="M1311" i="38"/>
  <c r="S1311" i="38" s="1"/>
  <c r="N1312" i="38"/>
  <c r="M1312" i="38"/>
  <c r="S1312" i="38" s="1"/>
  <c r="N1313" i="38"/>
  <c r="M1313" i="38"/>
  <c r="S1313" i="38" s="1"/>
  <c r="N1314" i="38"/>
  <c r="M1314" i="38"/>
  <c r="S1314" i="38" s="1"/>
  <c r="N1315" i="38"/>
  <c r="M1315" i="38"/>
  <c r="S1315" i="38" s="1"/>
  <c r="N1316" i="38"/>
  <c r="M1316" i="38"/>
  <c r="S1316" i="38" s="1"/>
  <c r="N1317" i="38"/>
  <c r="M1317" i="38"/>
  <c r="S1317" i="38" s="1"/>
  <c r="N1318" i="38"/>
  <c r="M1318" i="38"/>
  <c r="S1318" i="38" s="1"/>
  <c r="N1319" i="38"/>
  <c r="M1319" i="38"/>
  <c r="S1319" i="38" s="1"/>
  <c r="N1320" i="38"/>
  <c r="M1320" i="38"/>
  <c r="S1320" i="38" s="1"/>
  <c r="N1321" i="38"/>
  <c r="M1321" i="38"/>
  <c r="S1321" i="38" s="1"/>
  <c r="N1322" i="38"/>
  <c r="M1322" i="38"/>
  <c r="S1322" i="38" s="1"/>
  <c r="N1323" i="38"/>
  <c r="M1323" i="38"/>
  <c r="S1323" i="38" s="1"/>
  <c r="N1324" i="38"/>
  <c r="M1324" i="38"/>
  <c r="S1324" i="38" s="1"/>
  <c r="N1325" i="38"/>
  <c r="M1325" i="38"/>
  <c r="S1325" i="38" s="1"/>
  <c r="N1326" i="38"/>
  <c r="M1326" i="38"/>
  <c r="S1326" i="38" s="1"/>
  <c r="N1327" i="38"/>
  <c r="M1327" i="38"/>
  <c r="S1327" i="38" s="1"/>
  <c r="N1328" i="38"/>
  <c r="M1328" i="38"/>
  <c r="S1328" i="38" s="1"/>
  <c r="N1329" i="38"/>
  <c r="M1329" i="38"/>
  <c r="S1329" i="38" s="1"/>
  <c r="N1330" i="38"/>
  <c r="M1330" i="38"/>
  <c r="S1330" i="38" s="1"/>
  <c r="N1331" i="38"/>
  <c r="M1331" i="38"/>
  <c r="S1331" i="38" s="1"/>
  <c r="N1332" i="38"/>
  <c r="M1332" i="38"/>
  <c r="S1332" i="38" s="1"/>
  <c r="N1333" i="38"/>
  <c r="M1333" i="38"/>
  <c r="S1333" i="38" s="1"/>
  <c r="N1334" i="38"/>
  <c r="M1334" i="38"/>
  <c r="S1334" i="38" s="1"/>
  <c r="N1335" i="38"/>
  <c r="M1335" i="38"/>
  <c r="S1335" i="38" s="1"/>
  <c r="N1336" i="38"/>
  <c r="M1336" i="38"/>
  <c r="S1336" i="38" s="1"/>
  <c r="N1337" i="38"/>
  <c r="M1337" i="38"/>
  <c r="S1337" i="38" s="1"/>
  <c r="N1338" i="38"/>
  <c r="M1338" i="38"/>
  <c r="S1338" i="38" s="1"/>
  <c r="N1339" i="38"/>
  <c r="M1339" i="38"/>
  <c r="S1339" i="38" s="1"/>
  <c r="N1340" i="38"/>
  <c r="M1340" i="38"/>
  <c r="S1340" i="38" s="1"/>
  <c r="N1341" i="38"/>
  <c r="M1341" i="38"/>
  <c r="S1341" i="38" s="1"/>
  <c r="N1342" i="38"/>
  <c r="M1342" i="38"/>
  <c r="S1342" i="38" s="1"/>
  <c r="N1343" i="38"/>
  <c r="M1343" i="38"/>
  <c r="S1343" i="38" s="1"/>
  <c r="N1344" i="38"/>
  <c r="M1344" i="38"/>
  <c r="S1344" i="38" s="1"/>
  <c r="N1345" i="38"/>
  <c r="M1345" i="38"/>
  <c r="S1345" i="38" s="1"/>
  <c r="N1346" i="38"/>
  <c r="M1346" i="38"/>
  <c r="S1346" i="38" s="1"/>
  <c r="N1347" i="38"/>
  <c r="M1347" i="38"/>
  <c r="S1347" i="38" s="1"/>
  <c r="N1348" i="38"/>
  <c r="M1348" i="38"/>
  <c r="S1348" i="38" s="1"/>
  <c r="N1349" i="38"/>
  <c r="M1349" i="38"/>
  <c r="S1349" i="38" s="1"/>
  <c r="N1350" i="38"/>
  <c r="M1350" i="38"/>
  <c r="S1350" i="38" s="1"/>
  <c r="N1351" i="38"/>
  <c r="M1351" i="38"/>
  <c r="S1351" i="38" s="1"/>
  <c r="N1352" i="38"/>
  <c r="M1352" i="38"/>
  <c r="S1352" i="38" s="1"/>
  <c r="N1353" i="38"/>
  <c r="M1353" i="38"/>
  <c r="S1353" i="38" s="1"/>
  <c r="N1354" i="38"/>
  <c r="M1354" i="38"/>
  <c r="S1354" i="38" s="1"/>
  <c r="N1355" i="38"/>
  <c r="M1355" i="38"/>
  <c r="S1355" i="38" s="1"/>
  <c r="N1356" i="38"/>
  <c r="M1356" i="38"/>
  <c r="S1356" i="38" s="1"/>
  <c r="N1357" i="38"/>
  <c r="M1357" i="38"/>
  <c r="S1357" i="38" s="1"/>
  <c r="N1358" i="38"/>
  <c r="M1358" i="38"/>
  <c r="S1358" i="38" s="1"/>
  <c r="N1359" i="38"/>
  <c r="M1359" i="38"/>
  <c r="S1359" i="38" s="1"/>
  <c r="N1360" i="38"/>
  <c r="M1360" i="38"/>
  <c r="S1360" i="38" s="1"/>
  <c r="N1361" i="38"/>
  <c r="M1361" i="38"/>
  <c r="S1361" i="38" s="1"/>
  <c r="N1362" i="38"/>
  <c r="M1362" i="38"/>
  <c r="S1362" i="38" s="1"/>
  <c r="N1363" i="38"/>
  <c r="M1363" i="38"/>
  <c r="S1363" i="38" s="1"/>
  <c r="N1364" i="38"/>
  <c r="M1364" i="38"/>
  <c r="S1364" i="38" s="1"/>
  <c r="N1365" i="38"/>
  <c r="M1365" i="38"/>
  <c r="S1365" i="38" s="1"/>
  <c r="N1366" i="38"/>
  <c r="M1366" i="38"/>
  <c r="S1366" i="38" s="1"/>
  <c r="N1367" i="38"/>
  <c r="M1367" i="38"/>
  <c r="S1367" i="38" s="1"/>
  <c r="N1368" i="38"/>
  <c r="M1368" i="38"/>
  <c r="S1368" i="38" s="1"/>
  <c r="N1369" i="38"/>
  <c r="M1369" i="38"/>
  <c r="S1369" i="38" s="1"/>
  <c r="N1370" i="38"/>
  <c r="M1370" i="38"/>
  <c r="S1370" i="38" s="1"/>
  <c r="N1371" i="38"/>
  <c r="M1371" i="38"/>
  <c r="S1371" i="38" s="1"/>
  <c r="N1372" i="38"/>
  <c r="M1372" i="38"/>
  <c r="S1372" i="38" s="1"/>
  <c r="N1373" i="38"/>
  <c r="M1373" i="38"/>
  <c r="S1373" i="38" s="1"/>
  <c r="N1374" i="38"/>
  <c r="M1374" i="38"/>
  <c r="S1374" i="38" s="1"/>
  <c r="N1375" i="38"/>
  <c r="M1375" i="38"/>
  <c r="S1375" i="38" s="1"/>
  <c r="N1376" i="38"/>
  <c r="M1376" i="38"/>
  <c r="S1376" i="38" s="1"/>
  <c r="N1377" i="38"/>
  <c r="M1377" i="38"/>
  <c r="S1377" i="38" s="1"/>
  <c r="N1378" i="38"/>
  <c r="M1378" i="38"/>
  <c r="S1378" i="38" s="1"/>
  <c r="N1379" i="38"/>
  <c r="M1379" i="38"/>
  <c r="S1379" i="38" s="1"/>
  <c r="N1380" i="38"/>
  <c r="M1380" i="38"/>
  <c r="S1380" i="38" s="1"/>
  <c r="N1381" i="38"/>
  <c r="M1381" i="38"/>
  <c r="S1381" i="38" s="1"/>
  <c r="N1382" i="38"/>
  <c r="M1382" i="38"/>
  <c r="S1382" i="38" s="1"/>
  <c r="N1383" i="38"/>
  <c r="M1383" i="38"/>
  <c r="S1383" i="38" s="1"/>
  <c r="N1384" i="38"/>
  <c r="M1384" i="38"/>
  <c r="S1384" i="38" s="1"/>
  <c r="N1385" i="38"/>
  <c r="M1385" i="38"/>
  <c r="S1385" i="38" s="1"/>
  <c r="N1386" i="38"/>
  <c r="M1386" i="38"/>
  <c r="S1386" i="38" s="1"/>
  <c r="N1387" i="38"/>
  <c r="M1387" i="38"/>
  <c r="S1387" i="38" s="1"/>
  <c r="N1388" i="38"/>
  <c r="M1388" i="38"/>
  <c r="S1388" i="38" s="1"/>
  <c r="N1389" i="38"/>
  <c r="M1389" i="38"/>
  <c r="S1389" i="38" s="1"/>
  <c r="N1390" i="38"/>
  <c r="M1390" i="38"/>
  <c r="S1390" i="38" s="1"/>
  <c r="N1391" i="38"/>
  <c r="M1391" i="38"/>
  <c r="S1391" i="38" s="1"/>
  <c r="N1392" i="38"/>
  <c r="M1392" i="38"/>
  <c r="S1392" i="38" s="1"/>
  <c r="N1393" i="38"/>
  <c r="M1393" i="38"/>
  <c r="S1393" i="38" s="1"/>
  <c r="N1394" i="38"/>
  <c r="M1394" i="38"/>
  <c r="S1394" i="38" s="1"/>
  <c r="N1395" i="38"/>
  <c r="M1395" i="38"/>
  <c r="S1395" i="38" s="1"/>
  <c r="N1396" i="38"/>
  <c r="M1396" i="38"/>
  <c r="S1396" i="38" s="1"/>
  <c r="N1397" i="38"/>
  <c r="M1397" i="38"/>
  <c r="S1397" i="38" s="1"/>
  <c r="N1398" i="38"/>
  <c r="M1398" i="38"/>
  <c r="S1398" i="38" s="1"/>
  <c r="N1399" i="38"/>
  <c r="M1399" i="38"/>
  <c r="S1399" i="38" s="1"/>
  <c r="N1400" i="38"/>
  <c r="M1400" i="38"/>
  <c r="S1400" i="38" s="1"/>
  <c r="N1401" i="38"/>
  <c r="M1401" i="38"/>
  <c r="S1401" i="38" s="1"/>
  <c r="N1402" i="38"/>
  <c r="M1402" i="38"/>
  <c r="S1402" i="38" s="1"/>
  <c r="N1403" i="38"/>
  <c r="M1403" i="38"/>
  <c r="S1403" i="38" s="1"/>
  <c r="N1404" i="38"/>
  <c r="M1404" i="38"/>
  <c r="S1404" i="38" s="1"/>
  <c r="N1405" i="38"/>
  <c r="M1405" i="38"/>
  <c r="S1405" i="38" s="1"/>
  <c r="N1406" i="38"/>
  <c r="M1406" i="38"/>
  <c r="S1406" i="38" s="1"/>
  <c r="N1407" i="38"/>
  <c r="M1407" i="38"/>
  <c r="S1407" i="38" s="1"/>
  <c r="N1408" i="38"/>
  <c r="M1408" i="38"/>
  <c r="S1408" i="38" s="1"/>
  <c r="N1409" i="38"/>
  <c r="M1409" i="38"/>
  <c r="S1409" i="38" s="1"/>
  <c r="N1410" i="38"/>
  <c r="M1410" i="38"/>
  <c r="S1410" i="38" s="1"/>
  <c r="N1411" i="38"/>
  <c r="M1411" i="38"/>
  <c r="S1411" i="38" s="1"/>
  <c r="N1412" i="38"/>
  <c r="M1412" i="38"/>
  <c r="S1412" i="38" s="1"/>
  <c r="N1413" i="38"/>
  <c r="M1413" i="38"/>
  <c r="S1413" i="38" s="1"/>
  <c r="N1414" i="38"/>
  <c r="M1414" i="38"/>
  <c r="S1414" i="38" s="1"/>
  <c r="N1415" i="38"/>
  <c r="M1415" i="38"/>
  <c r="S1415" i="38" s="1"/>
  <c r="N1416" i="38"/>
  <c r="M1416" i="38"/>
  <c r="S1416" i="38" s="1"/>
  <c r="N1417" i="38"/>
  <c r="M1417" i="38"/>
  <c r="S1417" i="38" s="1"/>
  <c r="N1418" i="38"/>
  <c r="M1418" i="38"/>
  <c r="S1418" i="38" s="1"/>
  <c r="N1419" i="38"/>
  <c r="M1419" i="38"/>
  <c r="S1419" i="38" s="1"/>
  <c r="N1420" i="38"/>
  <c r="M1420" i="38"/>
  <c r="S1420" i="38" s="1"/>
  <c r="N1421" i="38"/>
  <c r="M1421" i="38"/>
  <c r="S1421" i="38" s="1"/>
  <c r="N1422" i="38"/>
  <c r="M1422" i="38"/>
  <c r="S1422" i="38" s="1"/>
  <c r="N1423" i="38"/>
  <c r="M1423" i="38"/>
  <c r="S1423" i="38" s="1"/>
  <c r="N1424" i="38"/>
  <c r="M1424" i="38"/>
  <c r="S1424" i="38" s="1"/>
  <c r="N1425" i="38"/>
  <c r="M1425" i="38"/>
  <c r="S1425" i="38" s="1"/>
  <c r="N1426" i="38"/>
  <c r="M1426" i="38"/>
  <c r="S1426" i="38" s="1"/>
  <c r="N1427" i="38"/>
  <c r="M1427" i="38"/>
  <c r="S1427" i="38" s="1"/>
  <c r="N1428" i="38"/>
  <c r="M1428" i="38"/>
  <c r="S1428" i="38" s="1"/>
  <c r="N1429" i="38"/>
  <c r="M1429" i="38"/>
  <c r="S1429" i="38" s="1"/>
  <c r="N1430" i="38"/>
  <c r="M1430" i="38"/>
  <c r="S1430" i="38" s="1"/>
  <c r="N1431" i="38"/>
  <c r="M1431" i="38"/>
  <c r="S1431" i="38" s="1"/>
  <c r="N1432" i="38"/>
  <c r="M1432" i="38"/>
  <c r="S1432" i="38" s="1"/>
  <c r="N1433" i="38"/>
  <c r="M1433" i="38"/>
  <c r="S1433" i="38" s="1"/>
  <c r="N1434" i="38"/>
  <c r="M1434" i="38"/>
  <c r="S1434" i="38" s="1"/>
  <c r="N1435" i="38"/>
  <c r="M1435" i="38"/>
  <c r="S1435" i="38" s="1"/>
  <c r="N1436" i="38"/>
  <c r="M1436" i="38"/>
  <c r="S1436" i="38" s="1"/>
  <c r="N1437" i="38"/>
  <c r="M1437" i="38"/>
  <c r="S1437" i="38" s="1"/>
  <c r="N1438" i="38"/>
  <c r="M1438" i="38"/>
  <c r="S1438" i="38" s="1"/>
  <c r="N1439" i="38"/>
  <c r="M1439" i="38"/>
  <c r="S1439" i="38" s="1"/>
  <c r="N1440" i="38"/>
  <c r="M1440" i="38"/>
  <c r="S1440" i="38" s="1"/>
  <c r="N1441" i="38"/>
  <c r="M1441" i="38"/>
  <c r="S1441" i="38" s="1"/>
  <c r="N1442" i="38"/>
  <c r="M1442" i="38"/>
  <c r="S1442" i="38" s="1"/>
  <c r="N1443" i="38"/>
  <c r="M1443" i="38"/>
  <c r="S1443" i="38" s="1"/>
  <c r="N1444" i="38"/>
  <c r="M1444" i="38"/>
  <c r="S1444" i="38" s="1"/>
  <c r="N1445" i="38"/>
  <c r="M1445" i="38"/>
  <c r="S1445" i="38" s="1"/>
  <c r="N1446" i="38"/>
  <c r="M1446" i="38"/>
  <c r="S1446" i="38" s="1"/>
  <c r="N1447" i="38"/>
  <c r="M1447" i="38"/>
  <c r="S1447" i="38" s="1"/>
  <c r="N1448" i="38"/>
  <c r="M1448" i="38"/>
  <c r="S1448" i="38" s="1"/>
  <c r="N1449" i="38"/>
  <c r="M1449" i="38"/>
  <c r="S1449" i="38" s="1"/>
  <c r="N1450" i="38"/>
  <c r="M1450" i="38"/>
  <c r="S1450" i="38" s="1"/>
  <c r="N1451" i="38"/>
  <c r="M1451" i="38"/>
  <c r="S1451" i="38" s="1"/>
  <c r="N1452" i="38"/>
  <c r="M1452" i="38"/>
  <c r="S1452" i="38" s="1"/>
  <c r="N1453" i="38"/>
  <c r="M1453" i="38"/>
  <c r="S1453" i="38" s="1"/>
  <c r="N1454" i="38"/>
  <c r="M1454" i="38"/>
  <c r="S1454" i="38" s="1"/>
  <c r="N1455" i="38"/>
  <c r="M1455" i="38"/>
  <c r="S1455" i="38" s="1"/>
  <c r="N1456" i="38"/>
  <c r="M1456" i="38"/>
  <c r="S1456" i="38" s="1"/>
  <c r="N1457" i="38"/>
  <c r="M1457" i="38"/>
  <c r="S1457" i="38" s="1"/>
  <c r="N1458" i="38"/>
  <c r="M1458" i="38"/>
  <c r="S1458" i="38" s="1"/>
  <c r="N1459" i="38"/>
  <c r="M1459" i="38"/>
  <c r="S1459" i="38" s="1"/>
  <c r="N1460" i="38"/>
  <c r="M1460" i="38"/>
  <c r="S1460" i="38" s="1"/>
  <c r="N1461" i="38"/>
  <c r="M1461" i="38"/>
  <c r="S1461" i="38" s="1"/>
  <c r="N1462" i="38"/>
  <c r="M1462" i="38"/>
  <c r="S1462" i="38" s="1"/>
  <c r="N1463" i="38"/>
  <c r="M1463" i="38"/>
  <c r="S1463" i="38" s="1"/>
  <c r="N1464" i="38"/>
  <c r="M1464" i="38"/>
  <c r="S1464" i="38" s="1"/>
  <c r="N1465" i="38"/>
  <c r="M1465" i="38"/>
  <c r="S1465" i="38" s="1"/>
  <c r="N1466" i="38"/>
  <c r="M1466" i="38"/>
  <c r="S1466" i="38" s="1"/>
  <c r="N1467" i="38"/>
  <c r="M1467" i="38"/>
  <c r="S1467" i="38" s="1"/>
  <c r="N1468" i="38"/>
  <c r="M1468" i="38"/>
  <c r="S1468" i="38" s="1"/>
  <c r="N1469" i="38"/>
  <c r="M1469" i="38"/>
  <c r="S1469" i="38" s="1"/>
  <c r="N1470" i="38"/>
  <c r="M1470" i="38"/>
  <c r="S1470" i="38" s="1"/>
  <c r="N1471" i="38"/>
  <c r="M1471" i="38"/>
  <c r="S1471" i="38" s="1"/>
  <c r="N1472" i="38"/>
  <c r="M1472" i="38"/>
  <c r="S1472" i="38" s="1"/>
  <c r="N1473" i="38"/>
  <c r="M1473" i="38"/>
  <c r="S1473" i="38" s="1"/>
  <c r="N1474" i="38"/>
  <c r="M1474" i="38"/>
  <c r="S1474" i="38" s="1"/>
  <c r="N1475" i="38"/>
  <c r="M1475" i="38"/>
  <c r="S1475" i="38" s="1"/>
  <c r="N1476" i="38"/>
  <c r="M1476" i="38"/>
  <c r="S1476" i="38" s="1"/>
  <c r="N1477" i="38"/>
  <c r="M1477" i="38"/>
  <c r="S1477" i="38" s="1"/>
  <c r="N1478" i="38"/>
  <c r="M1478" i="38"/>
  <c r="S1478" i="38" s="1"/>
  <c r="N1479" i="38"/>
  <c r="M1479" i="38"/>
  <c r="S1479" i="38" s="1"/>
  <c r="N1480" i="38"/>
  <c r="M1480" i="38"/>
  <c r="S1480" i="38" s="1"/>
  <c r="N1481" i="38"/>
  <c r="M1481" i="38"/>
  <c r="S1481" i="38" s="1"/>
  <c r="N1482" i="38"/>
  <c r="M1482" i="38"/>
  <c r="S1482" i="38" s="1"/>
  <c r="N1483" i="38"/>
  <c r="M1483" i="38"/>
  <c r="S1483" i="38" s="1"/>
  <c r="N1484" i="38"/>
  <c r="M1484" i="38"/>
  <c r="S1484" i="38" s="1"/>
  <c r="N1485" i="38"/>
  <c r="M1485" i="38"/>
  <c r="S1485" i="38" s="1"/>
  <c r="N1486" i="38"/>
  <c r="M1486" i="38"/>
  <c r="S1486" i="38" s="1"/>
  <c r="N1487" i="38"/>
  <c r="M1487" i="38"/>
  <c r="S1487" i="38" s="1"/>
  <c r="N1488" i="38"/>
  <c r="M1488" i="38"/>
  <c r="S1488" i="38" s="1"/>
  <c r="N1489" i="38"/>
  <c r="M1489" i="38"/>
  <c r="S1489" i="38" s="1"/>
  <c r="N1490" i="38"/>
  <c r="M1490" i="38"/>
  <c r="S1490" i="38" s="1"/>
  <c r="N1491" i="38"/>
  <c r="M1491" i="38"/>
  <c r="S1491" i="38" s="1"/>
  <c r="N1492" i="38"/>
  <c r="M1492" i="38"/>
  <c r="S1492" i="38" s="1"/>
  <c r="N1493" i="38"/>
  <c r="M1493" i="38"/>
  <c r="S1493" i="38" s="1"/>
  <c r="N1494" i="38"/>
  <c r="M1494" i="38"/>
  <c r="S1494" i="38" s="1"/>
  <c r="N1495" i="38"/>
  <c r="M1495" i="38"/>
  <c r="S1495" i="38" s="1"/>
  <c r="N1496" i="38"/>
  <c r="M1496" i="38"/>
  <c r="S1496" i="38" s="1"/>
  <c r="N1497" i="38"/>
  <c r="M1497" i="38"/>
  <c r="S1497" i="38" s="1"/>
  <c r="N1498" i="38"/>
  <c r="M1498" i="38"/>
  <c r="S1498" i="38" s="1"/>
  <c r="N1499" i="38"/>
  <c r="M1499" i="38"/>
  <c r="S1499" i="38" s="1"/>
  <c r="N1500" i="38"/>
  <c r="M1500" i="38"/>
  <c r="S1500" i="38" s="1"/>
  <c r="N1501" i="38"/>
  <c r="M1501" i="38"/>
  <c r="S1501" i="38" s="1"/>
  <c r="N1502" i="38"/>
  <c r="M1502" i="38"/>
  <c r="S1502" i="38" s="1"/>
  <c r="N1503" i="38"/>
  <c r="M1503" i="38"/>
  <c r="S1503" i="38" s="1"/>
  <c r="N1504" i="38"/>
  <c r="M1504" i="38"/>
  <c r="S1504" i="38" s="1"/>
  <c r="N1505" i="38"/>
  <c r="M1505" i="38"/>
  <c r="S1505" i="38" s="1"/>
  <c r="N1506" i="38"/>
  <c r="M1506" i="38"/>
  <c r="S1506" i="38" s="1"/>
  <c r="N1507" i="38"/>
  <c r="M1507" i="38"/>
  <c r="S1507" i="38" s="1"/>
  <c r="N1508" i="38"/>
  <c r="M1508" i="38"/>
  <c r="S1508" i="38" s="1"/>
  <c r="N1509" i="38"/>
  <c r="M1509" i="38"/>
  <c r="S1509" i="38" s="1"/>
  <c r="N1510" i="38"/>
  <c r="M1510" i="38"/>
  <c r="S1510" i="38" s="1"/>
  <c r="N1511" i="38"/>
  <c r="M1511" i="38"/>
  <c r="S1511" i="38" s="1"/>
  <c r="N1512" i="38"/>
  <c r="M1512" i="38"/>
  <c r="S1512" i="38" s="1"/>
  <c r="N1513" i="38"/>
  <c r="M1513" i="38"/>
  <c r="S1513" i="38" s="1"/>
  <c r="N1514" i="38"/>
  <c r="M1514" i="38"/>
  <c r="S1514" i="38" s="1"/>
  <c r="N1515" i="38"/>
  <c r="M1515" i="38"/>
  <c r="S1515" i="38" s="1"/>
  <c r="N1516" i="38"/>
  <c r="M1516" i="38"/>
  <c r="S1516" i="38" s="1"/>
  <c r="N1517" i="38"/>
  <c r="M1517" i="38"/>
  <c r="S1517" i="38" s="1"/>
  <c r="N1518" i="38"/>
  <c r="M1518" i="38"/>
  <c r="S1518" i="38" s="1"/>
  <c r="N1519" i="38"/>
  <c r="M1519" i="38"/>
  <c r="S1519" i="38" s="1"/>
  <c r="N1520" i="38"/>
  <c r="M1520" i="38"/>
  <c r="S1520" i="38" s="1"/>
  <c r="N1521" i="38"/>
  <c r="M1521" i="38"/>
  <c r="S1521" i="38" s="1"/>
  <c r="N1522" i="38"/>
  <c r="M1522" i="38"/>
  <c r="S1522" i="38" s="1"/>
  <c r="N1523" i="38"/>
  <c r="M1523" i="38"/>
  <c r="S1523" i="38" s="1"/>
  <c r="N1524" i="38"/>
  <c r="M1524" i="38"/>
  <c r="S1524" i="38" s="1"/>
  <c r="N1525" i="38"/>
  <c r="M1525" i="38"/>
  <c r="S1525" i="38" s="1"/>
  <c r="N1526" i="38"/>
  <c r="M1526" i="38"/>
  <c r="S1526" i="38" s="1"/>
  <c r="N1527" i="38"/>
  <c r="M1527" i="38"/>
  <c r="S1527" i="38" s="1"/>
  <c r="N1528" i="38"/>
  <c r="M1528" i="38"/>
  <c r="S1528" i="38" s="1"/>
  <c r="N1529" i="38"/>
  <c r="M1529" i="38"/>
  <c r="S1529" i="38" s="1"/>
  <c r="N1530" i="38"/>
  <c r="M1530" i="38"/>
  <c r="S1530" i="38" s="1"/>
  <c r="N1531" i="38"/>
  <c r="M1531" i="38"/>
  <c r="S1531" i="38" s="1"/>
  <c r="N1532" i="38"/>
  <c r="M1532" i="38"/>
  <c r="S1532" i="38" s="1"/>
  <c r="N1533" i="38"/>
  <c r="M1533" i="38"/>
  <c r="S1533" i="38" s="1"/>
  <c r="N1534" i="38"/>
  <c r="M1534" i="38"/>
  <c r="S1534" i="38" s="1"/>
  <c r="N1535" i="38"/>
  <c r="M1535" i="38"/>
  <c r="S1535" i="38" s="1"/>
  <c r="N1536" i="38"/>
  <c r="M1536" i="38"/>
  <c r="S1536" i="38" s="1"/>
  <c r="N1537" i="38"/>
  <c r="M1537" i="38"/>
  <c r="S1537" i="38" s="1"/>
  <c r="N1538" i="38"/>
  <c r="M1538" i="38"/>
  <c r="S1538" i="38" s="1"/>
  <c r="N1539" i="38"/>
  <c r="M1539" i="38"/>
  <c r="S1539" i="38" s="1"/>
  <c r="N1540" i="38"/>
  <c r="M1540" i="38"/>
  <c r="S1540" i="38" s="1"/>
  <c r="N1541" i="38"/>
  <c r="M1541" i="38"/>
  <c r="S1541" i="38" s="1"/>
  <c r="N1542" i="38"/>
  <c r="M1542" i="38"/>
  <c r="S1542" i="38" s="1"/>
  <c r="N1543" i="38"/>
  <c r="M1543" i="38"/>
  <c r="S1543" i="38" s="1"/>
  <c r="N1544" i="38"/>
  <c r="M1544" i="38"/>
  <c r="S1544" i="38" s="1"/>
  <c r="N1545" i="38"/>
  <c r="M1545" i="38"/>
  <c r="S1545" i="38" s="1"/>
  <c r="N1546" i="38"/>
  <c r="M1546" i="38"/>
  <c r="S1546" i="38" s="1"/>
  <c r="N1547" i="38"/>
  <c r="M1547" i="38"/>
  <c r="S1547" i="38" s="1"/>
  <c r="N1548" i="38"/>
  <c r="M1548" i="38"/>
  <c r="S1548" i="38" s="1"/>
  <c r="N1549" i="38"/>
  <c r="M1549" i="38"/>
  <c r="S1549" i="38" s="1"/>
  <c r="N1550" i="38"/>
  <c r="M1550" i="38"/>
  <c r="S1550" i="38" s="1"/>
  <c r="N1551" i="38"/>
  <c r="M1551" i="38"/>
  <c r="S1551" i="38" s="1"/>
  <c r="N1552" i="38"/>
  <c r="M1552" i="38"/>
  <c r="S1552" i="38" s="1"/>
  <c r="N1553" i="38"/>
  <c r="M1553" i="38"/>
  <c r="S1553" i="38" s="1"/>
  <c r="N1554" i="38"/>
  <c r="M1554" i="38"/>
  <c r="S1554" i="38" s="1"/>
  <c r="N1555" i="38"/>
  <c r="M1555" i="38"/>
  <c r="S1555" i="38" s="1"/>
  <c r="N1556" i="38"/>
  <c r="M1556" i="38"/>
  <c r="S1556" i="38" s="1"/>
  <c r="N1557" i="38"/>
  <c r="M1557" i="38"/>
  <c r="S1557" i="38" s="1"/>
  <c r="N1558" i="38"/>
  <c r="M1558" i="38"/>
  <c r="S1558" i="38" s="1"/>
  <c r="N1559" i="38"/>
  <c r="M1559" i="38"/>
  <c r="S1559" i="38" s="1"/>
  <c r="N1560" i="38"/>
  <c r="M1560" i="38"/>
  <c r="S1560" i="38" s="1"/>
  <c r="N1561" i="38"/>
  <c r="M1561" i="38"/>
  <c r="S1561" i="38" s="1"/>
  <c r="N1562" i="38"/>
  <c r="M1562" i="38"/>
  <c r="S1562" i="38" s="1"/>
  <c r="N1563" i="38"/>
  <c r="M1563" i="38"/>
  <c r="S1563" i="38" s="1"/>
  <c r="N1564" i="38"/>
  <c r="M1564" i="38"/>
  <c r="S1564" i="38" s="1"/>
  <c r="N1565" i="38"/>
  <c r="M1565" i="38"/>
  <c r="S1565" i="38" s="1"/>
  <c r="N1566" i="38"/>
  <c r="M1566" i="38"/>
  <c r="S1566" i="38" s="1"/>
  <c r="N1567" i="38"/>
  <c r="M1567" i="38"/>
  <c r="S1567" i="38" s="1"/>
  <c r="N1568" i="38"/>
  <c r="M1568" i="38"/>
  <c r="S1568" i="38" s="1"/>
  <c r="N1569" i="38"/>
  <c r="M1569" i="38"/>
  <c r="S1569" i="38" s="1"/>
  <c r="N1570" i="38"/>
  <c r="M1570" i="38"/>
  <c r="S1570" i="38" s="1"/>
  <c r="N1571" i="38"/>
  <c r="M1571" i="38"/>
  <c r="S1571" i="38" s="1"/>
  <c r="N1572" i="38"/>
  <c r="M1572" i="38"/>
  <c r="S1572" i="38" s="1"/>
  <c r="N1573" i="38"/>
  <c r="M1573" i="38"/>
  <c r="S1573" i="38" s="1"/>
  <c r="N1574" i="38"/>
  <c r="M1574" i="38"/>
  <c r="S1574" i="38" s="1"/>
  <c r="N1575" i="38"/>
  <c r="M1575" i="38"/>
  <c r="S1575" i="38" s="1"/>
  <c r="N1576" i="38"/>
  <c r="M1576" i="38"/>
  <c r="S1576" i="38" s="1"/>
  <c r="N1577" i="38"/>
  <c r="M1577" i="38"/>
  <c r="S1577" i="38" s="1"/>
  <c r="N1578" i="38"/>
  <c r="M1578" i="38"/>
  <c r="S1578" i="38" s="1"/>
  <c r="N1579" i="38"/>
  <c r="M1579" i="38"/>
  <c r="S1579" i="38" s="1"/>
  <c r="N1580" i="38"/>
  <c r="M1580" i="38"/>
  <c r="S1580" i="38" s="1"/>
  <c r="N1581" i="38"/>
  <c r="M1581" i="38"/>
  <c r="S1581" i="38" s="1"/>
  <c r="N1582" i="38"/>
  <c r="M1582" i="38"/>
  <c r="S1582" i="38" s="1"/>
  <c r="N1583" i="38"/>
  <c r="M1583" i="38"/>
  <c r="S1583" i="38" s="1"/>
  <c r="N1584" i="38"/>
  <c r="M1584" i="38"/>
  <c r="S1584" i="38" s="1"/>
  <c r="N1585" i="38"/>
  <c r="M1585" i="38"/>
  <c r="S1585" i="38" s="1"/>
  <c r="N1586" i="38"/>
  <c r="M1586" i="38"/>
  <c r="S1586" i="38" s="1"/>
  <c r="N1587" i="38"/>
  <c r="M1587" i="38"/>
  <c r="S1587" i="38" s="1"/>
  <c r="N1588" i="38"/>
  <c r="M1588" i="38"/>
  <c r="S1588" i="38" s="1"/>
  <c r="N1589" i="38"/>
  <c r="M1589" i="38"/>
  <c r="S1589" i="38" s="1"/>
  <c r="N1590" i="38"/>
  <c r="M1590" i="38"/>
  <c r="S1590" i="38" s="1"/>
  <c r="N1591" i="38"/>
  <c r="M1591" i="38"/>
  <c r="S1591" i="38" s="1"/>
  <c r="N1592" i="38"/>
  <c r="M1592" i="38"/>
  <c r="S1592" i="38" s="1"/>
  <c r="N1593" i="38"/>
  <c r="M1593" i="38"/>
  <c r="S1593" i="38" s="1"/>
  <c r="N1594" i="38"/>
  <c r="M1594" i="38"/>
  <c r="S1594" i="38" s="1"/>
  <c r="N1595" i="38"/>
  <c r="M1595" i="38"/>
  <c r="S1595" i="38" s="1"/>
  <c r="N1596" i="38"/>
  <c r="M1596" i="38"/>
  <c r="S1596" i="38" s="1"/>
  <c r="N1597" i="38"/>
  <c r="M1597" i="38"/>
  <c r="S1597" i="38" s="1"/>
  <c r="N1598" i="38"/>
  <c r="M1598" i="38"/>
  <c r="S1598" i="38" s="1"/>
  <c r="N1599" i="38"/>
  <c r="M1599" i="38"/>
  <c r="S1599" i="38" s="1"/>
  <c r="N1600" i="38"/>
  <c r="M1600" i="38"/>
  <c r="S1600" i="38" s="1"/>
  <c r="N1601" i="38"/>
  <c r="M1601" i="38"/>
  <c r="S1601" i="38" s="1"/>
  <c r="N1602" i="38"/>
  <c r="M1602" i="38"/>
  <c r="S1602" i="38" s="1"/>
  <c r="N1603" i="38"/>
  <c r="M1603" i="38"/>
  <c r="S1603" i="38" s="1"/>
  <c r="N1604" i="38"/>
  <c r="M1604" i="38"/>
  <c r="S1604" i="38" s="1"/>
  <c r="N1605" i="38"/>
  <c r="M1605" i="38"/>
  <c r="S1605" i="38" s="1"/>
  <c r="N1606" i="38"/>
  <c r="M1606" i="38"/>
  <c r="S1606" i="38" s="1"/>
  <c r="I9" i="38" l="1"/>
  <c r="M19" i="38"/>
  <c r="S19" i="38" s="1"/>
  <c r="M13" i="38"/>
  <c r="S13" i="38" s="1"/>
  <c r="N19" i="38"/>
  <c r="N1607" i="38" s="1"/>
  <c r="M4" i="38" s="1"/>
  <c r="N13" i="38"/>
  <c r="I1607" i="38"/>
  <c r="S9" i="38"/>
  <c r="R9" i="38"/>
  <c r="H4" i="38" l="1"/>
  <c r="F4" i="38"/>
  <c r="U9" i="38"/>
  <c r="U1607" i="38" l="1"/>
  <c r="C14" i="42" a="1"/>
  <c r="C14" i="42" s="1"/>
  <c r="C13" i="42" a="1"/>
  <c r="C13" i="42" s="1"/>
  <c r="C12" i="42" a="1"/>
  <c r="C12" i="42" s="1"/>
  <c r="C11" i="42" a="1"/>
  <c r="C11" i="42" s="1"/>
  <c r="C10" i="42" a="1"/>
  <c r="C10" i="42" s="1"/>
  <c r="C9" i="42" a="1"/>
  <c r="C9" i="42" s="1"/>
  <c r="C8" i="42" a="1"/>
  <c r="C8" i="42" s="1"/>
  <c r="C7" i="42" a="1"/>
  <c r="C7" i="42" s="1"/>
  <c r="H25" i="35"/>
  <c r="H24" i="35"/>
  <c r="H19" i="35"/>
  <c r="H16" i="35"/>
  <c r="U4" i="38" l="1"/>
  <c r="S4" i="38"/>
  <c r="H30" i="26"/>
  <c r="H31" i="26"/>
  <c r="H29" i="26"/>
  <c r="H28" i="26"/>
  <c r="H27" i="26"/>
  <c r="H26" i="26"/>
  <c r="H24" i="26"/>
  <c r="H19" i="26"/>
  <c r="H23" i="26"/>
  <c r="H22" i="26"/>
  <c r="H21" i="26"/>
  <c r="C15" i="42" l="1"/>
  <c r="C31" i="42" s="1"/>
</calcChain>
</file>

<file path=xl/comments1.xml><?xml version="1.0" encoding="utf-8"?>
<comments xmlns="http://schemas.openxmlformats.org/spreadsheetml/2006/main">
  <authors>
    <author>איתן רובין</author>
  </authors>
  <commentList>
    <comment ref="B27" authorId="0" shapeId="0">
      <text>
        <r>
          <rPr>
            <sz val="9"/>
            <color indexed="81"/>
            <rFont val="Tahoma"/>
            <family val="2"/>
          </rPr>
          <t>שולחן שניתן לכוון את גובהו חשמלית</t>
        </r>
      </text>
    </comment>
    <comment ref="B28" authorId="0" shapeId="0">
      <text>
        <r>
          <rPr>
            <sz val="9"/>
            <color indexed="81"/>
            <rFont val="Tahoma"/>
            <family val="2"/>
          </rPr>
          <t>שולחן בו ניתן לכוון ידנית את גובה השולחן עם כוונון טלסקופי של רגלי השולחן</t>
        </r>
      </text>
    </comment>
    <comment ref="B52" authorId="0" shapeId="0">
      <text>
        <r>
          <rPr>
            <sz val="9"/>
            <color indexed="81"/>
            <rFont val="Tahoma"/>
            <family val="2"/>
          </rPr>
          <t>כרטיס נטען לרכישת אפליקציות מוטוריות וקוגניטיביות ניתן לרכוש בבנק הדואר</t>
        </r>
      </text>
    </comment>
    <comment ref="B53" authorId="0" shapeId="0">
      <text>
        <r>
          <rPr>
            <sz val="9"/>
            <color indexed="81"/>
            <rFont val="Tahoma"/>
            <family val="2"/>
          </rPr>
          <t>כרטיס נטען לרכישת אפליקציות מוטוריות וקוגניטיביות ניתן לרכוש בבנק הדואר</t>
        </r>
      </text>
    </comment>
    <comment ref="B63" authorId="0" shapeId="0">
      <text>
        <r>
          <rPr>
            <sz val="9"/>
            <color indexed="81"/>
            <rFont val="Tahoma"/>
            <family val="2"/>
          </rPr>
          <t xml:space="preserve">מכשיר שמאפשר לשלוט בהפעלת מכשירי חשמל עם מתג עבור אנשים עם מוגבלות מוטורית
</t>
        </r>
      </text>
    </comment>
    <comment ref="B64" authorId="0" shapeId="0">
      <text>
        <r>
          <rPr>
            <sz val="9"/>
            <color indexed="81"/>
            <rFont val="Tahoma"/>
            <family val="2"/>
          </rPr>
          <t>מתג בקוטר 6.5 ס"מ שניתן להפעיל איתו את החשמלון</t>
        </r>
      </text>
    </comment>
    <comment ref="B65" authorId="0" shapeId="0">
      <text>
        <r>
          <rPr>
            <sz val="9"/>
            <color indexed="81"/>
            <rFont val="Tahoma"/>
            <family val="2"/>
          </rPr>
          <t>מתג בקוטר 20 ס"מ שניתן להפעיל איתו את החשמלון</t>
        </r>
      </text>
    </comment>
    <comment ref="B88" authorId="0" shapeId="0">
      <text>
        <r>
          <rPr>
            <sz val="9"/>
            <color indexed="81"/>
            <rFont val="Tahoma"/>
            <family val="2"/>
          </rPr>
          <t xml:space="preserve">מערכת אימון חכמה בטכנולוגיה תגובה מבוססת אור, המאפשרת מדידה של ביצועים בדיוק מרבי ושיפור הזריזות, האיזון, התיאום, זמן התגובה, הכוח ועוד.
</t>
        </r>
      </text>
    </comment>
    <comment ref="B89" authorId="0" shapeId="0">
      <text>
        <r>
          <rPr>
            <sz val="9"/>
            <color indexed="81"/>
            <rFont val="Tahoma"/>
            <family val="2"/>
          </rPr>
          <t xml:space="preserve">כלי טכנולוגי לקידום מיומנויות קורדינאציה ושיווי משקל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<sst xmlns="http://schemas.openxmlformats.org/spreadsheetml/2006/main" count="7198" uniqueCount="720">
  <si>
    <t>אולם כניסה</t>
  </si>
  <si>
    <t>פח אשפה</t>
  </si>
  <si>
    <t>פריטי עיצוב ותמונות (תקציב)</t>
  </si>
  <si>
    <t>מלתחה</t>
  </si>
  <si>
    <t>מראת קיר גבוהה</t>
  </si>
  <si>
    <t>חדר אוכל</t>
  </si>
  <si>
    <t>מתקן שתיה קלה (דיספנסר)</t>
  </si>
  <si>
    <t>יחידת מדפים</t>
  </si>
  <si>
    <t>ארון עזרה ראשונה</t>
  </si>
  <si>
    <t>חדר מנוחה</t>
  </si>
  <si>
    <t>כוננית פתוחה</t>
  </si>
  <si>
    <t>וילון מקלחת</t>
  </si>
  <si>
    <t>ספסל הלבשה</t>
  </si>
  <si>
    <t>קולב בגדים</t>
  </si>
  <si>
    <t>תנור חימום</t>
  </si>
  <si>
    <t>מייבש שיער</t>
  </si>
  <si>
    <t>מדף להנחת אביזרים</t>
  </si>
  <si>
    <t>מראה</t>
  </si>
  <si>
    <t>כיסא טיפולים</t>
  </si>
  <si>
    <t>שרפרף למטפל</t>
  </si>
  <si>
    <t>רגלית פדיקור</t>
  </si>
  <si>
    <t>עגלת טיפולים</t>
  </si>
  <si>
    <t>מנורה מכוונת</t>
  </si>
  <si>
    <t>דלפק עבודה למספרה</t>
  </si>
  <si>
    <t>מכונת ייבוש</t>
  </si>
  <si>
    <t>מייבש שיער מקצועי</t>
  </si>
  <si>
    <t>כיסא מספרה</t>
  </si>
  <si>
    <t xml:space="preserve">סטרליזטור </t>
  </si>
  <si>
    <t>מתלה נייד למגבות</t>
  </si>
  <si>
    <t>מחשב+תוכנות הפעלה ומשרד</t>
  </si>
  <si>
    <t>מדפסת משולבת</t>
  </si>
  <si>
    <t>דלפק קבלה</t>
  </si>
  <si>
    <t>עמדת מחשב ומדפסת</t>
  </si>
  <si>
    <t>חדר מנהל</t>
  </si>
  <si>
    <t>כיסא מנהל</t>
  </si>
  <si>
    <t>שירותי צוות ומלתחה</t>
  </si>
  <si>
    <t>חדר ניקיון</t>
  </si>
  <si>
    <t>סולם</t>
  </si>
  <si>
    <t>עגלת ניקיון</t>
  </si>
  <si>
    <t>שירותים ציבוריים</t>
  </si>
  <si>
    <t>ידיות אחיזה</t>
  </si>
  <si>
    <t>מתקן טיהור אויר חשמלי</t>
  </si>
  <si>
    <t>מושב הגבהה לשירותים</t>
  </si>
  <si>
    <t>עגלת 3 קומות</t>
  </si>
  <si>
    <t>מקרר תעשייתי דלת אחת</t>
  </si>
  <si>
    <t>מקרר תעשייתי שתי דלתות</t>
  </si>
  <si>
    <t>תנור מיקרוגל</t>
  </si>
  <si>
    <t>מכונה לקילוף תפוחי אדמה</t>
  </si>
  <si>
    <t>מיכלים מבודדים להעברת מזון</t>
  </si>
  <si>
    <t>קערות וקעריות מסוגים שונים</t>
  </si>
  <si>
    <t>כלי עבודה מסוגים שונים</t>
  </si>
  <si>
    <t>חצר פעילות ומנוחה</t>
  </si>
  <si>
    <t>שולחן גן</t>
  </si>
  <si>
    <t>שמשיית גן</t>
  </si>
  <si>
    <t>כיסא גן</t>
  </si>
  <si>
    <t>ספסל גן</t>
  </si>
  <si>
    <t>שעון קיר</t>
  </si>
  <si>
    <t>מזוזות</t>
  </si>
  <si>
    <t>מאזני אדם</t>
  </si>
  <si>
    <t xml:space="preserve">מחשב+תוכנות </t>
  </si>
  <si>
    <t>מערכת טלפונים</t>
  </si>
  <si>
    <t>מערכת התרעה נגד אש</t>
  </si>
  <si>
    <t>תמונות וקישוטי קיר (תקציב)</t>
  </si>
  <si>
    <t xml:space="preserve"> שילוט לחדרים (תקציב)</t>
  </si>
  <si>
    <t>מדף לסבונים + סבוניה</t>
  </si>
  <si>
    <t>שטיח למניעת החלקה</t>
  </si>
  <si>
    <t>סה"כ</t>
  </si>
  <si>
    <t>חדר סנוזלן</t>
  </si>
  <si>
    <t>חדר מחשבים</t>
  </si>
  <si>
    <t>מכבסה</t>
  </si>
  <si>
    <t>מכונת כביסה 7 ק"ג</t>
  </si>
  <si>
    <t>סלי כביסה</t>
  </si>
  <si>
    <t xml:space="preserve">מייבש כביסה  </t>
  </si>
  <si>
    <t>מקפיא תעשייתי דלת אחת</t>
  </si>
  <si>
    <t>מכונת תספורת</t>
  </si>
  <si>
    <t>שילוט חיצוני למרכז (תקציב)</t>
  </si>
  <si>
    <t>קרש גיהוץ + מגהץ</t>
  </si>
  <si>
    <t>מתקן מים קרים</t>
  </si>
  <si>
    <t>מתקן לגלילי נייר חד פעמי</t>
  </si>
  <si>
    <t>מיכל לאיסוף מחטים משומשות</t>
  </si>
  <si>
    <t>סלסלות אישיות לעבודות הקשישים</t>
  </si>
  <si>
    <t>ארגז כלי עבודה כולל מקדחה ומברגה</t>
  </si>
  <si>
    <t>כיסא רחצה תיקני על גלגלים</t>
  </si>
  <si>
    <t>ארונית מגירות מפלסטיק</t>
  </si>
  <si>
    <t xml:space="preserve">כורסת הסבה  </t>
  </si>
  <si>
    <t xml:space="preserve">שולחן פינתי נמוך 60/60  </t>
  </si>
  <si>
    <t>כורסת מנוחה</t>
  </si>
  <si>
    <t>מחסנים - מטבח, כללי, תעסוקה</t>
  </si>
  <si>
    <t>ארון אחסון</t>
  </si>
  <si>
    <t>מקרר קטן</t>
  </si>
  <si>
    <t>מתקן מים חמים/קרים</t>
  </si>
  <si>
    <t>מראות קיר</t>
  </si>
  <si>
    <t>שולחן מחשב</t>
  </si>
  <si>
    <t>מכונת קפה</t>
  </si>
  <si>
    <t>תשושי נפש</t>
  </si>
  <si>
    <t>ריהוט</t>
  </si>
  <si>
    <t>מיחשוב</t>
  </si>
  <si>
    <t>שעון נוכחות</t>
  </si>
  <si>
    <t>כיסא לייבוש + הדום</t>
  </si>
  <si>
    <t>תיאור הפריט</t>
  </si>
  <si>
    <t>עם הפנים לקהילה</t>
  </si>
  <si>
    <t>דפיברלטור</t>
  </si>
  <si>
    <t>פרגולה/סוכך (שאינו מצריך היתר בנייה)</t>
  </si>
  <si>
    <t>מגדיל טווח WIFI</t>
  </si>
  <si>
    <t>עגלת קפה</t>
  </si>
  <si>
    <t>מתקן משחקים לילדים בחצר</t>
  </si>
  <si>
    <t>כיסא מחשב</t>
  </si>
  <si>
    <t>כוננית לאיחסון כלים וסירים</t>
  </si>
  <si>
    <t>ארון תיקיות</t>
  </si>
  <si>
    <t>כללי</t>
  </si>
  <si>
    <t>כספת</t>
  </si>
  <si>
    <t>ארון ארכיב</t>
  </si>
  <si>
    <t>מטבח</t>
  </si>
  <si>
    <t>הנגשת שמע</t>
  </si>
  <si>
    <t>הנגשת ראייה</t>
  </si>
  <si>
    <t>מקלות הליכה</t>
  </si>
  <si>
    <t>ציוד אלקטרוני</t>
  </si>
  <si>
    <t>כלי חשמל</t>
  </si>
  <si>
    <t>אביזרים</t>
  </si>
  <si>
    <t>חוגים</t>
  </si>
  <si>
    <t>עיצוב פנים - תקציב למעצב/ת</t>
  </si>
  <si>
    <t>כלי הכנה-מטבח מחמם</t>
  </si>
  <si>
    <t>חדר רחצה</t>
  </si>
  <si>
    <t>חדר אוכל-כלי הגשה</t>
  </si>
  <si>
    <t>טיפוח החן</t>
  </si>
  <si>
    <t>תא אישי עם נעילה</t>
  </si>
  <si>
    <t>לוח מודעות 80/120</t>
  </si>
  <si>
    <t>פרגוד אחות 3 כנפיים</t>
  </si>
  <si>
    <t>שולחן משרדי + שלוחה + מגירות</t>
  </si>
  <si>
    <t>ארון תחתון+כיור+ברז+משטח</t>
  </si>
  <si>
    <t>ריצפת פרקט למינציה - 40 מ"ר</t>
  </si>
  <si>
    <t>שולחן פעילות 6 מקומות</t>
  </si>
  <si>
    <t>שולחן אוכל</t>
  </si>
  <si>
    <t>כיסא אוכל</t>
  </si>
  <si>
    <t>כיסא פעילות/עובד</t>
  </si>
  <si>
    <t>פריטי עיצוב, תמונות, מיכל צמחים וכדו' (תקציב)</t>
  </si>
  <si>
    <t>מחשב נייד לתצוגות</t>
  </si>
  <si>
    <t>כורסת מנוחה חשמלית</t>
  </si>
  <si>
    <t>מספר פריט</t>
  </si>
  <si>
    <t xml:space="preserve">שם הפריט </t>
  </si>
  <si>
    <t>מיקום במרכז היום</t>
  </si>
  <si>
    <t>כמות</t>
  </si>
  <si>
    <t>רכיבי המערכת</t>
  </si>
  <si>
    <t>הערות</t>
  </si>
  <si>
    <t xml:space="preserve">מערכת הגברה סביבתית אלחוטית מסוג Sound Field FM System </t>
  </si>
  <si>
    <t>חדר אוכל רב תכליתי /אולם</t>
  </si>
  <si>
    <t> 1</t>
  </si>
  <si>
    <t>לאולם עד 100 מקומות ישיבה.</t>
  </si>
  <si>
    <t>מערכת עזר לשמיעה מסוג אור תת-אדום   (Infra Red System).</t>
  </si>
  <si>
    <t>חדר אוכל רב תכליתי/אולם</t>
  </si>
  <si>
    <t>משדר-מודולטור, מקרני IR לכיסוי מלא של כל החלל, מקלטים אישיים, יחידות טעינה למקלטים. כולל מתקני תליה וכבלים.</t>
  </si>
  <si>
    <t>1. לכיסוי מלא של כל שטח החלל.
2. לחיבור עם מערכת ההגברה הסביבתית (פריט מס' 1)</t>
  </si>
  <si>
    <t>מערכת מסוג אור תת-אדום (IR) לטלוויזיה</t>
  </si>
  <si>
    <t xml:space="preserve"> עמדת טלוויזיה</t>
  </si>
  <si>
    <r>
      <t>מקלטי IR אישיים משני דגמים</t>
    </r>
    <r>
      <rPr>
        <sz val="12"/>
        <color rgb="FF000000"/>
        <rFont val="Arial"/>
        <family val="2"/>
      </rPr>
      <t>:</t>
    </r>
  </si>
  <si>
    <t>ניתן להשתמש במקלטי IR האישיים הן באולם והן בעמדת הטלוויזיה.</t>
  </si>
  <si>
    <t>1. חדר אוכל/אולם
2. עמדת טלוויזיה</t>
  </si>
  <si>
    <t>מחיר ל- 15 מקלטים לפי 500 ₪ למקלט</t>
  </si>
  <si>
    <t>לפי 1,100 ליחידת טעינה ל10 מקלטים</t>
  </si>
  <si>
    <t>שילוט  בסמל הנגישות הבינלאומי לאנשים עם מוגבלות שמיעה</t>
  </si>
  <si>
    <t xml:space="preserve">חדר אוכל
חדר פעילות/טלביזיה </t>
  </si>
  <si>
    <t>יש לתלות בכניסה לחדר האוכל/אולם ובעמדת הטלוויזיה</t>
  </si>
  <si>
    <t>מסופק עם המערכות</t>
  </si>
  <si>
    <t>מערכת הגברה ניידת (FM) לשימוש ע"פ צרכי המרכז בתוך או מחוץ למבנה (טיולים)</t>
  </si>
  <si>
    <t>לשימוש ע"פ צרכי המרכז</t>
  </si>
  <si>
    <t>יחידה אחת קומפקטית וקלה לנשיאה במשקל מקסימאלי של עד 3 ק"ג, שני מיקרופונים אלחוטיים (מדונה+ידני), כניסה לאודיו, סוללה נטענת לכבודה רציפה של לפחות חמש שעות.</t>
  </si>
  <si>
    <t>מגבר אישי לשיחות אחד-על-אחד</t>
  </si>
  <si>
    <t>חדר מנהלת, עו"ס, אחות</t>
  </si>
  <si>
    <t>אוזניות סטטוסקופיות או קשת, סוללות נטענות, טעינה ללא הסרת סוללות.</t>
  </si>
  <si>
    <t>להתקנה בנקודות מרכזיות במרכז</t>
  </si>
  <si>
    <t>להתקנה בנקודות מרכזיות במבואות או מסדרונות
מסך אלקטרוני 42 (LCD) ללוח מודעות אינטרקטיבי כולל מתקן ושליטה מרחוק, מתקן צמוד קיר, הובלה והתקנה</t>
  </si>
  <si>
    <t>מחשב נייד</t>
  </si>
  <si>
    <t xml:space="preserve">חדר אוכל רב תכליתי/אולם </t>
  </si>
  <si>
    <t>טלוויזיה חכמה 85 אינטש</t>
  </si>
  <si>
    <t xml:space="preserve">וילונות </t>
  </si>
  <si>
    <t>עדיפות לוילון בד קפלים (הסטה) או וילון דואט.</t>
  </si>
  <si>
    <t>מערכת הגברה סביבתית אלחוטית מסוג Sound Field FM System - לחדר אוכל רב תכליתי או אולם</t>
  </si>
  <si>
    <t>מערכת עזר לשמיעה מסוג אור תת-אדום   (Infra Red System) לחדר אוכל רב תכליתי או אולם</t>
  </si>
  <si>
    <t xml:space="preserve">וילונות-עדיפות לוילון בד קפלים (הסטה) או וילון דואט. </t>
  </si>
  <si>
    <t>מערכת מסוג אור תת-אדום (IR) לעמדת טלוויזיה</t>
  </si>
  <si>
    <t>מקלט IR דגם אוזניות סטטוסקופים-לאולם</t>
  </si>
  <si>
    <t>מקלט IR דגם אוזניות סטטוסקופים-לטלוויזיה</t>
  </si>
  <si>
    <t>מקלט IR בלבד (ללא אוזניות) +לולאת השראה צווארית-לאולם</t>
  </si>
  <si>
    <t xml:space="preserve"> יחידות טעינה למקלטים (ל- 10 מקלטים)</t>
  </si>
  <si>
    <t>טלוויזיה חכמה 85" (מופיע בהצטיידות חדר אוכל/אולם)</t>
  </si>
  <si>
    <t xml:space="preserve"> </t>
  </si>
  <si>
    <t>המטבח המופיע בתקן הינו מטבח מחמם.</t>
  </si>
  <si>
    <t>בהצטיידות של מרכזי יום קיימים יש להתאים את ההצטיידות למצאי הציוד והריהוט התקינים הקיימים במרכז.</t>
  </si>
  <si>
    <t>הנחיות למילוי הבקשה</t>
  </si>
  <si>
    <t>המלצות כלליות להצטיידות</t>
  </si>
  <si>
    <t>שולחן אוכל (4 מקומות)</t>
  </si>
  <si>
    <t>עלות יחידה ₪ (ללא מע"מ)</t>
  </si>
  <si>
    <t>סה"כ עלות כולל מע"מ</t>
  </si>
  <si>
    <t>מקלט IR דגם אוזניות סטטוסקופים - לאולם</t>
  </si>
  <si>
    <t>מקלט IR דגם אוזניות סטטוסקופים - לטלוויזיה</t>
  </si>
  <si>
    <t>מקלט IR בלבד (ללא אוזניות) +לולאת השראה צווארית - לאולם.</t>
  </si>
  <si>
    <t xml:space="preserve"> יחידות טעינה (ל- 10 מקלטים)</t>
  </si>
  <si>
    <t>מחיר יחידת טעינה ל- 10 מקלטים הינו 1,100 ₪. לאולם של עד 100 מקומות ישיבה נדרשות 2 יחידות טעינה ( 10 מקלטים לחדר האוכל, 5 מקלטים לחדר פעילות/טלביזיה)</t>
  </si>
  <si>
    <t>וילונות הצללה (עלות למ"ר))</t>
  </si>
  <si>
    <t>טלוויזיה 85 (כולל הובלה והתקנה)</t>
  </si>
  <si>
    <t>טלוויזיה 65 (כולל הובלה והתקנה)</t>
  </si>
  <si>
    <t>טלוויזיה 42 (כולל הובלה והתקנה)</t>
  </si>
  <si>
    <t>מסך 42" לניהול תוכן ומודעות</t>
  </si>
  <si>
    <t>מסך 42 לניהול תוכן אינטראקטיבי (כולל הובלה והתקנה)</t>
  </si>
  <si>
    <t>חדרי צוות/רב תחומי</t>
  </si>
  <si>
    <t xml:space="preserve">ראה גיליון מצורף </t>
  </si>
  <si>
    <t>חממה/גינה טיפולית</t>
  </si>
  <si>
    <t>שימור שיפור ופנאי</t>
  </si>
  <si>
    <t>אביזרים (מתקן לסבון נוזלי, מתקן טואלט, מתקן מגבות נייר,פח,ידיות אחיזה)</t>
  </si>
  <si>
    <t>ארון לתליית מעילים (רוחב 1 מטר)</t>
  </si>
  <si>
    <t>ארון איחסון (רוחב 80-100 ס"מ)</t>
  </si>
  <si>
    <t>ארון איחסון משרדי (רוחב כ- 1 מטר)</t>
  </si>
  <si>
    <t>ארון תצוגה/ויטרינה - רוחב 1מטר</t>
  </si>
  <si>
    <t>מערכת מציאות מדומה VR</t>
  </si>
  <si>
    <t>חדרי פעילות/תעסוקה</t>
  </si>
  <si>
    <t>ארון משרדי נמוך</t>
  </si>
  <si>
    <t>חדר מזכירות וקבלה</t>
  </si>
  <si>
    <t>מגרסת נייר משרדית</t>
  </si>
  <si>
    <t>מיחם אוטומטי 150 כוסות</t>
  </si>
  <si>
    <t>מרכך מים אוטומטי למטבח</t>
  </si>
  <si>
    <t>קומביסטימר+מעמד</t>
  </si>
  <si>
    <t>מדיח כלים דלת מתרוממת+מעמד</t>
  </si>
  <si>
    <t>מעבד מזון מקצועי</t>
  </si>
  <si>
    <t>מדיח כלים דלפקי</t>
  </si>
  <si>
    <t>קוצץ ירקות מקצועי</t>
  </si>
  <si>
    <t>מיקסר מקצועי</t>
  </si>
  <si>
    <t>עגלת נירוסטה לפח אשפה</t>
  </si>
  <si>
    <t>האישור לציוד ריפוי בעיסוק ופיזיותרפיה מותנה בהעסקת מרפא/ה בעיסוק ו/או פיזיותרפיסט/ית</t>
  </si>
  <si>
    <t>כמות תקן</t>
  </si>
  <si>
    <t>עלות ליחידה כולל מע"מ</t>
  </si>
  <si>
    <t>מיטת טיפול</t>
  </si>
  <si>
    <t>מדף אחסון לציוד גדול תלוי</t>
  </si>
  <si>
    <t>ארון אחסון עם מגירות לאחסון ציוד קטן</t>
  </si>
  <si>
    <t>כסא מתכוונן</t>
  </si>
  <si>
    <t>כסא מטפל</t>
  </si>
  <si>
    <t>שולחן מתכוונן חשמלי</t>
  </si>
  <si>
    <t>שולחן מתכוונן טלסקופי</t>
  </si>
  <si>
    <t xml:space="preserve">ציוד תרגול מוטוריקה </t>
  </si>
  <si>
    <t>מזרונים טיפוליים</t>
  </si>
  <si>
    <t>מראה קבועה ווילון</t>
  </si>
  <si>
    <t>מראה ניידת</t>
  </si>
  <si>
    <t>סולם שוודי עם תוספות והתקנה</t>
  </si>
  <si>
    <t>סט חמישה ספסלים</t>
  </si>
  <si>
    <t>סכום גלובלי</t>
  </si>
  <si>
    <t>משאבה חשמלית לכדורים</t>
  </si>
  <si>
    <t>מחשבים וציוד טכנולוגיה מסייעת</t>
  </si>
  <si>
    <t>מחשב נייד עם מסך מגע</t>
  </si>
  <si>
    <t xml:space="preserve">מחשב נייח All in one עם מסך מגע </t>
  </si>
  <si>
    <t>מדפסת צבעונית</t>
  </si>
  <si>
    <t xml:space="preserve">מצלמת רשת </t>
  </si>
  <si>
    <t>מיקרופון למחשב</t>
  </si>
  <si>
    <t>ipad 10.2 64GB 9th generation</t>
  </si>
  <si>
    <t xml:space="preserve">טאבלט מבוסס אנדרואיד </t>
  </si>
  <si>
    <t>מגן לטאבלט + מדבקת זכוכית</t>
  </si>
  <si>
    <t>סטיילוס</t>
  </si>
  <si>
    <t>Apple tv</t>
  </si>
  <si>
    <t>מקרן</t>
  </si>
  <si>
    <t>מסך הקרנה נגלל</t>
  </si>
  <si>
    <t>חשמלון להפעלת מכשירי חשמל עם מתג</t>
  </si>
  <si>
    <t xml:space="preserve">מתג Jelly Bean בקוטר של כ-6.5 ס"מ </t>
  </si>
  <si>
    <t>מתג BIG RED בקוטר 20 ס"מ</t>
  </si>
  <si>
    <t>מסך טלויזיה והתקנה</t>
  </si>
  <si>
    <t xml:space="preserve">נגני MP3 אישיים </t>
  </si>
  <si>
    <t>עזרים לניידות והעמדה</t>
  </si>
  <si>
    <t>שולחן אחות אילמת</t>
  </si>
  <si>
    <t>רולטור</t>
  </si>
  <si>
    <t>הליכון אמות הידראולי </t>
  </si>
  <si>
    <t>מיטת העמדה Tilt</t>
  </si>
  <si>
    <t>כיסא שירותים ורחצה לתרגול</t>
  </si>
  <si>
    <t>מולטי טריינר שיקומי</t>
  </si>
  <si>
    <t>ציוד לאימון מוטורי</t>
  </si>
  <si>
    <t>מכשיר אימון APT </t>
  </si>
  <si>
    <t>עמידון אקטיבי</t>
  </si>
  <si>
    <t>סטפר</t>
  </si>
  <si>
    <t>הליכון חשמלי</t>
  </si>
  <si>
    <t>אופני כושר ושיקום</t>
  </si>
  <si>
    <t xml:space="preserve">אופני ידיים </t>
  </si>
  <si>
    <t>תלת אופן מותאם</t>
  </si>
  <si>
    <t>בלייזפוד</t>
  </si>
  <si>
    <t>+bobo Pro</t>
  </si>
  <si>
    <t xml:space="preserve">פעילות קוגניטיבית </t>
  </si>
  <si>
    <t>לוח מחיק יד</t>
  </si>
  <si>
    <t>משחקי גירוי תגובה</t>
  </si>
  <si>
    <t xml:space="preserve">משחקי מרחב, בנייה והרכבה </t>
  </si>
  <si>
    <t>משחקי חשיבה ואסטרטגיה</t>
  </si>
  <si>
    <t>משחקי פנאי</t>
  </si>
  <si>
    <t>משחקי מוטוריקה עדינה</t>
  </si>
  <si>
    <t>משחקי ריצפה קבוצתיים ענקיים (שחמט, דמקה, סולמות וחבלים וכו').</t>
  </si>
  <si>
    <t xml:space="preserve">ציוד </t>
  </si>
  <si>
    <t>מכשיר הידרוקולטור Hydrocollator + כריות חימום ייעודיות</t>
  </si>
  <si>
    <t xml:space="preserve">כריות ג'ל לקירור </t>
  </si>
  <si>
    <t>אמבט פראפין</t>
  </si>
  <si>
    <t>מכשיר US אולטרסאונד טיפולי</t>
  </si>
  <si>
    <t>מכשיר TENS</t>
  </si>
  <si>
    <t>אביזרי תחושה ו-ADL</t>
  </si>
  <si>
    <t>עמוד בועות + בסיס מרופד + שלט רחוק ממותג להפעלת עמוד הבועות</t>
  </si>
  <si>
    <t>יער סיבים אופטיים תלוי</t>
  </si>
  <si>
    <t>וילון סיבים אופטיים</t>
  </si>
  <si>
    <t>מראות מחוסמות</t>
  </si>
  <si>
    <t xml:space="preserve">זרק-אור אורות מתחלפים </t>
  </si>
  <si>
    <t>מקרן ייעודי לחדר סנוזלן</t>
  </si>
  <si>
    <t>פוף כרית</t>
  </si>
  <si>
    <t>פוף מזרון ויבראציות</t>
  </si>
  <si>
    <t xml:space="preserve">כרית רוטטת </t>
  </si>
  <si>
    <t>מערכת שמע</t>
  </si>
  <si>
    <t>מזרן קיר</t>
  </si>
  <si>
    <t>רפוד רצפה (מחיר למ"ר)</t>
  </si>
  <si>
    <t>כדור מראות+מקרן</t>
  </si>
  <si>
    <t>מתרגם קול לאור</t>
  </si>
  <si>
    <t>אביזרי גריה קטנים</t>
  </si>
  <si>
    <t xml:space="preserve">ערכת תחושה טקטילית </t>
  </si>
  <si>
    <t>גלובלי</t>
  </si>
  <si>
    <t>ארון איחסון לעזרים</t>
  </si>
  <si>
    <t>תוף פאנטם אינטראקטיבי</t>
  </si>
  <si>
    <t>פס תאורת לד היקפי</t>
  </si>
  <si>
    <t>מנהרת אורות לד</t>
  </si>
  <si>
    <t>מקרן כוכבים ליזר</t>
  </si>
  <si>
    <t>רשת דייגים מוארת</t>
  </si>
  <si>
    <t>מזרון מים</t>
  </si>
  <si>
    <t>מערכת חשמל מותאמת כולל מתגים והתקנה</t>
  </si>
  <si>
    <t xml:space="preserve">חממה/גינה טיפולית </t>
  </si>
  <si>
    <t>פריטים מומלצים:</t>
  </si>
  <si>
    <t xml:space="preserve">שלד החממה-8X5 מ' מפרופיל ברזל  </t>
  </si>
  <si>
    <t>קירוי+ וילונות/ תריסים - כיסוי מלא עם פתחי איוורור הסגורים בתריסים</t>
  </si>
  <si>
    <t xml:space="preserve">שולחנות גידול מפרופיל ברזל מגולוון מכוסה בפנל פלסטיק </t>
  </si>
  <si>
    <t>שולחן תערובת אדמה מילואי</t>
  </si>
  <si>
    <t>רשת תרמית</t>
  </si>
  <si>
    <t>מערכת מים</t>
  </si>
  <si>
    <t>שולחן השרשה</t>
  </si>
  <si>
    <t>ארון כלים כתר פלסטיק</t>
  </si>
  <si>
    <t>מאוורר</t>
  </si>
  <si>
    <t xml:space="preserve">ארון חשמל מוגן מים </t>
  </si>
  <si>
    <t>אביזרי עזר לשימוש בחממה</t>
  </si>
  <si>
    <t>ארון לאחסון ציוד</t>
  </si>
  <si>
    <t xml:space="preserve">הובלה ובניית המבנה </t>
  </si>
  <si>
    <t>ספסל</t>
  </si>
  <si>
    <t>פח זבל גינה</t>
  </si>
  <si>
    <t>מאוורר/מצנן</t>
  </si>
  <si>
    <t>שולחן עבודה מתכוונן חשמלית</t>
  </si>
  <si>
    <t>שולחן עבודה מתכוונן ידנית טלסקופית</t>
  </si>
  <si>
    <t xml:space="preserve">כלי עבודה נגישים </t>
  </si>
  <si>
    <t xml:space="preserve">כסאות מותאמים עם תמיכות  </t>
  </si>
  <si>
    <t>הצללה</t>
  </si>
  <si>
    <t xml:space="preserve">מבואה </t>
  </si>
  <si>
    <t>כסאות ושולחנות</t>
  </si>
  <si>
    <t xml:space="preserve">על פי גודל המקום </t>
  </si>
  <si>
    <t>פינת  קפה</t>
  </si>
  <si>
    <t>במבואה</t>
  </si>
  <si>
    <t>מחשב נגיש</t>
  </si>
  <si>
    <t xml:space="preserve">חדר מחשבים </t>
  </si>
  <si>
    <t xml:space="preserve">מגדלות בעוצמות שונות </t>
  </si>
  <si>
    <t>חדר מלאכה</t>
  </si>
  <si>
    <t xml:space="preserve">טמ"ס </t>
  </si>
  <si>
    <t>משחקי חברה</t>
  </si>
  <si>
    <t>שילוט קולי</t>
  </si>
  <si>
    <t>וילונות סינון אור</t>
  </si>
  <si>
    <t>חדר אוכל, ספרייה,  מלאכה, חדר מחשבים</t>
  </si>
  <si>
    <t>לכל החלונות</t>
  </si>
  <si>
    <t>תאורה כללית עם עמעם</t>
  </si>
  <si>
    <t>בחללי עבודה ובחדר האוכל</t>
  </si>
  <si>
    <t>אם בחצר הפניצית יש שולחנות וכסטות בותו</t>
  </si>
  <si>
    <t>תאי איכסון</t>
  </si>
  <si>
    <t>סמוך למבואה</t>
  </si>
  <si>
    <t>מחיר בעת כתיבת מסמך זה כ 30.000 ₪</t>
  </si>
  <si>
    <t>מגדלות מחירן בין 100 ל-1.000 ש"ח</t>
  </si>
  <si>
    <t xml:space="preserve">        מזהה צבע</t>
  </si>
  <si>
    <t>טלוויזיה במעגל סגור גם מקריאה</t>
  </si>
  <si>
    <t>חדר רב תכליתי (חדר אוכל)</t>
  </si>
  <si>
    <t>חמישה  עד שבעה לפי מורכבות המקום כולל כניסה לממד</t>
  </si>
  <si>
    <t>המחיר כולל הקופסה, שלט ידני ואפליקציה חינמית</t>
  </si>
  <si>
    <t xml:space="preserve">וילון בגון אחיד עדיף בהיר מסנן אור ללא דוגמאות </t>
  </si>
  <si>
    <t>על פי גודל האולמות ועל פי תקן תאורה רצוי אור יום (חם/צהוב)</t>
  </si>
  <si>
    <t>חשוב שהתאורה תהיה אור צהוב/חם ולא לבן</t>
  </si>
  <si>
    <t>ספסלים נגישים</t>
  </si>
  <si>
    <t xml:space="preserve">בהתאם לגודל מרכז היום </t>
  </si>
  <si>
    <t>סימנים מישושיים שונים ו/או מבחר צבעים נוגדים בין התאים</t>
  </si>
  <si>
    <t>בכניסה הראשית ובכניסה אחורית או מגינה אחורית</t>
  </si>
  <si>
    <t>סוכך קבוע כולל התקנה</t>
  </si>
  <si>
    <t>עלות ליחידה  ₪ (כולל מע"מ)</t>
  </si>
  <si>
    <t>ראה בגיליון ההצטיידות</t>
  </si>
  <si>
    <t>בהתאם לגודל המבואה ומספר המבקרים במקום לפחות 10%</t>
  </si>
  <si>
    <t>דוגמא לניגוד צבעים</t>
  </si>
  <si>
    <t>לפחות שני צבעים נוגדים של מושב וגב הכיסא בניגוד לצבע השולחנות על מנת לאפשר לאנשים לרויי ראייה להבחין בין הכסאות.</t>
  </si>
  <si>
    <t>אביזר מדידה מצפצף מתריע על גובה הנוזל בכוס 2 פריטים מסוג זה. עד 5 איש בו זמנית</t>
  </si>
  <si>
    <t>מחשב, תוכנת קורא מסך, תוכנת הגדלה, צג ברייל 64 תאים. בתנאי שיש חדר מחשבים והדרכה</t>
  </si>
  <si>
    <t xml:space="preserve"> מבחר מגדלות בעוצמות 3X, 5X,7X על מעמד ובלי, מגדלת עם תאורה, מגדלת על צוואר, מחטים עם קוף פתוח, מזהה צבעים, מטר מדידה  עברית. מגדלות בעוצמות שונות עם ובלי אור</t>
  </si>
  <si>
    <t>מנורות שולחן עם צואר גמיש</t>
  </si>
  <si>
    <t>ספרייה</t>
  </si>
  <si>
    <t>מומלץ 2 מכל סוג</t>
  </si>
  <si>
    <t>קלפים עם דפוס גדול ועם ברייל, דמקה, שח לעיוורים, דומינו לעיוורים, רמי בברייל.</t>
  </si>
  <si>
    <t>כ- 15000 עד 20000 ₪</t>
  </si>
  <si>
    <t>בכניסה,איזור בתי השימוש, יציאה לחצר,  כניסה לחדר האוכל ובמקומות בהן פעילויות שונות בהן משתתפים אנשים עם לקות ראייה.</t>
  </si>
  <si>
    <t>חצר פנימית בצידי הכניסה הראשית למבנה, התייחסות בדומה  לחדר האוכל</t>
  </si>
  <si>
    <t>בהתאם לגודל המרכז  ובניגוד למרחב בו מתקינים את הספסלים. אם בצמידות, לגדל ירק יהיה צהוב אם בצמידות לקיר לבן יהיה כהה</t>
  </si>
  <si>
    <t xml:space="preserve"> כ-1,400 ₪ ליחידהת חוץ ו-1,100 ₪ ליחידת פנים</t>
  </si>
  <si>
    <t>מקלדת לאנשים לקויי ראייה</t>
  </si>
  <si>
    <t>אם קיים חדר מחשבים לייעד מחשב אחד לאדם עם מוגבלות ראייה ותוכנת NVDA החינמית להגדלה והקראה עם קלידים נגישים ועברית שפה ראשית.</t>
  </si>
  <si>
    <t>מערכת כריזת חירום</t>
  </si>
  <si>
    <t>מס'</t>
  </si>
  <si>
    <t>דלפק קבלה / מזכירות רצוי שיהיה חצוי - חצי נמוך וחצי גבוה לנגישות נאותה לקשישים ולכיסאות גלגלים.</t>
  </si>
  <si>
    <t>שולחן מחשב מתכנן</t>
  </si>
  <si>
    <t>שולחן ( 2 מ') עם כיור כפול + מדף תחתוןן</t>
  </si>
  <si>
    <t>שולחן עם כיור יחיד ( 2 מ') + מדף תחתוןן</t>
  </si>
  <si>
    <t>שולחן עבודה ללא כיורים + מדף תחתון</t>
  </si>
  <si>
    <t>פעילות קוגניטיבית מתוך גיליון פיזיותרפיה</t>
  </si>
  <si>
    <t>עלות בש"ח כולל מע"מ</t>
  </si>
  <si>
    <t>פירוט</t>
  </si>
  <si>
    <t>ערכת טבלטים (5)</t>
  </si>
  <si>
    <t>לשימוש במגוון תחומים</t>
  </si>
  <si>
    <t>עד 10 יחידות בו זמנית</t>
  </si>
  <si>
    <t>מכונת שטיפה</t>
  </si>
  <si>
    <t>מזרקי אפיפן</t>
  </si>
  <si>
    <t>מד לחץ דם, חום, דופק  וסוטורציה</t>
  </si>
  <si>
    <t xml:space="preserve">א. </t>
  </si>
  <si>
    <t>ב.</t>
  </si>
  <si>
    <t xml:space="preserve"> משך תקופת האחריות הניתנת לכל המערכות לא תפחת מ- 5 שנים.</t>
  </si>
  <si>
    <t>על המחירים לכלול , הובלה, הספקה, הפעלה, חיווט והתקנה של המערכות.</t>
  </si>
  <si>
    <t xml:space="preserve">על המחירים לכלול מתן הדרכה לצוות לשימוש ותפעול כל המערכות. </t>
  </si>
  <si>
    <t>הספק יתחייב לבדיקה תקופתית לתקינות המערכות בכל משך האחריות (אחת לשנה מתום השנה הראשונה).</t>
  </si>
  <si>
    <t>א.</t>
  </si>
  <si>
    <t>על הגוף המבקש להוכיח שקיימים לו משאבים וכ"א נדרש להפעלת הפעילות המבוקשת.</t>
  </si>
  <si>
    <t>תקציב הקטגוריה בגיליון זה אינו סיכום הסעיפים, אלא הסכום המקסימלי שקרן סיעוד תאשר במסגרת פעילות שימור שיפור ופנאי.</t>
  </si>
  <si>
    <t>מבוא כללי</t>
  </si>
  <si>
    <t xml:space="preserve">יש לדרוש  מהספקים תקופת אחריות מורחבת, ככל שניתן, ולוודא קיומם של שירותי אחזקה ותיקונים. </t>
  </si>
  <si>
    <t>כיסא גלגלים</t>
  </si>
  <si>
    <t>מד חום אינפרא אדום</t>
  </si>
  <si>
    <t>מערכת אזעקה ומצלמות</t>
  </si>
  <si>
    <t>מרקיה, סלסלת לחם, סט מלח פלפל סוכר, מתקן מפיות, קיסמי שיניים</t>
  </si>
  <si>
    <t>קערות הגשה, מצקות וכפות הגשה, ארגזי פלסטויק לאיסוף</t>
  </si>
  <si>
    <t>מפות בד</t>
  </si>
  <si>
    <t>אביזרים (פח אשפה, מיכלי צמחים, פריטי עיצוב)</t>
  </si>
  <si>
    <t>אביזרים (פח, עיצוב וכדו')</t>
  </si>
  <si>
    <t>אביזרים (פח אשפה, מיכלי צמחים, מתקן מטריות, שעון קיר, אביזרי עיצוב)</t>
  </si>
  <si>
    <t>אביזרים (מתקן לסבון נוזלי, מתקן טואלט, מתקן מגבות נייר,פח וכדו')</t>
  </si>
  <si>
    <t>מיטה חשמלית</t>
  </si>
  <si>
    <t>מיטה + מזרון לטקס</t>
  </si>
  <si>
    <t>תפריט דיגיטלי עם אפשרות להזמנות</t>
  </si>
  <si>
    <t>תנור בישול ואפייה</t>
  </si>
  <si>
    <t>ארון חימום תבניות</t>
  </si>
  <si>
    <t>תאריך הגשת הבקשה:</t>
  </si>
  <si>
    <t>איש קשר:</t>
  </si>
  <si>
    <t>טלפון איש קשר:</t>
  </si>
  <si>
    <t>לא מובן</t>
  </si>
  <si>
    <t>אימייל איש קשר:</t>
  </si>
  <si>
    <t>שם מרכז היום:</t>
  </si>
  <si>
    <t>הנחיות לשימוש בקובץ - "תקן הצטיידות"</t>
  </si>
  <si>
    <t>סוג פריט</t>
  </si>
  <si>
    <t>תיאור פריט</t>
  </si>
  <si>
    <t>עלות פריט</t>
  </si>
  <si>
    <t>תקציב לפי תקן</t>
  </si>
  <si>
    <t>בקשת הגוף</t>
  </si>
  <si>
    <t>כמות מבוקשת</t>
  </si>
  <si>
    <t>סטייה מהתקן</t>
  </si>
  <si>
    <t>כמות מאושרת</t>
  </si>
  <si>
    <t>סהכ עלות</t>
  </si>
  <si>
    <t>אביזרים (לוח מודעות, פח, פריטי עיצוב)</t>
  </si>
  <si>
    <t>ריפוי בעיסוק ופיזיותרפיה</t>
  </si>
  <si>
    <t>קטגוריה</t>
  </si>
  <si>
    <t>מטבח וחדר אוכל</t>
  </si>
  <si>
    <t>טיפוח חן/מספרה</t>
  </si>
  <si>
    <t>תוספות מיוחדות</t>
  </si>
  <si>
    <t>סה"כ עלות</t>
  </si>
  <si>
    <t>לוקר לשמירה והטענת טבלטים, טלפונים ומחשבים ניידים</t>
  </si>
  <si>
    <t>טבלת ריכוז תקציב בש"ח כולל מע"מ</t>
  </si>
  <si>
    <t xml:space="preserve">ב. </t>
  </si>
  <si>
    <t>הערה: לאחר מילוי השאלון שלעיל עבור ללשונית 'הנחיות'.</t>
  </si>
  <si>
    <t>סה"כ תקציב לפי תקן</t>
  </si>
  <si>
    <t>סה"כ  תקציב מבוקש</t>
  </si>
  <si>
    <t>סה"כ תקציב מאושר</t>
  </si>
  <si>
    <t>טבלה 2: ריכוז מגיליונות מקצועיים ותוספות</t>
  </si>
  <si>
    <t>1. חדר אוכל רב תכליתי /אולם   
2. עמדת טלוויזיה</t>
  </si>
  <si>
    <t>תקן הצטיידות הנגשת שמע</t>
  </si>
  <si>
    <t>לאחר גיבוש הצרכים יש למלא את טבלת ההצטיידות המצורפת למטה.</t>
  </si>
  <si>
    <t>לאחר מילוי הטבלה הסכום המצטבר (סה"כ) יצטרף ללשונית 'ריכוז תקציב'.</t>
  </si>
  <si>
    <t>לפניך טבלה המכילה פירוט של פריטי ציוד והנחיות הנוגעות לתחום המקצועי של הנגשת שמע.</t>
  </si>
  <si>
    <t>א</t>
  </si>
  <si>
    <t>ב</t>
  </si>
  <si>
    <t>ג</t>
  </si>
  <si>
    <t>ד</t>
  </si>
  <si>
    <t>ה</t>
  </si>
  <si>
    <t>ו</t>
  </si>
  <si>
    <t>ז</t>
  </si>
  <si>
    <t>ח</t>
  </si>
  <si>
    <t>התא שלעיל יצטרף ללשונית 'ריכוז תקציב'</t>
  </si>
  <si>
    <t>לאחר גיבוש הצרכים יש למלא את טבלת פירוט תקציב ההצטיידות המצורפת למטה.</t>
  </si>
  <si>
    <t>תקן הצטיידות  ריפוי בעיסוק ופיזיותרפיה</t>
  </si>
  <si>
    <t>לפניך טבלה המכילה פירוט של פריטי ציוד והנחיות הנוגעות לתחום המקצועי של  ריפוי בעיסוק ופיזיותרפיה.</t>
  </si>
  <si>
    <t>המלצות הצטיידות ינתנו בשיתוף מורשה נגישות שירות, של הביטוח הלאומי, מומחה לתחום.</t>
  </si>
  <si>
    <t>המלצות הצטיידות ינתנו בשיתוף מורשה נגישות שירות, של הביטוח הלאומי, מומחה לתחום מוגבלות השמיעה ומותנה בביקור במרכז היום.</t>
  </si>
  <si>
    <t>ט</t>
  </si>
  <si>
    <t>לפניך טבלה המכילה פירוט של פריטי ציוד והנחיות הנוגעות לתחום המקצועי של הנגשת ראייה.</t>
  </si>
  <si>
    <t>תקן הצטיידות חדר סנוזלן</t>
  </si>
  <si>
    <t>לפניך טבלה המכילה פירוט של פריטי ציוד והנחיות הנוגעות לתחום המקצועי של  חדר סנוזלן.</t>
  </si>
  <si>
    <t>האישור לחדר סנוזלן מותנה בהעסקת עובד שקיבל הכשרה רשמית בתחום ובהכשרת חדר יעודי.</t>
  </si>
  <si>
    <t xml:space="preserve"> הרשימה מכילה את הפריטים והמרכיבים לחדר סנוזלן. עלות והרכב הפריטים בהתאם לצורך, גודל החדר המיועד והתקציב.</t>
  </si>
  <si>
    <t>י</t>
  </si>
  <si>
    <t>תקן הצטיידות חממה/גינה טיפולית</t>
  </si>
  <si>
    <t>חממה/גינה טיפולית תאושר כאשר יש שטח ייעודי.</t>
  </si>
  <si>
    <t>לפניך טבלה המכילה פירוט של פריטי ציוד מומלצים והנחיות הנוגעות לתחום המקצועי של  חממה/גינה טיפולית.</t>
  </si>
  <si>
    <t>עלות והרכב החממה או הגינה הטיפולית בהתאם לגודל השטח הייעודי ומסגרת התקציב.</t>
  </si>
  <si>
    <t>להלן מגוון אפשרויות הצטיידות בתחום שימור שיפור ופנאי:</t>
  </si>
  <si>
    <t xml:space="preserve">שם משחק </t>
  </si>
  <si>
    <t>תרגול קוגיטיבי</t>
  </si>
  <si>
    <t>תרגול מוטורי</t>
  </si>
  <si>
    <t>חברתי</t>
  </si>
  <si>
    <t>בטיחות</t>
  </si>
  <si>
    <t>אופניים אינטראקטיביות</t>
  </si>
  <si>
    <t>מערכת ייחודית המגבירה מוטיבציה לבצע פעילות גופנית. רק כאשר האדם מדווש באופניים – הוא רואה סרט (לפי בחירה). הפסקת הפעילות הגופנית עוצרת את הסרט. ניתן להפעיל את האופניים באמצעות הידיים או הרגליים.</t>
  </si>
  <si>
    <t>פאזל</t>
  </si>
  <si>
    <t>חושבים פלוס</t>
  </si>
  <si>
    <t>מחשבת</t>
  </si>
  <si>
    <t>משחק חשיבה גדול, לתרגול יכולות קוגניטיביות של אסטרטגיות חשיבה, תכנון, פתרון בעיות ומוטוריקה עדינה באמצעות הנעת ידיות עץ גדולות ונגישות למיקום הנכון במרחב המשחק</t>
  </si>
  <si>
    <t>דומינו</t>
  </si>
  <si>
    <t>משחק דומינו  בגרסה מוגדלת ונגישה. אבני הדומינו גדולות, נוחות לאחיזה וניתן להציבן בקלות על השולחן. הסימון על חלקי הדומינו גדול ובולט. 
מתאים לאנשים עם קושי בראייה, רעד מונגש גם לכבדי ראייה ועיוורים בשל הגדלה משמעותית של חלקי המשחק ואפשרות למשש את הנקודות</t>
  </si>
  <si>
    <t>פסול בצינורות</t>
  </si>
  <si>
    <t>משחק הרכבה מאתגר לתרגול יכולות קוגניטיביות ומוטוריות באמצעות בניית דגמים נתונים מחלקי צינורות גדולים. ההרכבה נעשית על פי כרטיסיות עם דגמים המדורגים ברמת קושי שונות. מתאים גם לאנשים עם ירידה בראיה, אנשים שמתמודדים עם דמנציה בשלבים שונים, רעד ועוד</t>
  </si>
  <si>
    <t>משחק ה-15</t>
  </si>
  <si>
    <t>משחקי חשיבה גדול, לתרגול של יכולות קוגניטיביות ומוטוריקה.
ניתן לשחק ברמות קושי שונות המשחק עשוי עץ, ללא גירויים רבים המקלים על מיקוד הקשב.</t>
  </si>
  <si>
    <t>סודוקו</t>
  </si>
  <si>
    <t xml:space="preserve">הנגשה של המשחק הכוללת: הנגשה חשיבתית של כללי המשחק, הנגשה של חלקי המשחק - גדולים ונוחים לאחיזה ושל לוח המשחק עם מגרעות למיקום מדויק של כלי המשחק. הגדלה והוספת אלמנט מישושי שמאפשרים משחק גם לכבדי ראיה.   </t>
  </si>
  <si>
    <t>פמוטות עם מתג</t>
  </si>
  <si>
    <t>זוג פמוטות שבת חשמליים עם סוללות. ההדלקה נעשית באמצעות לחיצה על מתג. מקטין סיכון בשל היעדר הצורך להתמודד עם אש. מתאים למי שמתקשה בהדלקה מבחינה מוטורית : אנשים עם חולשה, רעד וכד' – ו/או מי שמתמודד עם ליקוי בשיפוט או מוגבלות קוגניטבית, דמנציה</t>
  </si>
  <si>
    <t>חנוכיה עם מתג</t>
  </si>
  <si>
    <t>חנוכייה חשמלית עם סוללות. ההדלקה נעשית באמצעות לחיצה על מתג. מקטין סיכון בשל היעדר הצורך להתמודד עם אש. מתאים למי שמתקשה בהדלקה מבחינה מוטורית : אנשים עם חולשה, רעד וכד' – ו/או מי שמתמודד עם ליקוי בשיפוט או מוגבלות קוגניטבית, דמנציה.</t>
  </si>
  <si>
    <t>תבריגי דמקה</t>
  </si>
  <si>
    <t xml:space="preserve">משחק דמקה גדול, המאמן מניפולציות תוך ידניות. הזזת כלי המשחק על גבי הלוח נעשית באמצעות תנועות של הברגה. </t>
  </si>
  <si>
    <t>דגמי גומיות</t>
  </si>
  <si>
    <t>משחק לתרגול מוטוריקה וחשיבה באמצעות מתיחה של גומיות לפי כרטיסיות. מותאם גם לאנשים עם רעד</t>
  </si>
  <si>
    <t>מגדל אטבים</t>
  </si>
  <si>
    <t xml:space="preserve">מסייע לשימור ושיפור תנועות וטווחי תנועה – עבור אנשים שנמצאים בשלבים שונים של דמנציה, שזוכרים פעולות אוטומטיות, ונהנים להיות עסוקים במשהו מוכר. </t>
  </si>
  <si>
    <t>כביסון</t>
  </si>
  <si>
    <t xml:space="preserve">מסייע לשימור ושיפור תנועות – עבור אנשים שנמצאים בשלבים שונים של דמנציה, שזוכרים פעולות אוטומטיות, ונהנים להיות עסוקים במשהו מוכר. </t>
  </si>
  <si>
    <t>מקל מטפס</t>
  </si>
  <si>
    <t xml:space="preserve">מיועד לתרגול וחיזוק של הרמה של הידיים, בשילוב מטלות קוגניטיביות </t>
  </si>
  <si>
    <t>מתג קריאה</t>
  </si>
  <si>
    <t xml:space="preserve">הנגשה של פעמון קריאה למטפל/ בן משפחה. הערכה כוללת: לחצן ופעמון אלחוטי. ניתן לחבר למגוון מתג הפעלה חיצוני על פי הצורך. </t>
  </si>
  <si>
    <t>מתקן להשחלת חוט ומחט</t>
  </si>
  <si>
    <t>מאפשר השחלה במצב בו ישנו תפקוד ביד אחת בלבד ,בשילוב ראייה ירודה</t>
  </si>
  <si>
    <t>מגן למקלדת + מקלדת</t>
  </si>
  <si>
    <t>משטח שמאפשר הנחה של הידיים על המקלדת בצורה שאיננה גורמת להקלדה מוטעית ומסייע להקליד את האותיות - מיועד לאנשים עם חולשה ו/ או רעד</t>
  </si>
  <si>
    <t>מעמד לטבלט</t>
  </si>
  <si>
    <t>מעמד לטאבלט עם אפשרות לשינוי הזוית באמצעות תנועה קלה. מאפשר שימוש בטבלט ביד אחת, עם ידיים חלשות, עם רעד או סרבול מסיבות שונות.</t>
  </si>
  <si>
    <t>מתקן מזיגה</t>
  </si>
  <si>
    <t xml:space="preserve">מתקן למזיגה באמצעות הנעה של הבקבוק הצידה מבלי שצריך להרים אתו. מקל על מזיגה של נוזלים עם יד אחת, ידיים חלשות, ורעד </t>
  </si>
  <si>
    <t>דמקה מגנטית</t>
  </si>
  <si>
    <t>משחק דמקה גדול, עם משטח מגנטי שאליו ניתן לחבר את הכלים. מתאים גם לאנשים שמתמודדים עם רעד</t>
  </si>
  <si>
    <t>שש בש נגיש</t>
  </si>
  <si>
    <t xml:space="preserve">משחק שש בש הכולל לוח משחק עם תעלות שניתן להניע בו את כלי המשחק. כלי המשחק גדולים ונוחים לאחיזה. מתאים גם לאנשים עם רעד, ירידה בראיה </t>
  </si>
  <si>
    <t>מתקן הטלת קוביות</t>
  </si>
  <si>
    <t>מתקן שקוף שבו נמצאות 2 קוביות. הטלת הקוביות נעשית באמצעות תנועה קלה של היד על גבי בסיס המתקן. מסייע לשמור על הבטיחות של השחקן בכך שמונע להתכופף להרים קוביות שנפלו לרצפה. מתאים גם לאנשים עם קושי מוטורי</t>
  </si>
  <si>
    <t>ערכה 10 כלי נגינה עם קבוע</t>
  </si>
  <si>
    <t>מאפשר נגינה לאנשים עם תפקוד ביד אחת , ו/ או רעד, סרבול וכד'</t>
  </si>
  <si>
    <t>מעמד קלפים שטוח + קלפים מוגדלים</t>
  </si>
  <si>
    <t>מאפשר משחק כאשר יש קושי בהחזקה של הקלפים . הערכה כוללת מעמד + חפיסת קלפים עם ספרות מוגדלות</t>
  </si>
  <si>
    <t>מעמד קלפים שקוף+ קלפים מוגדלים</t>
  </si>
  <si>
    <t>מאפשר משחק כאשר יש קושי בהחזקה של הקלפים. הערכה כוללת מעמד + חפיסת קלפים עם ספרות מוגדלות</t>
  </si>
  <si>
    <t>מעמד לספר עם שינוי זוית</t>
  </si>
  <si>
    <t>מאפשר קריאה ללא צורך בהחזקה של הספר. ניתן לשנות את זוית המעמד באמצעות תנועה קלה. מתאים גם לאנשים שמתקשים להחזיק את הספר בגלל שיתוק, חולשה, רעד.</t>
  </si>
  <si>
    <t>נטלה נגישה</t>
  </si>
  <si>
    <t>מאפשרת נטילת ידיים כאשר יד אחת איננה מתפקדת</t>
  </si>
  <si>
    <t>מעמד ציור שולחני</t>
  </si>
  <si>
    <t xml:space="preserve">מאפשר קבוע של הציור והצבעים במנח אופטימלי – מסייע במצבים בהם יש צורך בהעמדה של הציור במרחק וזווית ספציפיים. מתאים לאנשים עם חולשה או רעד בידיים </t>
  </si>
  <si>
    <t>מעמד לרקמה ביד אחת</t>
  </si>
  <si>
    <t>מאפשר רקמה ביד אחת, או כאשר מתמודדים עם חולשה ואו רעד חלקי.  ניתן לחבר את רשת הרקמה אל המתקן שמונח על השולחן.</t>
  </si>
  <si>
    <t>אצבעון להקלדה על מסך מגע /טאבלט</t>
  </si>
  <si>
    <t>מתקן שמסייע בתפעול של מסך מגע כאשר אין יכולת הצבעה מדויקת .</t>
  </si>
  <si>
    <t>מגוון אפשרויות להצטיידות בתחום שימור, שיפור ופנאי</t>
  </si>
  <si>
    <t>לפניך מגוון אפשרויות להצטיידות בתחום שימור, שיפור ופנאי.</t>
  </si>
  <si>
    <t>על המחירים לכלול הובלה והתקנה, במידת הצורך.</t>
  </si>
  <si>
    <t>מסי</t>
  </si>
  <si>
    <t>תקן הצטיידות לחוגים</t>
  </si>
  <si>
    <t>תקן הצטיידות הנגשת ראייה</t>
  </si>
  <si>
    <t>סה"כ תקציב הצטיידות</t>
  </si>
  <si>
    <t>מספר המבקרים על פי אישור הפעלה:</t>
  </si>
  <si>
    <t>שלב 3 - הגדרת כמות הפריטים המבוקשת</t>
  </si>
  <si>
    <t>הערות/נימוק</t>
  </si>
  <si>
    <t>לפניך טבלה המכילה דוגמאות לאפשרויות של לחוגים. ניתן להוסיף חוגים אחרים.</t>
  </si>
  <si>
    <t>סוג מרכז</t>
  </si>
  <si>
    <t>גודל מרכז</t>
  </si>
  <si>
    <t>שלב 1 - בחירת סוג מרכז</t>
  </si>
  <si>
    <t>לניקוי הבחירה לחץ על 'ניקוי מסנן' בכותרת הטבלה.</t>
  </si>
  <si>
    <t>לאחר ביצוע הבחירות שלעיל לשונית 'תקציב' תכיל את נתוני התקן עבור סוג וגודל המרכז שנבחר.</t>
  </si>
  <si>
    <t>ג.</t>
  </si>
  <si>
    <t>במידה ונבחרה כמות שונה מהתקן יש לרשום את הנימוק במקום המיועד לכך.</t>
  </si>
  <si>
    <t>טבלת תקציב לפי סוג וגודל מרכז (המחירים בש"ח וכוללים מע"מ)</t>
  </si>
  <si>
    <t>הצעת מחיר 2</t>
  </si>
  <si>
    <t>מחיר פריט מההצעה הזולה</t>
  </si>
  <si>
    <t>עלות פריט (מההצעה הזולה)</t>
  </si>
  <si>
    <t>הצעות מחיר</t>
  </si>
  <si>
    <t>טבלת פירוט תקציב הצטיידות (בש"ח וכולל מע"מ)</t>
  </si>
  <si>
    <t>תקציב מקסימלי מאושר עפ"י החלטת קרן סיעוד ( אינו מהווה סיכום של סה"כ  עלות הפריטים)</t>
  </si>
  <si>
    <t>באחריות המרכז לבדוק באילו פריטים יש צורך בהדרכה ו/או אישור הפעלה ו/או איש מקצוע מהתחום (לדוגמא: ציוד פיזיו תרפיה, דפיברילטור) ולדאוג לכך.</t>
  </si>
  <si>
    <t>אישור מנהל התכנית</t>
  </si>
  <si>
    <t>הצגת האפשרויות ו/או הפריטים שלעיל אינה מהווה המלצה! הרכישה היא באחריות המרכז בלבד.</t>
  </si>
  <si>
    <t>תחום</t>
  </si>
  <si>
    <t>דמנציה וירידה קוגנטיבית</t>
  </si>
  <si>
    <t>מערכת לשיפור איכות חיים וביטחון לאנשים הסובלים מבעיות זיכרון, ירידה קוגניטיבית ודמנציה.</t>
  </si>
  <si>
    <t>פנאי, קהילה,חברה אורח חיים בריא</t>
  </si>
  <si>
    <t>מערכת אונליין להעשרה, פנאי, חברה ואורח חיים בריא.</t>
  </si>
  <si>
    <t>יציבה ושיווי משקל</t>
  </si>
  <si>
    <t>מגוון מוצרים</t>
  </si>
  <si>
    <t>המחיר בדר"כ מבוסס על תשלום חד-פעמי + רישיון הפעלה</t>
  </si>
  <si>
    <t>עזרים לשיפור יציבה, שיווי משקל ומוטוריקה</t>
  </si>
  <si>
    <t>מציאות מדומה למשחקים</t>
  </si>
  <si>
    <t>מערכת להקרנת משחקים על קיר או ריצפה</t>
  </si>
  <si>
    <t>מגוון מערכות</t>
  </si>
  <si>
    <t>מערכת לשיפור חיים של בני הגיל השלישי</t>
  </si>
  <si>
    <t>אלצהיימר ודמנציה</t>
  </si>
  <si>
    <t>ערכות לטיפול, שיפור והענקת חוויות לאנשים הסובלים מאלצהיימר.</t>
  </si>
  <si>
    <t>אוריינות דיגיטלית</t>
  </si>
  <si>
    <t>כלים והדרכות לשיפור היכולות הדיגיטליות אצל בני הגיל השלישי.</t>
  </si>
  <si>
    <t>מגוון אביזרים והדרכות (גם בחינם).</t>
  </si>
  <si>
    <t>ערכת שירותים ניידת</t>
  </si>
  <si>
    <t>טבלת תקן הצטיידות מרכזת לפי סוג וגודל מרכז ( בש"ח כולל מע"מ)</t>
  </si>
  <si>
    <r>
      <rPr>
        <b/>
        <sz val="11"/>
        <color rgb="FF000000"/>
        <rFont val="Arial"/>
        <family val="2"/>
        <scheme val="minor"/>
      </rPr>
      <t>שיפור בטיחות</t>
    </r>
    <r>
      <rPr>
        <sz val="11"/>
        <color indexed="8"/>
        <rFont val="Arial"/>
        <family val="2"/>
        <scheme val="minor"/>
      </rPr>
      <t xml:space="preserve"> כמו: מעקות, מאחזי בטיחות, לחצן מצוקה עם צופר, פסים למניעת החלקה.</t>
    </r>
  </si>
  <si>
    <t>מגוון אפשרויות להצטיידות בתחום עם הפנים לקהילה</t>
  </si>
  <si>
    <t>להלן מס' רעיונות ליצירת קשר בין המרכז לקהילה.</t>
  </si>
  <si>
    <t>הקמת קפיטריה</t>
  </si>
  <si>
    <t>'עם הפנים לקהילה' נועדה ליצור מוקד משיכה ו/או שת"פ  בין מרכז היום לקהילה.</t>
  </si>
  <si>
    <t>תקציב הקטגוריה בגיליון זה אינו סיכום הסעיפים, אלא הסכום המקסימלי שקרן סיעוד תאשר במסגרת 'עם הפנים לקהילה'.</t>
  </si>
  <si>
    <t>כיסא+כיור חפיפה</t>
  </si>
  <si>
    <t>קטלן יתושים</t>
  </si>
  <si>
    <t>כלי אוכל</t>
  </si>
  <si>
    <t>למילוי  ע"י המרכז</t>
  </si>
  <si>
    <t>למילוי ע"י מנהל התכנית</t>
  </si>
  <si>
    <t>תשושים-אופק</t>
  </si>
  <si>
    <t>הגדרות של סוגי מרכזי יום</t>
  </si>
  <si>
    <t>הערה</t>
  </si>
  <si>
    <t>טבלה לתוספות מיוחדות עבור פריטי הצטיידות שאינם מופיעים בתקן</t>
  </si>
  <si>
    <t>שירותים ניידים, נגישים, מתקפלים.</t>
  </si>
  <si>
    <t>משחקי חשיבה לתרגול של יכולות קוגניטיביות ומוטוריקה.</t>
  </si>
  <si>
    <t xml:space="preserve">משחק חשיבה המאפשר לתרגל יכולות קוגניטיביות ואסטרטגיות חשיבה לצד פעילות ידנית עדינה. </t>
  </si>
  <si>
    <t>מתקני פנאי ומשחקים טיפוליים</t>
  </si>
  <si>
    <r>
      <t xml:space="preserve"> מלא את הפרטים בגיליון '</t>
    </r>
    <r>
      <rPr>
        <b/>
        <sz val="12"/>
        <color rgb="FF000000"/>
        <rFont val="Arial"/>
        <family val="2"/>
      </rPr>
      <t>שאלון'</t>
    </r>
    <r>
      <rPr>
        <sz val="12"/>
        <color rgb="FF000000"/>
        <rFont val="Arial"/>
        <family val="2"/>
      </rPr>
      <t>.</t>
    </r>
  </si>
  <si>
    <r>
      <t>עבור  לגיליון '</t>
    </r>
    <r>
      <rPr>
        <b/>
        <sz val="12"/>
        <color rgb="FF000000"/>
        <rFont val="Arial"/>
        <family val="2"/>
      </rPr>
      <t>הנחיות</t>
    </r>
    <r>
      <rPr>
        <sz val="12"/>
        <color rgb="FF000000"/>
        <rFont val="Arial"/>
        <family val="2"/>
      </rPr>
      <t>' כדי לבחור את סוג וגודל מרכז.</t>
    </r>
  </si>
  <si>
    <r>
      <t xml:space="preserve">יש לפעול, בנושא ההצטיידות, עפ"י ההנחיות והתקנות של </t>
    </r>
    <r>
      <rPr>
        <b/>
        <sz val="12"/>
        <color rgb="FF000000"/>
        <rFont val="Arial"/>
        <family val="2"/>
      </rPr>
      <t>נגישות השירות</t>
    </r>
    <r>
      <rPr>
        <sz val="12"/>
        <color rgb="FF000000"/>
        <rFont val="Arial"/>
        <family val="2"/>
      </rPr>
      <t>. מומלץ להיעזר ביועצי קרן סיעוד על מנת להצטייד כנדרש ועפ"י החוק.</t>
    </r>
  </si>
  <si>
    <t>הצטיידות בכסאות תעשה כאשר חלקם עם ידיות וחלקם ללא ידיות על-פי צרכי המרכז. מומלץ לרכוש כיסאות נערמים לנוחיות הניקיון וחיסכון בשטח ריצפה.</t>
  </si>
  <si>
    <t>הצטיידות בשולחנות - מומלץ לרכוש חלק מהשולחנות שניתן להזיזם בקלות (גלגלים ל- 2 רגליים) ו/או חלק מהשולחנות מתקפלים.</t>
  </si>
  <si>
    <t>בחר בתא המיועד את סוג המרכז באמצעות לחיצה על הרשומה הנבחרת.</t>
  </si>
  <si>
    <t>בחר בתא המיועד את גודל המרכז באמצעות לחיצה על הרשומה הנבחרת.</t>
  </si>
  <si>
    <t>טבלה 1: ריכוז מגיליון 'תקציב' - אישור מנהל התכנית</t>
  </si>
  <si>
    <t>מיקרופון/ משדר אלחוטי נייד (ראש מדונה), מיקרופון ידני אלחוטי נוסף, מגבר, מודולטור, מיקסר 4 כניסות,4-6 רמקולים (קיר כולל התקן), קופסת חיבורים קידמית swich box עם אפשרות חיבור למקורות קול נוספים מחשב נייד, DVD, CD ,USB , וכד'. ארון אכסון, חשמל וטעינה עם דלת זכוכית ומנעול.</t>
  </si>
  <si>
    <t>האולם מסומן בצדו החיצוני בסמל הבינלאומי לשירות נגיש לאנשים עם מוגבלות שמיעה.</t>
  </si>
  <si>
    <t>הוכן בסיוע ד"ר אורנה ערן מומחית לאודיולוגיה, מורשית נגישות השירות</t>
  </si>
  <si>
    <t>הוכן בסיוע ד"ר נורית נוי, מורשית נגישות השירות</t>
  </si>
  <si>
    <t>הוכן בסיוע חגית רובין, מרפאה בעיסוק, מורשית נגישות השירות</t>
  </si>
  <si>
    <t>במידה ולא נוצל כל תקציב ההצטיידות המאושר, ניתן יהיה לבצע המרות ו/או רכישות נוספות באישור מראש של קרן סיעוד.</t>
  </si>
  <si>
    <r>
      <rPr>
        <b/>
        <sz val="12"/>
        <color rgb="FF000000"/>
        <rFont val="Arial"/>
        <family val="2"/>
      </rPr>
      <t>הערה</t>
    </r>
    <r>
      <rPr>
        <sz val="12"/>
        <color rgb="FF000000"/>
        <rFont val="Arial"/>
        <family val="2"/>
      </rPr>
      <t xml:space="preserve">: דגם של </t>
    </r>
    <r>
      <rPr>
        <b/>
        <sz val="12"/>
        <color rgb="FF000000"/>
        <rFont val="Arial"/>
        <family val="2"/>
      </rPr>
      <t>מרכז יום לתשושים-אופק</t>
    </r>
    <r>
      <rPr>
        <sz val="12"/>
        <color rgb="FF000000"/>
        <rFont val="Arial"/>
        <family val="2"/>
      </rPr>
      <t xml:space="preserve"> הותאם לתפיסה של "</t>
    </r>
    <r>
      <rPr>
        <b/>
        <sz val="12"/>
        <color rgb="FF000000"/>
        <rFont val="Arial"/>
        <family val="2"/>
      </rPr>
      <t>מרכז אופק</t>
    </r>
    <r>
      <rPr>
        <sz val="12"/>
        <color rgb="FF000000"/>
        <rFont val="Arial"/>
        <family val="2"/>
      </rPr>
      <t>".</t>
    </r>
  </si>
  <si>
    <t xml:space="preserve">תקן הצטיידות נועד לסייע בעת הגשת בקשה ובכך לחסוך את הצורך להביא 2 הצעות מחיר. </t>
  </si>
  <si>
    <t xml:space="preserve">תקן ההצטיידות הינו כלי עזר למנהלי/ות מרכזי יום ו/או למנהלי/ות הרווחה לצורך תכנון הצטיידות המרכז. </t>
  </si>
  <si>
    <t>הצעות מחיר, בשלב הגשת הבקשה, נדרשות במקרים בהם מבוקשים פריטים שאינם מופיעים בתקן או לאחר אישור הבקשה או בשלב הביצוע. פריטים החורגים מהותית בכמות ו/או במחיר לא מהתקן, יובאו לאישור קרן סיעוד טרם הרכישה.</t>
  </si>
  <si>
    <t>במידה ויבקש הגוף לבצע רכישות שונות מהתקן, הרציונאל ושתי הצעות מחיר יוצגו בגיליון נפרד בפני קרן סיעוד שתחליט בנושא.</t>
  </si>
  <si>
    <t xml:space="preserve">התקן כולל גיליונות נוספים המתייחסים לתחומים מקצועיים ואחרים כמו: הנגשת שמע, פיזיותרפיה, הנגשת ראייה, שימור ושיפור, עם הפנים לקהילה וכדו'. יש לפעול עפ"י ההנחיות בגיליונות אלו. </t>
  </si>
  <si>
    <t>למילוי ע"י מרכז היום המבקש</t>
  </si>
  <si>
    <t>שם מרכז היום המבקש:</t>
  </si>
  <si>
    <t>כתובת מרכז היום המבקש:</t>
  </si>
  <si>
    <t>כתובת מרכז היום:</t>
  </si>
  <si>
    <t>סוג מרכז היום:</t>
  </si>
  <si>
    <t>ח"פ/ע"ר של מרכז היום:</t>
  </si>
  <si>
    <t>כורסאות/כיסאות</t>
  </si>
  <si>
    <t>במבואה יהיו 2-3 צבעים נוגדים שונים של  צהוב אפור, כתום אדום    (המיקום: לא שחור, אדום כחול וירוק בסמיכות), אלא עם צבע נוגד בינהם. מאחזי /משענת יד הכרחי</t>
  </si>
  <si>
    <t>תקציב חוגים אינו סיכום הסעיפים הנ"ל, אלא הסכום המקסימלי שקרן סיעוד תממן במסגרת פעילות החוגים.</t>
  </si>
  <si>
    <t>תקציב החוג הוא להצטיידות בלבד (לא כולל כ"א או הפעלה) וכן אינו מיועד לחומרים מתכלים.</t>
  </si>
  <si>
    <t>באחריות המרכז לבדוק האם יש צורך באישור מיוחד ו/או היתר בנייה ולפעול בהתאם.</t>
  </si>
  <si>
    <t>יש לבדוק בטבלת התקן שהפריט אינו מופיע.</t>
  </si>
  <si>
    <r>
      <t xml:space="preserve">גיליון 'תוספות מיוחדות' מאפשר הוספת פריטים  </t>
    </r>
    <r>
      <rPr>
        <b/>
        <sz val="12"/>
        <color rgb="FF000000"/>
        <rFont val="Arial"/>
        <family val="2"/>
      </rPr>
      <t>שאינם מופיעים בתקן</t>
    </r>
    <r>
      <rPr>
        <sz val="12"/>
        <color rgb="FF000000"/>
        <rFont val="Arial"/>
        <family val="2"/>
      </rPr>
      <t xml:space="preserve"> עפ"י צרכי הגוף, יש לצרף 2 הצעות מחיר והנמקה ולקבל אישור מראש של קרן סיעוד.</t>
    </r>
  </si>
  <si>
    <t xml:space="preserve">מקבילים </t>
  </si>
  <si>
    <t>מדרגות שיקומיות מעץ</t>
  </si>
  <si>
    <t xml:space="preserve">מתג בקוטר של כ-6.5 ס"מ </t>
  </si>
  <si>
    <t>מתג בקוטר 20 ס"מ</t>
  </si>
  <si>
    <t>קונסולות משחק</t>
  </si>
  <si>
    <t>מכשיר גלים קצרים</t>
  </si>
  <si>
    <r>
      <rPr>
        <b/>
        <sz val="12"/>
        <color rgb="FF000000"/>
        <rFont val="Arial"/>
        <family val="2"/>
      </rPr>
      <t xml:space="preserve">תקן ההצטיידות למרכז חושב על-פי הכמות המירבית המבוססת על פרוגרמה מעודכנת </t>
    </r>
    <r>
      <rPr>
        <b/>
        <u/>
        <sz val="12"/>
        <color rgb="FF000000"/>
        <rFont val="Arial"/>
        <family val="2"/>
      </rPr>
      <t>ואישור הפעלה</t>
    </r>
    <r>
      <rPr>
        <u/>
        <sz val="12"/>
        <color rgb="FF000000"/>
        <rFont val="Arial"/>
        <family val="2"/>
      </rPr>
      <t xml:space="preserve"> של</t>
    </r>
    <r>
      <rPr>
        <b/>
        <u/>
        <sz val="12"/>
        <color rgb="FF000000"/>
        <rFont val="Arial"/>
        <family val="2"/>
      </rPr>
      <t xml:space="preserve"> "משרד הרווחה והביטחון החברתי"</t>
    </r>
    <r>
      <rPr>
        <sz val="12"/>
        <color rgb="FF000000"/>
        <rFont val="Arial"/>
        <family val="2"/>
      </rPr>
      <t xml:space="preserve">. </t>
    </r>
  </si>
  <si>
    <r>
      <t xml:space="preserve">מחירי הפריטים השונים הינם </t>
    </r>
    <r>
      <rPr>
        <b/>
        <sz val="12"/>
        <color rgb="FF000000"/>
        <rFont val="Arial"/>
        <family val="2"/>
      </rPr>
      <t>בש"ח וכוללים מע"מ</t>
    </r>
    <r>
      <rPr>
        <sz val="12"/>
        <color rgb="FF000000"/>
        <rFont val="Arial"/>
        <family val="2"/>
      </rPr>
      <t xml:space="preserve"> והינם מחירי מקסימום מעודכנים לרבעון 2 של שנת 2022.</t>
    </r>
  </si>
  <si>
    <r>
      <t>התקן נכתב "</t>
    </r>
    <r>
      <rPr>
        <b/>
        <u/>
        <sz val="12"/>
        <color rgb="FF000000"/>
        <rFont val="Arial"/>
        <family val="2"/>
      </rPr>
      <t>בלשון זכר</t>
    </r>
    <r>
      <rPr>
        <u/>
        <sz val="12"/>
        <color rgb="FF000000"/>
        <rFont val="Arial"/>
        <family val="2"/>
      </rPr>
      <t>" ובכל מקום שנכתב בלשון זכר הכוונה היא גם ל</t>
    </r>
    <r>
      <rPr>
        <b/>
        <u/>
        <sz val="12"/>
        <color rgb="FF000000"/>
        <rFont val="Arial"/>
        <family val="2"/>
      </rPr>
      <t>לשון נקבה</t>
    </r>
    <r>
      <rPr>
        <u/>
        <sz val="12"/>
        <color rgb="FF000000"/>
        <rFont val="Arial"/>
        <family val="2"/>
      </rPr>
      <t>.</t>
    </r>
  </si>
  <si>
    <r>
      <t xml:space="preserve">יש </t>
    </r>
    <r>
      <rPr>
        <b/>
        <sz val="12"/>
        <rFont val="Arial"/>
        <family val="2"/>
      </rPr>
      <t>לתת עדיפות</t>
    </r>
    <r>
      <rPr>
        <sz val="12"/>
        <rFont val="Arial"/>
        <family val="2"/>
      </rPr>
      <t xml:space="preserve"> לרכישת ציוד המיוצר בארץ לעומת ספקים המייבאים את הציוד שלהם מחו"ל. </t>
    </r>
  </si>
  <si>
    <t>שלב 2 - בחר במיקום המיועד את גודל המרכז באמצעות לחיצה על הרשומה הנבחרת</t>
  </si>
  <si>
    <r>
      <t xml:space="preserve">עבור ללשונית 'תקציב', עדכן, במידת הצורך, </t>
    </r>
    <r>
      <rPr>
        <u/>
        <sz val="16"/>
        <color theme="1"/>
        <rFont val="Arial"/>
        <family val="2"/>
        <scheme val="minor"/>
      </rPr>
      <t>רק את הכמות המבוקשת</t>
    </r>
    <r>
      <rPr>
        <sz val="14"/>
        <color theme="1"/>
        <rFont val="Arial"/>
        <family val="2"/>
        <scheme val="minor"/>
      </rPr>
      <t xml:space="preserve"> מכל פריט בתאים הצהובים (במידה והכמות שונה מהכמות לפי התקן). </t>
    </r>
    <r>
      <rPr>
        <b/>
        <u/>
        <sz val="14"/>
        <color theme="1"/>
        <rFont val="Arial"/>
        <family val="2"/>
        <scheme val="minor"/>
      </rPr>
      <t>אין למחוק שורות או לעדכן מחירים וכדו'!</t>
    </r>
  </si>
  <si>
    <t>מגוון סוגי כדורים - סכום גלובלי</t>
  </si>
  <si>
    <t>כריות שונות (פיתה, פילאטיס, תמיכה ועוד) - סכום גלובלי</t>
  </si>
  <si>
    <t>גלילים בגדלים שונים - סכום גלובלי</t>
  </si>
  <si>
    <t>אביזרים לתרגול והפעלת כף היד - סכום גלובלי</t>
  </si>
  <si>
    <t>עזרים לטיפול מוטורי אישי וקבוצתי (גומיות, טבעות, מצנח, מקלות, שקיות שעועית, קונוסים, כדורים, טרבנד, טרפלסט וכד')  - סכום גלובלי</t>
  </si>
  <si>
    <t>עכברים ייחודיים - סכום גלובלי</t>
  </si>
  <si>
    <t>מקלדות ייחודיות - סכום גלובלי</t>
  </si>
  <si>
    <t>מתגים ומתאמי מתגים - סכום גלובלי</t>
  </si>
  <si>
    <t>זרועות למתגים ולטאבלט - סכום גלובלי</t>
  </si>
  <si>
    <t>משחקי מרחב, בנייה והרכבה - סכום גלובלי</t>
  </si>
  <si>
    <t>משחקי חשיבה ואסטרטגיה - סכום גלובלי</t>
  </si>
  <si>
    <t>משחקי פנאי - סכום גלובלי</t>
  </si>
  <si>
    <t>משחקי מוטוריקה עדינה - סכום גלובלי</t>
  </si>
  <si>
    <t>משחקי ריצפה קבוצתיים ענקיים (שחמט, דמקה, סולמות וחבלים וכו') - סכום גלובלי</t>
  </si>
  <si>
    <t>אביזרי ADL מותאמים כולל עזרי אכילה - סכום גלובלי</t>
  </si>
  <si>
    <t>אביזרי תחושה וגריה - סכום גלובלי</t>
  </si>
  <si>
    <t>סה"כ עלות מבוקשת בש"ח כולל מע"מ</t>
  </si>
  <si>
    <t>סה"כ עלות מבוקשת כולל מע"מ</t>
  </si>
  <si>
    <t>הצעת מחיר מועדפת</t>
  </si>
  <si>
    <t>עלות ליחדה כולל מע"מ</t>
  </si>
  <si>
    <t>חוג אפייה/בישול - סכום גלובלי</t>
  </si>
  <si>
    <t>חוג ספורט - סכום גלובלי</t>
  </si>
  <si>
    <t>חוג אמנות/יצירה - סכום גלובלי</t>
  </si>
  <si>
    <t>חוג אוריינות דיגיטלית - סכום גלובלי</t>
  </si>
  <si>
    <t>מוזיקה - סכום גלובלי</t>
  </si>
  <si>
    <t>חוג קרמיקה - סכום גלובלי</t>
  </si>
  <si>
    <t>תחומי השפעה</t>
  </si>
  <si>
    <t>סה"כ סיכום של כל הטבלאות שלעיל</t>
  </si>
  <si>
    <t>טבלת פירוט תקציב הצטיידות (בש"ח וכולל מע"מ) מס' 1</t>
  </si>
  <si>
    <t>טבלת פירוט תקציב הצטיידות (בש"ח וכולל מע"מ) מס' 2</t>
  </si>
  <si>
    <t>טבלת פירוט תקציב הצטיידות (בש"ח וכולל מע"מ) מס' 3</t>
  </si>
  <si>
    <r>
      <rPr>
        <b/>
        <sz val="12"/>
        <color rgb="FF000000"/>
        <rFont val="Arial"/>
        <family val="2"/>
      </rPr>
      <t>הערה</t>
    </r>
    <r>
      <rPr>
        <sz val="12"/>
        <color rgb="FF000000"/>
        <rFont val="Arial"/>
        <family val="2"/>
      </rPr>
      <t xml:space="preserve">: עם בחירת סוג וגודל מרכז היום בגיליון 'הנחיות' </t>
    </r>
    <r>
      <rPr>
        <b/>
        <sz val="12"/>
        <color rgb="FF000000"/>
        <rFont val="Arial"/>
        <family val="2"/>
      </rPr>
      <t>התקציב בגיליון 'תקציב' נבנה אוטומטית מתוך התקן</t>
    </r>
    <r>
      <rPr>
        <sz val="12"/>
        <color rgb="FF000000"/>
        <rFont val="Arial"/>
        <family val="2"/>
      </rPr>
      <t>. על מגיש הבקשה לבדוק ולבחון האם תואם את צרכי המרכז הרלוונטי.</t>
    </r>
  </si>
  <si>
    <r>
      <rPr>
        <sz val="16"/>
        <color rgb="FF000000"/>
        <rFont val="Arial"/>
        <family val="2"/>
      </rPr>
      <t>עבור  לגיליון '</t>
    </r>
    <r>
      <rPr>
        <b/>
        <sz val="16"/>
        <color rgb="FF000000"/>
        <rFont val="Arial"/>
        <family val="2"/>
      </rPr>
      <t>תקציב</t>
    </r>
    <r>
      <rPr>
        <sz val="16"/>
        <color rgb="FF000000"/>
        <rFont val="Arial"/>
        <family val="2"/>
      </rPr>
      <t xml:space="preserve">' כדי לבדוק ולעדכן את בקשת התקציב. יש לעדכן </t>
    </r>
    <r>
      <rPr>
        <b/>
        <sz val="16"/>
        <color rgb="FF000000"/>
        <rFont val="Arial"/>
        <family val="2"/>
      </rPr>
      <t>רק את כמות הפריטים בטור הכמות</t>
    </r>
    <r>
      <rPr>
        <sz val="16"/>
        <color rgb="FF000000"/>
        <rFont val="Arial"/>
        <family val="2"/>
      </rPr>
      <t xml:space="preserve"> הצבוע בצבע צהוב. </t>
    </r>
    <r>
      <rPr>
        <b/>
        <sz val="16"/>
        <color rgb="FF000000"/>
        <rFont val="Arial"/>
        <family val="2"/>
      </rPr>
      <t>אין למחוק שורות או לבצע שינויים אחרים - השינוי המותר הוא רק בכמות הפריטים וטור ההערות/נימוק!</t>
    </r>
  </si>
  <si>
    <t>מקלות נורדיים</t>
  </si>
  <si>
    <t>עזרים לתרגול שיווי משקל (כריות, לוח שיווי משקל, מסלול, כריות, קורות ועוד) - סכום גלובלי</t>
  </si>
  <si>
    <t>משקולות ידיים ורגליים - סכום גלובלי</t>
  </si>
  <si>
    <t xml:space="preserve">משחקי חשיבה לתלייה על קיר ומשחק בעמידה - סכום גלובלי </t>
  </si>
  <si>
    <t>טכנולוגיות שיקומיות ניידות ונייחות, לדוגמה קרוס טריינר, מערכות מציאות מדומה, תוכנות תרגול מיומנויות קוגנטיביות, מרחבי למידה אינטראקטיבים, מערכות שיקום הליכה ומניעת נפילות ועוד</t>
  </si>
  <si>
    <t>פולי עמוד תרגול לחיזוק גפיים עליונות ותחתונות בעמידה ובישיבה</t>
  </si>
  <si>
    <t xml:space="preserve">כסא לקוח עם ידיות עבור פעילות קבוצתית בחדר </t>
  </si>
  <si>
    <r>
      <t xml:space="preserve">ספסל שוודי - </t>
    </r>
    <r>
      <rPr>
        <b/>
        <sz val="14"/>
        <rFont val="Arial"/>
        <family val="2"/>
      </rPr>
      <t>לתרגול בישיבה בלבד</t>
    </r>
  </si>
  <si>
    <t>תקן הצטיידות למרכזי יום לקשיש - אוגוסט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</si>
</sst>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 #,##0.00_ ;_ * \-#,##0.00_ ;_ * &quot;-&quot;??_ ;_ @_ "/>
    <numFmt numFmtId="164" formatCode="_ * #,##0_ ;_ * \-#,##0_ ;_ * &quot;-&quot;??_ ;_ @_ "/>
  </numFmts>
  <fonts count="68" x14ac:knownFonts="1">
    <font>
      <sz val="11"/>
      <color indexed="8"/>
      <name val="Arial"/>
      <family val="2"/>
      <scheme val="minor"/>
    </font>
    <font>
      <sz val="12"/>
      <color theme="1"/>
      <name val="Arial"/>
      <family val="2"/>
      <charset val="177"/>
    </font>
    <font>
      <sz val="12"/>
      <color theme="1"/>
      <name val="Arial"/>
      <family val="2"/>
      <charset val="177"/>
    </font>
    <font>
      <sz val="12"/>
      <color theme="1"/>
      <name val="Arial"/>
      <family val="2"/>
      <charset val="177"/>
    </font>
    <font>
      <sz val="11"/>
      <color indexed="8"/>
      <name val="Arial"/>
      <family val="2"/>
    </font>
    <font>
      <b/>
      <sz val="11"/>
      <color indexed="8"/>
      <name val="Arial"/>
      <family val="2"/>
    </font>
    <font>
      <sz val="11"/>
      <color indexed="8"/>
      <name val="Arial"/>
      <family val="2"/>
      <scheme val="minor"/>
    </font>
    <font>
      <b/>
      <sz val="11"/>
      <color indexed="8"/>
      <name val="Arial"/>
      <family val="2"/>
      <scheme val="minor"/>
    </font>
    <font>
      <b/>
      <sz val="14"/>
      <color indexed="8"/>
      <name val="Arial"/>
      <family val="2"/>
      <scheme val="minor"/>
    </font>
    <font>
      <sz val="12"/>
      <color indexed="8"/>
      <name val="Arial"/>
      <family val="2"/>
      <scheme val="minor"/>
    </font>
    <font>
      <sz val="11"/>
      <color theme="1"/>
      <name val="Arial"/>
      <family val="2"/>
    </font>
    <font>
      <sz val="11"/>
      <color theme="1"/>
      <name val="Arial"/>
      <family val="2"/>
      <scheme val="minor"/>
    </font>
    <font>
      <b/>
      <sz val="11"/>
      <name val="Arial"/>
      <family val="2"/>
      <scheme val="minor"/>
    </font>
    <font>
      <sz val="11"/>
      <name val="Arial"/>
      <family val="2"/>
      <scheme val="minor"/>
    </font>
    <font>
      <sz val="14"/>
      <color indexed="8"/>
      <name val="Arial"/>
      <family val="2"/>
      <scheme val="minor"/>
    </font>
    <font>
      <sz val="12"/>
      <color rgb="FF000000"/>
      <name val="Arial"/>
      <family val="2"/>
    </font>
    <font>
      <sz val="12"/>
      <color indexed="8"/>
      <name val="Arial"/>
      <family val="2"/>
    </font>
    <font>
      <u/>
      <sz val="12"/>
      <color rgb="FF000000"/>
      <name val="Arial"/>
      <family val="2"/>
    </font>
    <font>
      <sz val="8"/>
      <name val="Arial"/>
      <family val="2"/>
      <scheme val="minor"/>
    </font>
    <font>
      <b/>
      <sz val="14"/>
      <color theme="1"/>
      <name val="Arial"/>
      <family val="2"/>
    </font>
    <font>
      <b/>
      <sz val="12"/>
      <color theme="1"/>
      <name val="Arial"/>
      <family val="2"/>
    </font>
    <font>
      <sz val="14"/>
      <color theme="1"/>
      <name val="Arial"/>
      <family val="2"/>
    </font>
    <font>
      <sz val="14"/>
      <name val="Arial"/>
      <family val="2"/>
    </font>
    <font>
      <sz val="9"/>
      <color indexed="81"/>
      <name val="Tahoma"/>
      <family val="2"/>
    </font>
    <font>
      <sz val="11"/>
      <name val="Times New Roman"/>
      <family val="1"/>
    </font>
    <font>
      <u/>
      <sz val="11"/>
      <color theme="10"/>
      <name val="Arial"/>
      <family val="2"/>
      <scheme val="minor"/>
    </font>
    <font>
      <b/>
      <u/>
      <sz val="14"/>
      <color rgb="FF000000"/>
      <name val="Arial"/>
      <family val="2"/>
    </font>
    <font>
      <b/>
      <sz val="12"/>
      <color rgb="FF000000"/>
      <name val="Arial"/>
      <family val="2"/>
    </font>
    <font>
      <b/>
      <sz val="16"/>
      <color indexed="8"/>
      <name val="Arial"/>
      <family val="2"/>
      <scheme val="minor"/>
    </font>
    <font>
      <sz val="14"/>
      <color indexed="8"/>
      <name val="Arial"/>
      <family val="2"/>
    </font>
    <font>
      <sz val="12"/>
      <color theme="1"/>
      <name val="Arial"/>
      <family val="2"/>
    </font>
    <font>
      <b/>
      <sz val="16"/>
      <name val="Arial"/>
      <family val="2"/>
      <scheme val="minor"/>
    </font>
    <font>
      <sz val="12"/>
      <name val="Arial"/>
      <family val="2"/>
    </font>
    <font>
      <b/>
      <sz val="12"/>
      <name val="Arial"/>
      <family val="2"/>
    </font>
    <font>
      <b/>
      <u/>
      <sz val="12"/>
      <color rgb="FF000000"/>
      <name val="Arial"/>
      <family val="2"/>
    </font>
    <font>
      <b/>
      <sz val="11"/>
      <color theme="1"/>
      <name val="Arial"/>
      <family val="2"/>
      <scheme val="minor"/>
    </font>
    <font>
      <b/>
      <sz val="14"/>
      <color theme="1"/>
      <name val="Arial"/>
      <family val="2"/>
      <scheme val="minor"/>
    </font>
    <font>
      <sz val="14"/>
      <color theme="1"/>
      <name val="Arial"/>
      <family val="2"/>
      <scheme val="minor"/>
    </font>
    <font>
      <b/>
      <u/>
      <sz val="14"/>
      <color theme="1"/>
      <name val="Arial"/>
      <family val="2"/>
      <scheme val="minor"/>
    </font>
    <font>
      <b/>
      <sz val="12"/>
      <color theme="1"/>
      <name val="Arial"/>
      <family val="2"/>
      <scheme val="minor"/>
    </font>
    <font>
      <sz val="12"/>
      <color theme="1"/>
      <name val="Arial"/>
      <family val="2"/>
      <scheme val="minor"/>
    </font>
    <font>
      <sz val="9"/>
      <color theme="1"/>
      <name val="Arial"/>
      <family val="2"/>
      <scheme val="minor"/>
    </font>
    <font>
      <sz val="9"/>
      <color theme="4" tint="0.59999389629810485"/>
      <name val="Arial"/>
      <family val="2"/>
      <scheme val="minor"/>
    </font>
    <font>
      <b/>
      <sz val="11"/>
      <color theme="4" tint="0.59999389629810485"/>
      <name val="Arial"/>
      <family val="2"/>
      <scheme val="minor"/>
    </font>
    <font>
      <b/>
      <sz val="11"/>
      <name val="Arial"/>
      <family val="2"/>
    </font>
    <font>
      <b/>
      <sz val="14"/>
      <color theme="0"/>
      <name val="Arial"/>
      <family val="2"/>
      <scheme val="minor"/>
    </font>
    <font>
      <sz val="18"/>
      <color indexed="8"/>
      <name val="Arial"/>
      <family val="2"/>
      <scheme val="minor"/>
    </font>
    <font>
      <b/>
      <sz val="11"/>
      <color theme="0"/>
      <name val="Arial"/>
      <family val="2"/>
      <scheme val="minor"/>
    </font>
    <font>
      <sz val="11"/>
      <color theme="4" tint="0.59999389629810485"/>
      <name val="Arial"/>
      <family val="2"/>
      <scheme val="minor"/>
    </font>
    <font>
      <u/>
      <sz val="14"/>
      <color theme="1"/>
      <name val="Arial"/>
      <family val="2"/>
      <charset val="177"/>
    </font>
    <font>
      <b/>
      <u/>
      <sz val="12"/>
      <color theme="1"/>
      <name val="Arial"/>
      <family val="2"/>
      <scheme val="minor"/>
    </font>
    <font>
      <b/>
      <sz val="18"/>
      <color indexed="8"/>
      <name val="Arial"/>
      <family val="2"/>
      <scheme val="minor"/>
    </font>
    <font>
      <sz val="11"/>
      <name val="Arial"/>
      <family val="2"/>
    </font>
    <font>
      <sz val="11"/>
      <color rgb="FF000000"/>
      <name val="Arial"/>
      <family val="2"/>
      <charset val="177"/>
    </font>
    <font>
      <b/>
      <u/>
      <sz val="18"/>
      <color theme="1"/>
      <name val="Arial"/>
      <family val="2"/>
      <scheme val="minor"/>
    </font>
    <font>
      <b/>
      <sz val="20"/>
      <color theme="0"/>
      <name val="Arial"/>
      <family val="2"/>
      <scheme val="minor"/>
    </font>
    <font>
      <b/>
      <sz val="14"/>
      <name val="Arial"/>
      <family val="2"/>
      <scheme val="minor"/>
    </font>
    <font>
      <b/>
      <sz val="11"/>
      <color rgb="FF000000"/>
      <name val="Arial"/>
      <family val="2"/>
      <scheme val="minor"/>
    </font>
    <font>
      <b/>
      <sz val="12"/>
      <color indexed="8"/>
      <name val="Arial"/>
      <family val="2"/>
      <scheme val="minor"/>
    </font>
    <font>
      <b/>
      <u/>
      <sz val="18"/>
      <color rgb="FF000000"/>
      <name val="Arial"/>
      <family val="2"/>
    </font>
    <font>
      <b/>
      <sz val="14"/>
      <color rgb="FF000000"/>
      <name val="Arial"/>
      <family val="2"/>
    </font>
    <font>
      <u/>
      <sz val="16"/>
      <color theme="1"/>
      <name val="Arial"/>
      <family val="2"/>
      <scheme val="minor"/>
    </font>
    <font>
      <b/>
      <sz val="14"/>
      <name val="Arial"/>
      <family val="2"/>
    </font>
    <font>
      <b/>
      <sz val="18"/>
      <name val="Arial"/>
      <family val="2"/>
    </font>
    <font>
      <sz val="16"/>
      <color rgb="FF000000"/>
      <name val="Arial"/>
      <family val="2"/>
    </font>
    <font>
      <b/>
      <sz val="16"/>
      <color rgb="FF000000"/>
      <name val="Arial"/>
      <family val="2"/>
    </font>
    <font>
      <b/>
      <sz val="11"/>
      <color rgb="FFFF0000"/>
      <name val="Arial"/>
      <family val="2"/>
    </font>
    <font>
      <sz val="14"/>
      <color theme="4"/>
      <name val="Arial"/>
      <family val="2"/>
    </font>
  </fonts>
  <fills count="15">
    <fill>
      <patternFill patternType="none"/>
    </fill>
    <fill>
      <patternFill patternType="gray125"/>
    </fill>
    <fill>
      <patternFill patternType="solid">
        <fgColor rgb="FFFFFF00"/>
        <bgColor indexed="64"/>
      </patternFill>
    </fill>
    <fill>
      <patternFill patternType="solid">
        <fgColor theme="6" tint="0.79998168889431442"/>
        <bgColor indexed="64"/>
      </patternFill>
    </fill>
    <fill>
      <patternFill patternType="solid">
        <fgColor theme="0"/>
        <bgColor indexed="64"/>
      </patternFill>
    </fill>
    <fill>
      <patternFill patternType="solid">
        <fgColor theme="2"/>
        <bgColor indexed="64"/>
      </patternFill>
    </fill>
    <fill>
      <patternFill patternType="solid">
        <fgColor theme="5" tint="0.79998168889431442"/>
        <bgColor indexed="65"/>
      </patternFill>
    </fill>
    <fill>
      <patternFill patternType="solid">
        <fgColor theme="6" tint="0.79998168889431442"/>
        <bgColor indexed="65"/>
      </patternFill>
    </fill>
    <fill>
      <patternFill patternType="solid">
        <fgColor theme="9" tint="0.79998168889431442"/>
        <bgColor indexed="65"/>
      </patternFill>
    </fill>
    <fill>
      <patternFill patternType="solid">
        <fgColor theme="9" tint="0.59999389629810485"/>
        <bgColor indexed="64"/>
      </patternFill>
    </fill>
    <fill>
      <patternFill patternType="solid">
        <fgColor theme="3"/>
        <bgColor indexed="64"/>
      </patternFill>
    </fill>
    <fill>
      <patternFill patternType="solid">
        <fgColor theme="4"/>
        <bgColor indexed="64"/>
      </patternFill>
    </fill>
    <fill>
      <patternFill patternType="solid">
        <fgColor theme="6"/>
        <bgColor theme="6"/>
      </patternFill>
    </fill>
    <fill>
      <patternFill patternType="solid">
        <fgColor theme="6" tint="0.59999389629810485"/>
        <bgColor indexed="65"/>
      </patternFill>
    </fill>
    <fill>
      <patternFill patternType="solid">
        <fgColor theme="0"/>
        <bgColor theme="6" tint="0.79998168889431442"/>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diagonal/>
    </border>
    <border>
      <left style="thin">
        <color indexed="64"/>
      </left>
      <right/>
      <top style="thin">
        <color theme="6"/>
      </top>
      <bottom/>
      <diagonal/>
    </border>
    <border>
      <left style="medium">
        <color indexed="64"/>
      </left>
      <right/>
      <top style="thin">
        <color theme="6"/>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theme="6" tint="0.39997558519241921"/>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theme="6" tint="-0.499984740745262"/>
      </left>
      <right/>
      <top style="medium">
        <color theme="6" tint="-0.499984740745262"/>
      </top>
      <bottom style="thin">
        <color indexed="64"/>
      </bottom>
      <diagonal/>
    </border>
    <border>
      <left/>
      <right/>
      <top style="medium">
        <color theme="6" tint="-0.499984740745262"/>
      </top>
      <bottom style="thin">
        <color indexed="64"/>
      </bottom>
      <diagonal/>
    </border>
    <border>
      <left/>
      <right style="medium">
        <color theme="6" tint="-0.499984740745262"/>
      </right>
      <top style="medium">
        <color theme="6" tint="-0.499984740745262"/>
      </top>
      <bottom style="thin">
        <color indexed="64"/>
      </bottom>
      <diagonal/>
    </border>
    <border>
      <left style="medium">
        <color theme="6" tint="-0.499984740745262"/>
      </left>
      <right style="thin">
        <color indexed="64"/>
      </right>
      <top style="thin">
        <color indexed="64"/>
      </top>
      <bottom style="thin">
        <color indexed="64"/>
      </bottom>
      <diagonal/>
    </border>
    <border>
      <left style="thin">
        <color indexed="64"/>
      </left>
      <right style="medium">
        <color theme="6" tint="-0.499984740745262"/>
      </right>
      <top style="thin">
        <color indexed="64"/>
      </top>
      <bottom style="thin">
        <color indexed="64"/>
      </bottom>
      <diagonal/>
    </border>
    <border>
      <left style="medium">
        <color theme="6" tint="-0.499984740745262"/>
      </left>
      <right style="thin">
        <color indexed="64"/>
      </right>
      <top style="thin">
        <color indexed="64"/>
      </top>
      <bottom style="medium">
        <color theme="6" tint="-0.499984740745262"/>
      </bottom>
      <diagonal/>
    </border>
    <border>
      <left style="thin">
        <color indexed="64"/>
      </left>
      <right style="thin">
        <color indexed="64"/>
      </right>
      <top style="thin">
        <color indexed="64"/>
      </top>
      <bottom style="medium">
        <color theme="6" tint="-0.499984740745262"/>
      </bottom>
      <diagonal/>
    </border>
    <border>
      <left style="thin">
        <color indexed="64"/>
      </left>
      <right style="medium">
        <color theme="6" tint="-0.499984740745262"/>
      </right>
      <top style="thin">
        <color indexed="64"/>
      </top>
      <bottom style="medium">
        <color theme="6" tint="-0.499984740745262"/>
      </bottom>
      <diagonal/>
    </border>
    <border>
      <left style="medium">
        <color theme="6" tint="-0.499984740745262"/>
      </left>
      <right style="thin">
        <color indexed="64"/>
      </right>
      <top style="medium">
        <color theme="6" tint="-0.499984740745262"/>
      </top>
      <bottom style="thin">
        <color indexed="64"/>
      </bottom>
      <diagonal/>
    </border>
    <border>
      <left style="thin">
        <color indexed="64"/>
      </left>
      <right style="thin">
        <color indexed="64"/>
      </right>
      <top style="medium">
        <color theme="6" tint="-0.499984740745262"/>
      </top>
      <bottom style="thin">
        <color indexed="64"/>
      </bottom>
      <diagonal/>
    </border>
    <border>
      <left style="thin">
        <color indexed="64"/>
      </left>
      <right style="medium">
        <color theme="6" tint="-0.499984740745262"/>
      </right>
      <top style="medium">
        <color theme="6" tint="-0.499984740745262"/>
      </top>
      <bottom style="thin">
        <color indexed="64"/>
      </bottom>
      <diagonal/>
    </border>
    <border>
      <left style="thin">
        <color theme="6" tint="0.39997558519241921"/>
      </left>
      <right/>
      <top style="double">
        <color theme="6"/>
      </top>
      <bottom style="thin">
        <color theme="6" tint="0.39997558519241921"/>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6">
    <xf numFmtId="0" fontId="0" fillId="0" borderId="0"/>
    <xf numFmtId="43" fontId="4" fillId="0" borderId="0" applyFont="0" applyFill="0" applyBorder="0" applyAlignment="0" applyProtection="0"/>
    <xf numFmtId="43" fontId="6" fillId="0" borderId="0" applyFont="0" applyFill="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cellStyleXfs>
  <cellXfs count="408">
    <xf numFmtId="0" fontId="0" fillId="0" borderId="0" xfId="0"/>
    <xf numFmtId="164" fontId="0" fillId="3" borderId="1" xfId="2" applyNumberFormat="1" applyFont="1" applyFill="1" applyBorder="1" applyAlignment="1">
      <alignment vertical="center" readingOrder="2"/>
    </xf>
    <xf numFmtId="164" fontId="4" fillId="3" borderId="1" xfId="2" applyNumberFormat="1" applyFont="1" applyFill="1" applyBorder="1" applyAlignment="1">
      <alignment vertical="center" readingOrder="2"/>
    </xf>
    <xf numFmtId="164" fontId="0" fillId="0" borderId="0" xfId="2" applyNumberFormat="1" applyFont="1" applyAlignment="1">
      <alignment vertical="center" readingOrder="2"/>
    </xf>
    <xf numFmtId="0" fontId="0" fillId="0" borderId="0" xfId="0" applyAlignment="1">
      <alignment vertical="center" readingOrder="2"/>
    </xf>
    <xf numFmtId="0" fontId="26" fillId="0" borderId="0" xfId="0" applyFont="1" applyAlignment="1">
      <alignment horizontal="right" vertical="center" readingOrder="2"/>
    </xf>
    <xf numFmtId="0" fontId="9" fillId="0" borderId="0" xfId="0" applyFont="1" applyAlignment="1">
      <alignment vertical="center" readingOrder="2"/>
    </xf>
    <xf numFmtId="0" fontId="15" fillId="0" borderId="0" xfId="0" applyFont="1" applyAlignment="1">
      <alignment horizontal="right" vertical="center" wrapText="1" readingOrder="2"/>
    </xf>
    <xf numFmtId="0" fontId="15" fillId="0" borderId="0" xfId="0" applyFont="1" applyAlignment="1">
      <alignment horizontal="right" vertical="center" readingOrder="2"/>
    </xf>
    <xf numFmtId="0" fontId="26" fillId="0" borderId="0" xfId="0" applyFont="1" applyAlignment="1">
      <alignment horizontal="center" vertical="center" readingOrder="2"/>
    </xf>
    <xf numFmtId="0" fontId="27" fillId="0" borderId="0" xfId="0" applyFont="1" applyAlignment="1">
      <alignment horizontal="center" vertical="center" wrapText="1" readingOrder="2"/>
    </xf>
    <xf numFmtId="0" fontId="15" fillId="0" borderId="0" xfId="0" applyFont="1" applyAlignment="1">
      <alignment horizontal="center" vertical="center" wrapText="1" readingOrder="2"/>
    </xf>
    <xf numFmtId="0" fontId="9" fillId="0" borderId="0" xfId="0" applyFont="1" applyAlignment="1">
      <alignment horizontal="center"/>
    </xf>
    <xf numFmtId="0" fontId="0" fillId="0" borderId="0" xfId="0" applyAlignment="1">
      <alignment horizontal="center" vertical="center" readingOrder="2"/>
    </xf>
    <xf numFmtId="0" fontId="34" fillId="0" borderId="0" xfId="0" applyFont="1" applyAlignment="1">
      <alignment horizontal="right" vertical="center" wrapText="1" readingOrder="2"/>
    </xf>
    <xf numFmtId="0" fontId="34" fillId="0" borderId="0" xfId="0" applyFont="1" applyAlignment="1">
      <alignment horizontal="right" vertical="center" readingOrder="2"/>
    </xf>
    <xf numFmtId="164" fontId="4" fillId="3" borderId="4" xfId="2" applyNumberFormat="1" applyFont="1" applyFill="1" applyBorder="1" applyAlignment="1">
      <alignment vertical="center" readingOrder="2"/>
    </xf>
    <xf numFmtId="0" fontId="0" fillId="0" borderId="0" xfId="0" applyAlignment="1">
      <alignment vertical="center"/>
    </xf>
    <xf numFmtId="0" fontId="37" fillId="0" borderId="0" xfId="0" applyFont="1" applyAlignment="1">
      <alignment vertical="center"/>
    </xf>
    <xf numFmtId="0" fontId="30" fillId="7" borderId="0" xfId="4" applyFont="1" applyBorder="1" applyAlignment="1" applyProtection="1">
      <alignment horizontal="right" vertical="center"/>
      <protection locked="0"/>
    </xf>
    <xf numFmtId="0" fontId="20" fillId="7" borderId="0" xfId="4" applyFont="1" applyBorder="1" applyAlignment="1" applyProtection="1">
      <alignment horizontal="right" vertical="center"/>
      <protection locked="0"/>
    </xf>
    <xf numFmtId="0" fontId="9" fillId="0" borderId="0" xfId="0" applyFont="1" applyAlignment="1">
      <alignment vertical="center"/>
    </xf>
    <xf numFmtId="0" fontId="40" fillId="0" borderId="0" xfId="0" applyFont="1" applyAlignment="1">
      <alignment vertical="center"/>
    </xf>
    <xf numFmtId="0" fontId="50" fillId="0" borderId="0" xfId="0" applyFont="1" applyAlignment="1">
      <alignment vertical="center"/>
    </xf>
    <xf numFmtId="0" fontId="50" fillId="0" borderId="25" xfId="0" applyFont="1" applyBorder="1" applyAlignment="1">
      <alignment vertical="center"/>
    </xf>
    <xf numFmtId="164" fontId="20" fillId="6" borderId="44" xfId="3" applyNumberFormat="1" applyFont="1" applyBorder="1" applyAlignment="1" applyProtection="1">
      <alignment horizontal="right" vertical="center"/>
      <protection locked="0"/>
    </xf>
    <xf numFmtId="164" fontId="44" fillId="12" borderId="1" xfId="2" applyNumberFormat="1" applyFont="1" applyFill="1" applyBorder="1" applyAlignment="1">
      <alignment horizontal="center" vertical="center" wrapText="1" readingOrder="2"/>
    </xf>
    <xf numFmtId="164" fontId="10" fillId="3" borderId="1" xfId="2" applyNumberFormat="1" applyFont="1" applyFill="1" applyBorder="1" applyAlignment="1">
      <alignment vertical="center" readingOrder="2"/>
    </xf>
    <xf numFmtId="0" fontId="58" fillId="0" borderId="0" xfId="0" applyFont="1" applyAlignment="1">
      <alignment horizontal="center" vertical="center" wrapText="1" readingOrder="2"/>
    </xf>
    <xf numFmtId="0" fontId="58" fillId="0" borderId="0" xfId="0" applyFont="1" applyAlignment="1">
      <alignment horizontal="center" vertical="center" readingOrder="2"/>
    </xf>
    <xf numFmtId="0" fontId="9" fillId="0" borderId="0" xfId="0" applyFont="1" applyAlignment="1">
      <alignment horizontal="center" vertical="center" readingOrder="2"/>
    </xf>
    <xf numFmtId="164" fontId="41" fillId="4" borderId="0" xfId="2" applyNumberFormat="1" applyFont="1" applyFill="1" applyAlignment="1"/>
    <xf numFmtId="164" fontId="41" fillId="4" borderId="0" xfId="2" applyNumberFormat="1" applyFont="1" applyFill="1" applyAlignment="1">
      <alignment horizontal="right" vertical="center" wrapText="1"/>
    </xf>
    <xf numFmtId="164" fontId="42" fillId="4" borderId="0" xfId="2" applyNumberFormat="1" applyFont="1" applyFill="1" applyAlignment="1"/>
    <xf numFmtId="164" fontId="40" fillId="4" borderId="0" xfId="2" applyNumberFormat="1" applyFont="1" applyFill="1" applyAlignment="1"/>
    <xf numFmtId="164" fontId="41" fillId="0" borderId="0" xfId="2" applyNumberFormat="1" applyFont="1" applyAlignment="1"/>
    <xf numFmtId="164" fontId="54" fillId="4" borderId="0" xfId="2" applyNumberFormat="1" applyFont="1" applyFill="1" applyAlignment="1"/>
    <xf numFmtId="164" fontId="40" fillId="0" borderId="0" xfId="2" applyNumberFormat="1" applyFont="1" applyAlignment="1"/>
    <xf numFmtId="164" fontId="45" fillId="10" borderId="0" xfId="2" applyNumberFormat="1" applyFont="1" applyFill="1" applyAlignment="1">
      <alignment vertical="center"/>
    </xf>
    <xf numFmtId="164" fontId="37" fillId="4" borderId="0" xfId="2" applyNumberFormat="1" applyFont="1" applyFill="1" applyAlignment="1"/>
    <xf numFmtId="164" fontId="45" fillId="10" borderId="0" xfId="2" applyNumberFormat="1" applyFont="1" applyFill="1" applyAlignment="1">
      <alignment vertical="center" wrapText="1"/>
    </xf>
    <xf numFmtId="164" fontId="11" fillId="4" borderId="0" xfId="2" applyNumberFormat="1" applyFont="1" applyFill="1" applyAlignment="1"/>
    <xf numFmtId="164" fontId="47" fillId="11" borderId="16" xfId="2" applyNumberFormat="1" applyFont="1" applyFill="1" applyBorder="1" applyAlignment="1">
      <alignment vertical="center"/>
    </xf>
    <xf numFmtId="164" fontId="47" fillId="11" borderId="30" xfId="2" applyNumberFormat="1" applyFont="1" applyFill="1" applyBorder="1" applyAlignment="1">
      <alignment vertical="center"/>
    </xf>
    <xf numFmtId="164" fontId="47" fillId="11" borderId="30" xfId="2" applyNumberFormat="1" applyFont="1" applyFill="1" applyBorder="1" applyAlignment="1">
      <alignment horizontal="right" vertical="center" wrapText="1"/>
    </xf>
    <xf numFmtId="164" fontId="47" fillId="11" borderId="31" xfId="2" applyNumberFormat="1" applyFont="1" applyFill="1" applyBorder="1" applyAlignment="1">
      <alignment vertical="center"/>
    </xf>
    <xf numFmtId="164" fontId="0" fillId="4" borderId="0" xfId="2" applyNumberFormat="1" applyFont="1" applyFill="1" applyAlignment="1"/>
    <xf numFmtId="164" fontId="43" fillId="4" borderId="0" xfId="2" applyNumberFormat="1" applyFont="1" applyFill="1" applyAlignment="1">
      <alignment horizontal="center"/>
    </xf>
    <xf numFmtId="164" fontId="35" fillId="4" borderId="0" xfId="2" applyNumberFormat="1" applyFont="1" applyFill="1" applyAlignment="1">
      <alignment horizontal="center"/>
    </xf>
    <xf numFmtId="164" fontId="11" fillId="0" borderId="0" xfId="2" applyNumberFormat="1" applyFont="1" applyAlignment="1"/>
    <xf numFmtId="164" fontId="47" fillId="11" borderId="34" xfId="2" applyNumberFormat="1" applyFont="1" applyFill="1" applyBorder="1" applyAlignment="1">
      <alignment horizontal="right" vertical="center" wrapText="1"/>
    </xf>
    <xf numFmtId="164" fontId="47" fillId="4" borderId="35" xfId="2" applyNumberFormat="1" applyFont="1" applyFill="1" applyBorder="1" applyAlignment="1">
      <alignment horizontal="right"/>
    </xf>
    <xf numFmtId="164" fontId="47" fillId="11" borderId="18" xfId="2" applyNumberFormat="1" applyFont="1" applyFill="1" applyBorder="1" applyAlignment="1">
      <alignment horizontal="right" vertical="center" wrapText="1"/>
    </xf>
    <xf numFmtId="164" fontId="43" fillId="4" borderId="36" xfId="2" applyNumberFormat="1" applyFont="1" applyFill="1" applyBorder="1" applyAlignment="1">
      <alignment horizontal="right"/>
    </xf>
    <xf numFmtId="164" fontId="47" fillId="11" borderId="26" xfId="2" applyNumberFormat="1" applyFont="1" applyFill="1" applyBorder="1" applyAlignment="1">
      <alignment horizontal="right" vertical="center" wrapText="1"/>
    </xf>
    <xf numFmtId="164" fontId="35" fillId="4" borderId="0" xfId="2" applyNumberFormat="1" applyFont="1" applyFill="1" applyAlignment="1">
      <alignment horizontal="right"/>
    </xf>
    <xf numFmtId="164" fontId="12" fillId="12" borderId="3" xfId="2" applyNumberFormat="1" applyFont="1" applyFill="1" applyBorder="1" applyAlignment="1">
      <alignment horizontal="right" vertical="center"/>
    </xf>
    <xf numFmtId="164" fontId="44" fillId="12" borderId="3" xfId="2" applyNumberFormat="1" applyFont="1" applyFill="1" applyBorder="1" applyAlignment="1">
      <alignment horizontal="right" vertical="center" wrapText="1"/>
    </xf>
    <xf numFmtId="164" fontId="12" fillId="12" borderId="9" xfId="2" applyNumberFormat="1" applyFont="1" applyFill="1" applyBorder="1" applyAlignment="1">
      <alignment horizontal="right" vertical="center"/>
    </xf>
    <xf numFmtId="164" fontId="11" fillId="0" borderId="18" xfId="2" applyNumberFormat="1" applyFont="1" applyBorder="1" applyAlignment="1">
      <alignment horizontal="right"/>
    </xf>
    <xf numFmtId="164" fontId="11" fillId="0" borderId="18" xfId="2" applyNumberFormat="1" applyFont="1" applyBorder="1" applyAlignment="1">
      <alignment horizontal="right" vertical="center" wrapText="1"/>
    </xf>
    <xf numFmtId="164" fontId="11" fillId="4" borderId="35" xfId="2" applyNumberFormat="1" applyFont="1" applyFill="1" applyBorder="1" applyAlignment="1">
      <alignment horizontal="right"/>
    </xf>
    <xf numFmtId="164" fontId="11" fillId="4" borderId="0" xfId="2" applyNumberFormat="1" applyFont="1" applyFill="1" applyAlignment="1">
      <alignment horizontal="right"/>
    </xf>
    <xf numFmtId="164" fontId="11" fillId="0" borderId="0" xfId="2" applyNumberFormat="1" applyFont="1" applyAlignment="1">
      <alignment horizontal="right"/>
    </xf>
    <xf numFmtId="164" fontId="11" fillId="0" borderId="18" xfId="2" applyNumberFormat="1" applyFont="1" applyBorder="1" applyAlignment="1"/>
    <xf numFmtId="164" fontId="11" fillId="4" borderId="35" xfId="2" applyNumberFormat="1" applyFont="1" applyFill="1" applyBorder="1" applyAlignment="1"/>
    <xf numFmtId="164" fontId="35" fillId="0" borderId="11" xfId="2" applyNumberFormat="1" applyFont="1" applyBorder="1" applyAlignment="1"/>
    <xf numFmtId="164" fontId="11" fillId="4" borderId="12" xfId="2" applyNumberFormat="1" applyFont="1" applyFill="1" applyBorder="1" applyAlignment="1"/>
    <xf numFmtId="164" fontId="11" fillId="4" borderId="12" xfId="2" applyNumberFormat="1" applyFont="1" applyFill="1" applyBorder="1" applyAlignment="1">
      <alignment horizontal="right" vertical="center" wrapText="1"/>
    </xf>
    <xf numFmtId="164" fontId="11" fillId="4" borderId="41" xfId="2" applyNumberFormat="1" applyFont="1" applyFill="1" applyBorder="1" applyAlignment="1"/>
    <xf numFmtId="164" fontId="11" fillId="4" borderId="57" xfId="2" applyNumberFormat="1" applyFont="1" applyFill="1" applyBorder="1" applyAlignment="1"/>
    <xf numFmtId="164" fontId="35" fillId="0" borderId="12" xfId="2" applyNumberFormat="1" applyFont="1" applyBorder="1" applyAlignment="1"/>
    <xf numFmtId="164" fontId="35" fillId="0" borderId="0" xfId="2" applyNumberFormat="1" applyFont="1" applyAlignment="1"/>
    <xf numFmtId="164" fontId="11" fillId="4" borderId="0" xfId="2" applyNumberFormat="1" applyFont="1" applyFill="1" applyAlignment="1">
      <alignment horizontal="right" vertical="center" wrapText="1"/>
    </xf>
    <xf numFmtId="164" fontId="48" fillId="4" borderId="0" xfId="2" applyNumberFormat="1" applyFont="1" applyFill="1" applyAlignment="1"/>
    <xf numFmtId="164" fontId="51" fillId="0" borderId="0" xfId="2" applyNumberFormat="1" applyFont="1" applyAlignment="1">
      <alignment vertical="center"/>
    </xf>
    <xf numFmtId="164" fontId="7" fillId="0" borderId="0" xfId="2" applyNumberFormat="1" applyFont="1" applyAlignment="1">
      <alignment vertical="center"/>
    </xf>
    <xf numFmtId="164" fontId="0" fillId="0" borderId="0" xfId="2" applyNumberFormat="1" applyFont="1" applyAlignment="1">
      <alignment vertical="center"/>
    </xf>
    <xf numFmtId="164" fontId="46" fillId="0" borderId="0" xfId="2" applyNumberFormat="1" applyFont="1" applyAlignment="1">
      <alignment vertical="center"/>
    </xf>
    <xf numFmtId="164" fontId="20" fillId="13" borderId="1" xfId="2" applyNumberFormat="1" applyFont="1" applyFill="1" applyBorder="1" applyAlignment="1">
      <alignment horizontal="right" vertical="center"/>
    </xf>
    <xf numFmtId="164" fontId="2" fillId="13" borderId="1" xfId="2" applyNumberFormat="1" applyFont="1" applyFill="1" applyBorder="1" applyAlignment="1">
      <alignment horizontal="right" vertical="center"/>
    </xf>
    <xf numFmtId="164" fontId="14" fillId="0" borderId="0" xfId="2" applyNumberFormat="1" applyFont="1" applyAlignment="1">
      <alignment vertical="center"/>
    </xf>
    <xf numFmtId="164" fontId="1" fillId="13" borderId="1" xfId="2" applyNumberFormat="1" applyFont="1" applyFill="1" applyBorder="1" applyAlignment="1">
      <alignment horizontal="right" vertical="center"/>
    </xf>
    <xf numFmtId="164" fontId="40" fillId="0" borderId="0" xfId="2" applyNumberFormat="1" applyFont="1" applyAlignment="1">
      <alignment horizontal="right" vertical="center" wrapText="1"/>
    </xf>
    <xf numFmtId="164" fontId="12" fillId="0" borderId="17" xfId="2" applyNumberFormat="1" applyFont="1" applyBorder="1" applyAlignment="1" applyProtection="1">
      <alignment vertical="center" readingOrder="2"/>
    </xf>
    <xf numFmtId="164" fontId="12" fillId="0" borderId="2" xfId="2" applyNumberFormat="1" applyFont="1" applyBorder="1" applyAlignment="1" applyProtection="1">
      <alignment vertical="center" readingOrder="2"/>
    </xf>
    <xf numFmtId="164" fontId="44" fillId="0" borderId="2" xfId="2" applyNumberFormat="1" applyFont="1" applyBorder="1" applyAlignment="1" applyProtection="1">
      <alignment horizontal="center" vertical="center" wrapText="1" readingOrder="2"/>
    </xf>
    <xf numFmtId="164" fontId="0" fillId="3" borderId="6" xfId="2" applyNumberFormat="1" applyFont="1" applyFill="1" applyBorder="1" applyAlignment="1">
      <alignment vertical="center" readingOrder="2"/>
    </xf>
    <xf numFmtId="164" fontId="0" fillId="3" borderId="1" xfId="2" applyNumberFormat="1" applyFont="1" applyFill="1" applyBorder="1"/>
    <xf numFmtId="164" fontId="0" fillId="3" borderId="1" xfId="2" applyNumberFormat="1" applyFont="1" applyFill="1" applyBorder="1" applyAlignment="1">
      <alignment vertical="center"/>
    </xf>
    <xf numFmtId="164" fontId="0" fillId="3" borderId="0" xfId="2" applyNumberFormat="1" applyFont="1" applyFill="1" applyBorder="1"/>
    <xf numFmtId="164" fontId="0" fillId="3" borderId="0" xfId="2" applyNumberFormat="1" applyFont="1" applyFill="1"/>
    <xf numFmtId="164" fontId="25" fillId="3" borderId="0" xfId="2" applyNumberFormat="1" applyFont="1" applyFill="1"/>
    <xf numFmtId="164" fontId="0" fillId="3" borderId="1" xfId="2" applyNumberFormat="1" applyFont="1" applyFill="1" applyBorder="1" applyAlignment="1">
      <alignment readingOrder="2"/>
    </xf>
    <xf numFmtId="164" fontId="0" fillId="3" borderId="1" xfId="2" applyNumberFormat="1" applyFont="1" applyFill="1" applyBorder="1" applyAlignment="1"/>
    <xf numFmtId="164" fontId="0" fillId="3" borderId="0" xfId="2" applyNumberFormat="1" applyFont="1" applyFill="1" applyBorder="1" applyAlignment="1">
      <alignment vertical="center" readingOrder="2"/>
    </xf>
    <xf numFmtId="164" fontId="0" fillId="3" borderId="0" xfId="2" applyNumberFormat="1" applyFont="1" applyFill="1" applyBorder="1" applyAlignment="1">
      <alignment vertical="center" wrapText="1" readingOrder="2"/>
    </xf>
    <xf numFmtId="164" fontId="25" fillId="3" borderId="1" xfId="2" applyNumberFormat="1" applyFont="1" applyFill="1" applyBorder="1"/>
    <xf numFmtId="164" fontId="0" fillId="3" borderId="3" xfId="2" applyNumberFormat="1" applyFont="1" applyFill="1" applyBorder="1" applyAlignment="1">
      <alignment vertical="center" readingOrder="2"/>
    </xf>
    <xf numFmtId="164" fontId="0" fillId="3" borderId="9" xfId="2" applyNumberFormat="1" applyFont="1" applyFill="1" applyBorder="1" applyAlignment="1">
      <alignment vertical="center" readingOrder="2"/>
    </xf>
    <xf numFmtId="164" fontId="4" fillId="3" borderId="9" xfId="2" applyNumberFormat="1" applyFont="1" applyFill="1" applyBorder="1" applyAlignment="1">
      <alignment vertical="center" readingOrder="2"/>
    </xf>
    <xf numFmtId="164" fontId="4" fillId="3" borderId="25" xfId="2" applyNumberFormat="1" applyFont="1" applyFill="1" applyBorder="1" applyAlignment="1">
      <alignment vertical="center" readingOrder="2"/>
    </xf>
    <xf numFmtId="164" fontId="0" fillId="0" borderId="0" xfId="2" applyNumberFormat="1" applyFont="1" applyAlignment="1">
      <alignment vertical="center" wrapText="1" readingOrder="2"/>
    </xf>
    <xf numFmtId="164" fontId="4" fillId="0" borderId="0" xfId="2" applyNumberFormat="1" applyFont="1" applyAlignment="1">
      <alignment horizontal="center" vertical="center" readingOrder="2"/>
    </xf>
    <xf numFmtId="164" fontId="26" fillId="0" borderId="0" xfId="2" applyNumberFormat="1" applyFont="1" applyBorder="1" applyAlignment="1">
      <alignment horizontal="right" vertical="center" readingOrder="2"/>
    </xf>
    <xf numFmtId="164" fontId="4" fillId="0" borderId="0" xfId="2" applyNumberFormat="1" applyFont="1" applyAlignment="1">
      <alignment vertical="center" wrapText="1" readingOrder="2"/>
    </xf>
    <xf numFmtId="164" fontId="16" fillId="0" borderId="0" xfId="2" applyNumberFormat="1" applyFont="1" applyAlignment="1">
      <alignment horizontal="center" vertical="center" readingOrder="2"/>
    </xf>
    <xf numFmtId="164" fontId="4" fillId="0" borderId="0" xfId="2" applyNumberFormat="1" applyFont="1" applyAlignment="1">
      <alignment vertical="center" readingOrder="2"/>
    </xf>
    <xf numFmtId="164" fontId="15" fillId="0" borderId="0" xfId="2" applyNumberFormat="1" applyFont="1" applyBorder="1" applyAlignment="1">
      <alignment horizontal="right" vertical="center" readingOrder="2"/>
    </xf>
    <xf numFmtId="164" fontId="0" fillId="0" borderId="0" xfId="2" applyNumberFormat="1" applyFont="1" applyAlignment="1">
      <alignment horizontal="center"/>
    </xf>
    <xf numFmtId="164" fontId="0" fillId="0" borderId="0" xfId="2" applyNumberFormat="1" applyFont="1" applyAlignment="1"/>
    <xf numFmtId="164" fontId="0" fillId="0" borderId="0" xfId="2" applyNumberFormat="1" applyFont="1" applyAlignment="1">
      <alignment vertical="top"/>
    </xf>
    <xf numFmtId="164" fontId="31" fillId="4" borderId="0" xfId="2" applyNumberFormat="1" applyFont="1" applyFill="1" applyAlignment="1">
      <alignment horizontal="right" vertical="center"/>
    </xf>
    <xf numFmtId="164" fontId="13" fillId="0" borderId="0" xfId="2" applyNumberFormat="1" applyFont="1" applyAlignment="1">
      <alignment horizontal="center" vertical="center"/>
    </xf>
    <xf numFmtId="164" fontId="13" fillId="0" borderId="0" xfId="2" applyNumberFormat="1" applyFont="1" applyAlignment="1">
      <alignment horizontal="right" vertical="center" wrapText="1"/>
    </xf>
    <xf numFmtId="164" fontId="13" fillId="0" borderId="0" xfId="2" applyNumberFormat="1" applyFont="1" applyAlignment="1">
      <alignment horizontal="right" vertical="top" wrapText="1"/>
    </xf>
    <xf numFmtId="164" fontId="44" fillId="12" borderId="8" xfId="2" applyNumberFormat="1" applyFont="1" applyFill="1" applyBorder="1" applyAlignment="1">
      <alignment horizontal="center" vertical="center" wrapText="1" readingOrder="2"/>
    </xf>
    <xf numFmtId="164" fontId="13" fillId="14" borderId="8" xfId="2" applyNumberFormat="1" applyFont="1" applyFill="1" applyBorder="1" applyAlignment="1">
      <alignment horizontal="center" vertical="center"/>
    </xf>
    <xf numFmtId="164" fontId="13" fillId="14" borderId="8" xfId="2" applyNumberFormat="1" applyFont="1" applyFill="1" applyBorder="1" applyAlignment="1">
      <alignment horizontal="right" vertical="center" wrapText="1"/>
    </xf>
    <xf numFmtId="164" fontId="13" fillId="14" borderId="8" xfId="2" applyNumberFormat="1" applyFont="1" applyFill="1" applyBorder="1" applyAlignment="1">
      <alignment horizontal="right" vertical="top" wrapText="1"/>
    </xf>
    <xf numFmtId="164" fontId="13" fillId="14" borderId="7" xfId="2" applyNumberFormat="1" applyFont="1" applyFill="1" applyBorder="1" applyAlignment="1">
      <alignment horizontal="right" vertical="center" wrapText="1"/>
    </xf>
    <xf numFmtId="164" fontId="13" fillId="4" borderId="8" xfId="2" applyNumberFormat="1" applyFont="1" applyFill="1" applyBorder="1" applyAlignment="1">
      <alignment horizontal="center" vertical="center"/>
    </xf>
    <xf numFmtId="164" fontId="13" fillId="4" borderId="8" xfId="2" applyNumberFormat="1" applyFont="1" applyFill="1" applyBorder="1" applyAlignment="1">
      <alignment horizontal="right" vertical="center" wrapText="1"/>
    </xf>
    <xf numFmtId="164" fontId="13" fillId="4" borderId="8" xfId="2" applyNumberFormat="1" applyFont="1" applyFill="1" applyBorder="1" applyAlignment="1">
      <alignment horizontal="right" vertical="top" wrapText="1"/>
    </xf>
    <xf numFmtId="164" fontId="13" fillId="4" borderId="7" xfId="2" applyNumberFormat="1" applyFont="1" applyFill="1" applyBorder="1" applyAlignment="1">
      <alignment horizontal="right" vertical="center" wrapText="1"/>
    </xf>
    <xf numFmtId="164" fontId="11" fillId="4" borderId="8" xfId="2" applyNumberFormat="1" applyFont="1" applyFill="1" applyBorder="1" applyAlignment="1">
      <alignment vertical="top"/>
    </xf>
    <xf numFmtId="164" fontId="13" fillId="14" borderId="4" xfId="2" applyNumberFormat="1" applyFont="1" applyFill="1" applyBorder="1" applyAlignment="1">
      <alignment horizontal="center" vertical="center"/>
    </xf>
    <xf numFmtId="164" fontId="13" fillId="14" borderId="4" xfId="2" applyNumberFormat="1" applyFont="1" applyFill="1" applyBorder="1" applyAlignment="1">
      <alignment horizontal="right" vertical="center" wrapText="1"/>
    </xf>
    <xf numFmtId="164" fontId="13" fillId="14" borderId="4" xfId="2" applyNumberFormat="1" applyFont="1" applyFill="1" applyBorder="1" applyAlignment="1">
      <alignment horizontal="right" vertical="top" wrapText="1"/>
    </xf>
    <xf numFmtId="164" fontId="13" fillId="14" borderId="1" xfId="2" applyNumberFormat="1" applyFont="1" applyFill="1" applyBorder="1" applyAlignment="1">
      <alignment horizontal="right" vertical="center" wrapText="1"/>
    </xf>
    <xf numFmtId="164" fontId="19" fillId="0" borderId="0" xfId="2" applyNumberFormat="1" applyFont="1" applyAlignment="1">
      <alignment horizontal="right" vertical="center" readingOrder="2"/>
    </xf>
    <xf numFmtId="164" fontId="21" fillId="0" borderId="0" xfId="2" applyNumberFormat="1" applyFont="1" applyAlignment="1">
      <alignment horizontal="right" vertical="center" readingOrder="2"/>
    </xf>
    <xf numFmtId="164" fontId="21" fillId="0" borderId="0" xfId="2" applyNumberFormat="1" applyFont="1" applyAlignment="1">
      <alignment vertical="center" readingOrder="2"/>
    </xf>
    <xf numFmtId="164" fontId="21" fillId="0" borderId="0" xfId="2" applyNumberFormat="1" applyFont="1" applyAlignment="1">
      <alignment horizontal="center" vertical="center" readingOrder="2"/>
    </xf>
    <xf numFmtId="164" fontId="4" fillId="4" borderId="1" xfId="2" applyNumberFormat="1" applyFont="1" applyFill="1" applyBorder="1" applyAlignment="1">
      <alignment vertical="center" wrapText="1" readingOrder="2"/>
    </xf>
    <xf numFmtId="164" fontId="4" fillId="4" borderId="1" xfId="2" applyNumberFormat="1" applyFont="1" applyFill="1" applyBorder="1" applyAlignment="1">
      <alignment vertical="center" readingOrder="2"/>
    </xf>
    <xf numFmtId="164" fontId="4" fillId="0" borderId="1" xfId="2" applyNumberFormat="1" applyFont="1" applyBorder="1" applyAlignment="1">
      <alignment vertical="center" readingOrder="2"/>
    </xf>
    <xf numFmtId="164" fontId="4" fillId="0" borderId="0" xfId="2" applyNumberFormat="1" applyFont="1" applyAlignment="1">
      <alignment horizontal="right" vertical="center" readingOrder="2"/>
    </xf>
    <xf numFmtId="164" fontId="4" fillId="0" borderId="0" xfId="2" applyNumberFormat="1" applyFont="1" applyAlignment="1">
      <alignment horizontal="center" vertical="center" wrapText="1" readingOrder="2"/>
    </xf>
    <xf numFmtId="164" fontId="5" fillId="0" borderId="0" xfId="2" applyNumberFormat="1" applyFont="1" applyAlignment="1">
      <alignment vertical="center" readingOrder="2"/>
    </xf>
    <xf numFmtId="164" fontId="5" fillId="2" borderId="0" xfId="2" applyNumberFormat="1" applyFont="1" applyFill="1" applyAlignment="1">
      <alignment vertical="center" wrapText="1" readingOrder="2"/>
    </xf>
    <xf numFmtId="164" fontId="44" fillId="12" borderId="7" xfId="2" applyNumberFormat="1" applyFont="1" applyFill="1" applyBorder="1" applyAlignment="1">
      <alignment horizontal="center" vertical="center" wrapText="1" readingOrder="2"/>
    </xf>
    <xf numFmtId="164" fontId="29" fillId="0" borderId="0" xfId="2" applyNumberFormat="1" applyFont="1" applyAlignment="1">
      <alignment vertical="center" readingOrder="2"/>
    </xf>
    <xf numFmtId="164" fontId="15" fillId="14" borderId="8" xfId="2" applyNumberFormat="1" applyFont="1" applyFill="1" applyBorder="1" applyAlignment="1">
      <alignment horizontal="center" vertical="center" wrapText="1" readingOrder="2"/>
    </xf>
    <xf numFmtId="164" fontId="15" fillId="14" borderId="8" xfId="2" applyNumberFormat="1" applyFont="1" applyFill="1" applyBorder="1" applyAlignment="1">
      <alignment horizontal="right" vertical="center" wrapText="1" readingOrder="2"/>
    </xf>
    <xf numFmtId="164" fontId="20" fillId="14" borderId="8" xfId="2" applyNumberFormat="1" applyFont="1" applyFill="1" applyBorder="1" applyAlignment="1">
      <alignment horizontal="right" vertical="center" wrapText="1" readingOrder="2"/>
    </xf>
    <xf numFmtId="164" fontId="30" fillId="14" borderId="8" xfId="2" applyNumberFormat="1" applyFont="1" applyFill="1" applyBorder="1" applyAlignment="1">
      <alignment horizontal="center" vertical="center" wrapText="1" readingOrder="2"/>
    </xf>
    <xf numFmtId="164" fontId="30" fillId="14" borderId="7" xfId="2" applyNumberFormat="1" applyFont="1" applyFill="1" applyBorder="1" applyAlignment="1">
      <alignment horizontal="center" vertical="center" wrapText="1" readingOrder="2"/>
    </xf>
    <xf numFmtId="164" fontId="16" fillId="0" borderId="0" xfId="2" applyNumberFormat="1" applyFont="1" applyAlignment="1">
      <alignment horizontal="right" vertical="center" readingOrder="2"/>
    </xf>
    <xf numFmtId="164" fontId="30" fillId="4" borderId="8" xfId="2" applyNumberFormat="1" applyFont="1" applyFill="1" applyBorder="1" applyAlignment="1">
      <alignment horizontal="center" vertical="center" wrapText="1" readingOrder="2"/>
    </xf>
    <xf numFmtId="164" fontId="30" fillId="4" borderId="8" xfId="2" applyNumberFormat="1" applyFont="1" applyFill="1" applyBorder="1" applyAlignment="1">
      <alignment horizontal="right" vertical="center" wrapText="1" readingOrder="2"/>
    </xf>
    <xf numFmtId="164" fontId="30" fillId="4" borderId="7" xfId="2" applyNumberFormat="1" applyFont="1" applyFill="1" applyBorder="1" applyAlignment="1">
      <alignment horizontal="center" vertical="center" wrapText="1" readingOrder="2"/>
    </xf>
    <xf numFmtId="164" fontId="17" fillId="4" borderId="8" xfId="2" applyNumberFormat="1" applyFont="1" applyFill="1" applyBorder="1" applyAlignment="1">
      <alignment horizontal="right" vertical="center" wrapText="1" readingOrder="2"/>
    </xf>
    <xf numFmtId="164" fontId="20" fillId="14" borderId="8" xfId="2" applyNumberFormat="1" applyFont="1" applyFill="1" applyBorder="1" applyAlignment="1">
      <alignment horizontal="center" vertical="center" wrapText="1" readingOrder="2"/>
    </xf>
    <xf numFmtId="164" fontId="15" fillId="4" borderId="8" xfId="2" applyNumberFormat="1" applyFont="1" applyFill="1" applyBorder="1" applyAlignment="1">
      <alignment horizontal="right" vertical="center" wrapText="1" readingOrder="2"/>
    </xf>
    <xf numFmtId="164" fontId="30" fillId="4" borderId="8" xfId="2" applyNumberFormat="1" applyFont="1" applyFill="1" applyBorder="1" applyAlignment="1">
      <alignment horizontal="center" vertical="center" readingOrder="2"/>
    </xf>
    <xf numFmtId="164" fontId="10" fillId="4" borderId="8" xfId="2" applyNumberFormat="1" applyFont="1" applyFill="1" applyBorder="1" applyAlignment="1">
      <alignment horizontal="center" vertical="center" readingOrder="2"/>
    </xf>
    <xf numFmtId="164" fontId="30" fillId="14" borderId="8" xfId="2" applyNumberFormat="1" applyFont="1" applyFill="1" applyBorder="1" applyAlignment="1">
      <alignment horizontal="center" vertical="center" readingOrder="2"/>
    </xf>
    <xf numFmtId="164" fontId="10" fillId="14" borderId="8" xfId="2" applyNumberFormat="1" applyFont="1" applyFill="1" applyBorder="1" applyAlignment="1">
      <alignment horizontal="center" vertical="center" readingOrder="2"/>
    </xf>
    <xf numFmtId="164" fontId="10" fillId="14" borderId="4" xfId="2" applyNumberFormat="1" applyFont="1" applyFill="1" applyBorder="1" applyAlignment="1">
      <alignment horizontal="center" vertical="center" readingOrder="2"/>
    </xf>
    <xf numFmtId="164" fontId="30" fillId="14" borderId="4" xfId="2" applyNumberFormat="1" applyFont="1" applyFill="1" applyBorder="1" applyAlignment="1">
      <alignment horizontal="center" vertical="center" readingOrder="2"/>
    </xf>
    <xf numFmtId="164" fontId="30" fillId="14" borderId="1" xfId="2" applyNumberFormat="1" applyFont="1" applyFill="1" applyBorder="1" applyAlignment="1">
      <alignment horizontal="center" vertical="center" wrapText="1" readingOrder="2"/>
    </xf>
    <xf numFmtId="164" fontId="10" fillId="14" borderId="0" xfId="2" applyNumberFormat="1" applyFont="1" applyFill="1" applyBorder="1" applyAlignment="1">
      <alignment horizontal="center" vertical="center" readingOrder="2"/>
    </xf>
    <xf numFmtId="164" fontId="27" fillId="14" borderId="0" xfId="2" applyNumberFormat="1" applyFont="1" applyFill="1" applyBorder="1" applyAlignment="1">
      <alignment vertical="center" wrapText="1" readingOrder="2"/>
    </xf>
    <xf numFmtId="164" fontId="10" fillId="14" borderId="0" xfId="2" applyNumberFormat="1" applyFont="1" applyFill="1" applyBorder="1" applyAlignment="1">
      <alignment vertical="center" wrapText="1" readingOrder="2"/>
    </xf>
    <xf numFmtId="164" fontId="30" fillId="14" borderId="0" xfId="2" applyNumberFormat="1" applyFont="1" applyFill="1" applyBorder="1" applyAlignment="1">
      <alignment horizontal="center" vertical="center" readingOrder="2"/>
    </xf>
    <xf numFmtId="164" fontId="30" fillId="14" borderId="0" xfId="2" applyNumberFormat="1" applyFont="1" applyFill="1" applyBorder="1" applyAlignment="1">
      <alignment horizontal="center" vertical="center" wrapText="1" readingOrder="2"/>
    </xf>
    <xf numFmtId="164" fontId="21" fillId="0" borderId="10" xfId="2" applyNumberFormat="1" applyFont="1" applyBorder="1" applyAlignment="1">
      <alignment horizontal="center" vertical="center" readingOrder="2"/>
    </xf>
    <xf numFmtId="164" fontId="21" fillId="0" borderId="0" xfId="2" applyNumberFormat="1" applyFont="1" applyBorder="1" applyAlignment="1">
      <alignment horizontal="center" vertical="center" readingOrder="2"/>
    </xf>
    <xf numFmtId="164" fontId="4" fillId="0" borderId="1" xfId="2" applyNumberFormat="1" applyFont="1" applyBorder="1" applyAlignment="1">
      <alignment horizontal="center" vertical="center" readingOrder="2"/>
    </xf>
    <xf numFmtId="164" fontId="10" fillId="0" borderId="0" xfId="2" applyNumberFormat="1" applyFont="1" applyAlignment="1" applyProtection="1">
      <alignment vertical="center"/>
      <protection locked="0"/>
    </xf>
    <xf numFmtId="164" fontId="21" fillId="0" borderId="1" xfId="2" applyNumberFormat="1" applyFont="1" applyBorder="1" applyAlignment="1">
      <alignment horizontal="center" vertical="center" wrapText="1"/>
    </xf>
    <xf numFmtId="164" fontId="10" fillId="0" borderId="0" xfId="2" applyNumberFormat="1" applyFont="1" applyAlignment="1" applyProtection="1">
      <alignment horizontal="center" vertical="center"/>
      <protection locked="0"/>
    </xf>
    <xf numFmtId="164" fontId="10" fillId="0" borderId="0" xfId="2" applyNumberFormat="1" applyFont="1" applyProtection="1">
      <protection locked="0"/>
    </xf>
    <xf numFmtId="164" fontId="10" fillId="0" borderId="0" xfId="2" applyNumberFormat="1" applyFont="1" applyAlignment="1" applyProtection="1">
      <alignment horizontal="center"/>
      <protection locked="0"/>
    </xf>
    <xf numFmtId="164" fontId="20" fillId="5" borderId="1" xfId="2" applyNumberFormat="1" applyFont="1" applyFill="1" applyBorder="1" applyAlignment="1">
      <alignment horizontal="center" vertical="center" wrapText="1"/>
    </xf>
    <xf numFmtId="164" fontId="6" fillId="0" borderId="0" xfId="2" applyNumberFormat="1" applyFont="1" applyAlignment="1">
      <alignment vertical="center"/>
    </xf>
    <xf numFmtId="164" fontId="19" fillId="0" borderId="0" xfId="2" applyNumberFormat="1" applyFont="1" applyAlignment="1">
      <alignment horizontal="center" vertical="center"/>
    </xf>
    <xf numFmtId="164" fontId="24" fillId="0" borderId="0" xfId="2" applyNumberFormat="1" applyFont="1" applyAlignment="1" applyProtection="1">
      <alignment horizontal="center"/>
      <protection locked="0"/>
    </xf>
    <xf numFmtId="164" fontId="24" fillId="0" borderId="0" xfId="2" applyNumberFormat="1" applyFont="1" applyAlignment="1" applyProtection="1">
      <alignment horizontal="right"/>
      <protection locked="0"/>
    </xf>
    <xf numFmtId="164" fontId="4" fillId="0" borderId="0" xfId="2" applyNumberFormat="1" applyFont="1" applyAlignment="1">
      <alignment horizontal="right" vertical="center" wrapText="1" readingOrder="2"/>
    </xf>
    <xf numFmtId="164" fontId="0" fillId="4" borderId="0" xfId="2" applyNumberFormat="1" applyFont="1" applyFill="1" applyAlignment="1">
      <alignment horizontal="center" vertical="center"/>
    </xf>
    <xf numFmtId="164" fontId="0" fillId="0" borderId="0" xfId="2" applyNumberFormat="1" applyFont="1" applyAlignment="1">
      <alignment horizontal="right" vertical="center"/>
    </xf>
    <xf numFmtId="164" fontId="12" fillId="12" borderId="6" xfId="2" applyNumberFormat="1" applyFont="1" applyFill="1" applyBorder="1" applyAlignment="1">
      <alignment vertical="center" readingOrder="2"/>
    </xf>
    <xf numFmtId="164" fontId="11" fillId="3" borderId="1" xfId="2" applyNumberFormat="1" applyFont="1" applyFill="1" applyBorder="1" applyAlignment="1">
      <alignment vertical="center"/>
    </xf>
    <xf numFmtId="164" fontId="28" fillId="0" borderId="0" xfId="2" applyNumberFormat="1" applyFont="1" applyAlignment="1">
      <alignment horizontal="center" vertical="center"/>
    </xf>
    <xf numFmtId="164" fontId="28" fillId="0" borderId="0" xfId="2" applyNumberFormat="1" applyFont="1" applyAlignment="1">
      <alignment horizontal="right" vertical="center"/>
    </xf>
    <xf numFmtId="164" fontId="44" fillId="12" borderId="1" xfId="2" applyNumberFormat="1" applyFont="1" applyFill="1" applyBorder="1" applyAlignment="1">
      <alignment horizontal="right" vertical="center" wrapText="1" readingOrder="2"/>
    </xf>
    <xf numFmtId="164" fontId="0" fillId="0" borderId="1" xfId="2" applyNumberFormat="1" applyFont="1" applyBorder="1" applyAlignment="1">
      <alignment horizontal="center" vertical="center"/>
    </xf>
    <xf numFmtId="164" fontId="21" fillId="0" borderId="1" xfId="2" applyNumberFormat="1" applyFont="1" applyBorder="1" applyAlignment="1">
      <alignment horizontal="right" vertical="center" wrapText="1"/>
    </xf>
    <xf numFmtId="164" fontId="0" fillId="0" borderId="0" xfId="2" applyNumberFormat="1" applyFont="1" applyAlignment="1">
      <alignment horizontal="center" vertical="center"/>
    </xf>
    <xf numFmtId="164" fontId="21" fillId="0" borderId="0" xfId="2" applyNumberFormat="1" applyFont="1" applyBorder="1" applyAlignment="1">
      <alignment horizontal="right" vertical="center" wrapText="1"/>
    </xf>
    <xf numFmtId="164" fontId="19" fillId="0" borderId="0" xfId="2" applyNumberFormat="1" applyFont="1" applyBorder="1" applyAlignment="1">
      <alignment horizontal="right" vertical="center" wrapText="1"/>
    </xf>
    <xf numFmtId="164" fontId="52" fillId="0" borderId="1" xfId="2" applyNumberFormat="1" applyFont="1" applyBorder="1" applyAlignment="1">
      <alignment horizontal="right" vertical="center" wrapText="1" readingOrder="2"/>
    </xf>
    <xf numFmtId="164" fontId="10" fillId="0" borderId="1" xfId="2" applyNumberFormat="1" applyFont="1" applyBorder="1" applyAlignment="1">
      <alignment horizontal="right" vertical="center" wrapText="1" readingOrder="2"/>
    </xf>
    <xf numFmtId="164" fontId="0" fillId="0" borderId="1" xfId="2" applyNumberFormat="1" applyFont="1" applyBorder="1" applyAlignment="1">
      <alignment horizontal="right" vertical="center"/>
    </xf>
    <xf numFmtId="164" fontId="53" fillId="0" borderId="1" xfId="2" applyNumberFormat="1" applyFont="1" applyBorder="1" applyAlignment="1">
      <alignment horizontal="right" vertical="center" readingOrder="1"/>
    </xf>
    <xf numFmtId="164" fontId="13" fillId="0" borderId="1" xfId="2" applyNumberFormat="1" applyFont="1" applyBorder="1" applyAlignment="1">
      <alignment horizontal="right" vertical="center"/>
    </xf>
    <xf numFmtId="164" fontId="19" fillId="0" borderId="0" xfId="2" applyNumberFormat="1" applyFont="1" applyAlignment="1">
      <alignment vertical="center" readingOrder="2"/>
    </xf>
    <xf numFmtId="164" fontId="44" fillId="12" borderId="53" xfId="2" applyNumberFormat="1" applyFont="1" applyFill="1" applyBorder="1" applyAlignment="1">
      <alignment horizontal="center" vertical="center" wrapText="1" readingOrder="2"/>
    </xf>
    <xf numFmtId="164" fontId="44" fillId="12" borderId="54" xfId="2" applyNumberFormat="1" applyFont="1" applyFill="1" applyBorder="1" applyAlignment="1">
      <alignment horizontal="right" vertical="center" wrapText="1" readingOrder="2"/>
    </xf>
    <xf numFmtId="164" fontId="12" fillId="12" borderId="54" xfId="2" applyNumberFormat="1" applyFont="1" applyFill="1" applyBorder="1" applyAlignment="1">
      <alignment horizontal="right" vertical="center" wrapText="1" readingOrder="2"/>
    </xf>
    <xf numFmtId="164" fontId="12" fillId="12" borderId="55" xfId="2" applyNumberFormat="1" applyFont="1" applyFill="1" applyBorder="1" applyAlignment="1">
      <alignment horizontal="right" vertical="center" wrapText="1" readingOrder="2"/>
    </xf>
    <xf numFmtId="164" fontId="12" fillId="12" borderId="48" xfId="2" applyNumberFormat="1" applyFont="1" applyFill="1" applyBorder="1" applyAlignment="1">
      <alignment horizontal="right" vertical="center" wrapText="1" readingOrder="2"/>
    </xf>
    <xf numFmtId="164" fontId="12" fillId="12" borderId="1" xfId="2" applyNumberFormat="1" applyFont="1" applyFill="1" applyBorder="1" applyAlignment="1">
      <alignment horizontal="right" vertical="center" wrapText="1" readingOrder="2"/>
    </xf>
    <xf numFmtId="164" fontId="12" fillId="12" borderId="49" xfId="2" applyNumberFormat="1" applyFont="1" applyFill="1" applyBorder="1" applyAlignment="1">
      <alignment horizontal="right" vertical="center" wrapText="1" readingOrder="2"/>
    </xf>
    <xf numFmtId="164" fontId="4" fillId="0" borderId="49" xfId="2" applyNumberFormat="1" applyFont="1" applyBorder="1" applyAlignment="1">
      <alignment vertical="center" readingOrder="2"/>
    </xf>
    <xf numFmtId="164" fontId="4" fillId="0" borderId="48" xfId="2" applyNumberFormat="1" applyFont="1" applyBorder="1" applyAlignment="1">
      <alignment horizontal="right" vertical="center" readingOrder="2"/>
    </xf>
    <xf numFmtId="164" fontId="20" fillId="0" borderId="0" xfId="2" quotePrefix="1" applyNumberFormat="1" applyFont="1" applyAlignment="1">
      <alignment horizontal="right" vertical="center"/>
    </xf>
    <xf numFmtId="164" fontId="11" fillId="0" borderId="18" xfId="2" applyNumberFormat="1" applyFont="1" applyBorder="1" applyAlignment="1" applyProtection="1">
      <alignment horizontal="right"/>
      <protection locked="0"/>
    </xf>
    <xf numFmtId="164" fontId="11" fillId="2" borderId="8" xfId="2" applyNumberFormat="1" applyFont="1" applyFill="1" applyBorder="1" applyAlignment="1" applyProtection="1">
      <alignment horizontal="right"/>
      <protection locked="0"/>
    </xf>
    <xf numFmtId="164" fontId="11" fillId="4" borderId="8" xfId="2" applyNumberFormat="1" applyFont="1" applyFill="1" applyBorder="1" applyAlignment="1" applyProtection="1">
      <alignment horizontal="right"/>
      <protection locked="0"/>
    </xf>
    <xf numFmtId="164" fontId="11" fillId="4" borderId="34" xfId="2" applyNumberFormat="1" applyFont="1" applyFill="1" applyBorder="1" applyAlignment="1" applyProtection="1">
      <alignment horizontal="right"/>
      <protection locked="0"/>
    </xf>
    <xf numFmtId="164" fontId="11" fillId="2" borderId="34" xfId="2" applyNumberFormat="1" applyFont="1" applyFill="1" applyBorder="1" applyAlignment="1" applyProtection="1">
      <alignment horizontal="right"/>
      <protection locked="0"/>
    </xf>
    <xf numFmtId="164" fontId="48" fillId="4" borderId="36" xfId="2" applyNumberFormat="1" applyFont="1" applyFill="1" applyBorder="1" applyAlignment="1" applyProtection="1">
      <alignment horizontal="right"/>
      <protection locked="0"/>
    </xf>
    <xf numFmtId="164" fontId="11" fillId="4" borderId="18" xfId="2" applyNumberFormat="1" applyFont="1" applyFill="1" applyBorder="1" applyAlignment="1" applyProtection="1">
      <alignment horizontal="right"/>
      <protection locked="0"/>
    </xf>
    <xf numFmtId="164" fontId="11" fillId="9" borderId="18" xfId="2" applyNumberFormat="1" applyFont="1" applyFill="1" applyBorder="1" applyAlignment="1" applyProtection="1">
      <alignment horizontal="right"/>
      <protection locked="0"/>
    </xf>
    <xf numFmtId="164" fontId="11" fillId="9" borderId="37" xfId="2" applyNumberFormat="1" applyFont="1" applyFill="1" applyBorder="1" applyAlignment="1" applyProtection="1">
      <alignment horizontal="right"/>
      <protection locked="0"/>
    </xf>
    <xf numFmtId="164" fontId="48" fillId="4" borderId="36" xfId="2" applyNumberFormat="1" applyFont="1" applyFill="1" applyBorder="1" applyAlignment="1" applyProtection="1">
      <protection locked="0"/>
    </xf>
    <xf numFmtId="164" fontId="11" fillId="9" borderId="38" xfId="2" applyNumberFormat="1" applyFont="1" applyFill="1" applyBorder="1" applyAlignment="1" applyProtection="1">
      <alignment horizontal="right"/>
      <protection locked="0"/>
    </xf>
    <xf numFmtId="164" fontId="11" fillId="9" borderId="39" xfId="2" applyNumberFormat="1" applyFont="1" applyFill="1" applyBorder="1" applyAlignment="1" applyProtection="1">
      <protection locked="0"/>
    </xf>
    <xf numFmtId="164" fontId="35" fillId="0" borderId="56" xfId="2" applyNumberFormat="1" applyFont="1" applyBorder="1" applyAlignment="1" applyProtection="1">
      <protection locked="0"/>
    </xf>
    <xf numFmtId="164" fontId="11" fillId="4" borderId="12" xfId="2" applyNumberFormat="1" applyFont="1" applyFill="1" applyBorder="1" applyAlignment="1" applyProtection="1">
      <protection locked="0"/>
    </xf>
    <xf numFmtId="164" fontId="35" fillId="0" borderId="12" xfId="2" applyNumberFormat="1" applyFont="1" applyBorder="1" applyAlignment="1" applyProtection="1">
      <protection locked="0"/>
    </xf>
    <xf numFmtId="164" fontId="48" fillId="4" borderId="12" xfId="2" applyNumberFormat="1" applyFont="1" applyFill="1" applyBorder="1" applyAlignment="1" applyProtection="1">
      <protection locked="0"/>
    </xf>
    <xf numFmtId="164" fontId="11" fillId="4" borderId="41" xfId="2" applyNumberFormat="1" applyFont="1" applyFill="1" applyBorder="1" applyAlignment="1" applyProtection="1">
      <protection locked="0"/>
    </xf>
    <xf numFmtId="0" fontId="35" fillId="4" borderId="0" xfId="0" applyFont="1" applyFill="1"/>
    <xf numFmtId="0" fontId="3" fillId="7" borderId="18" xfId="4" applyBorder="1" applyProtection="1"/>
    <xf numFmtId="0" fontId="3" fillId="7" borderId="20" xfId="4" applyBorder="1" applyProtection="1"/>
    <xf numFmtId="0" fontId="30" fillId="7" borderId="10" xfId="4" applyFont="1" applyBorder="1" applyProtection="1"/>
    <xf numFmtId="0" fontId="30" fillId="7" borderId="0" xfId="4" applyFont="1" applyBorder="1" applyProtection="1"/>
    <xf numFmtId="0" fontId="30" fillId="7" borderId="21" xfId="4" applyFont="1" applyBorder="1" applyProtection="1"/>
    <xf numFmtId="0" fontId="30" fillId="7" borderId="10" xfId="4" applyFont="1" applyBorder="1" applyAlignment="1" applyProtection="1">
      <alignment horizontal="right" vertical="center"/>
    </xf>
    <xf numFmtId="0" fontId="30" fillId="7" borderId="0" xfId="4" applyFont="1" applyBorder="1" applyAlignment="1" applyProtection="1">
      <alignment horizontal="right" vertical="center"/>
    </xf>
    <xf numFmtId="0" fontId="30" fillId="7" borderId="21" xfId="4" applyFont="1" applyBorder="1" applyAlignment="1" applyProtection="1">
      <alignment horizontal="right" vertical="center"/>
    </xf>
    <xf numFmtId="0" fontId="36" fillId="4" borderId="0" xfId="0" applyFont="1" applyFill="1" applyAlignment="1">
      <alignment horizontal="right" vertical="center"/>
    </xf>
    <xf numFmtId="0" fontId="20" fillId="7" borderId="0" xfId="4" applyFont="1" applyBorder="1" applyAlignment="1" applyProtection="1">
      <alignment horizontal="right" vertical="center"/>
    </xf>
    <xf numFmtId="0" fontId="30" fillId="7" borderId="22" xfId="4" applyFont="1" applyBorder="1" applyAlignment="1" applyProtection="1">
      <alignment horizontal="right" vertical="center"/>
    </xf>
    <xf numFmtId="0" fontId="30" fillId="7" borderId="23" xfId="4" applyFont="1" applyBorder="1" applyAlignment="1" applyProtection="1">
      <alignment horizontal="right" vertical="center"/>
    </xf>
    <xf numFmtId="0" fontId="30" fillId="7" borderId="24" xfId="4" applyFont="1" applyBorder="1" applyAlignment="1" applyProtection="1">
      <alignment horizontal="right" vertical="center"/>
    </xf>
    <xf numFmtId="0" fontId="40" fillId="2" borderId="0" xfId="0" applyFont="1" applyFill="1"/>
    <xf numFmtId="0" fontId="39" fillId="2" borderId="0" xfId="0" applyFont="1" applyFill="1"/>
    <xf numFmtId="0" fontId="59" fillId="3" borderId="0" xfId="0" applyFont="1" applyFill="1" applyAlignment="1">
      <alignment horizontal="right" vertical="center" readingOrder="2"/>
    </xf>
    <xf numFmtId="0" fontId="14" fillId="0" borderId="0" xfId="0" applyFont="1" applyAlignment="1">
      <alignment vertical="center"/>
    </xf>
    <xf numFmtId="0" fontId="38" fillId="0" borderId="0" xfId="0" applyFont="1" applyAlignment="1">
      <alignment vertical="center"/>
    </xf>
    <xf numFmtId="0" fontId="37" fillId="0" borderId="0" xfId="0" applyFont="1" applyAlignment="1">
      <alignment horizontal="right" vertical="center"/>
    </xf>
    <xf numFmtId="0" fontId="37" fillId="0" borderId="0" xfId="0" quotePrefix="1" applyFont="1" applyAlignment="1">
      <alignment vertical="center"/>
    </xf>
    <xf numFmtId="164" fontId="21" fillId="0" borderId="0" xfId="2" applyNumberFormat="1" applyFont="1" applyAlignment="1">
      <alignment horizontal="right" vertical="center" wrapText="1" readingOrder="2"/>
    </xf>
    <xf numFmtId="164" fontId="4" fillId="0" borderId="1" xfId="2" applyNumberFormat="1" applyFont="1" applyBorder="1" applyAlignment="1">
      <alignment vertical="center" wrapText="1" readingOrder="2"/>
    </xf>
    <xf numFmtId="164" fontId="16" fillId="0" borderId="0" xfId="2" applyNumberFormat="1" applyFont="1" applyAlignment="1">
      <alignment horizontal="center" vertical="center" wrapText="1" readingOrder="2"/>
    </xf>
    <xf numFmtId="49" fontId="30" fillId="4" borderId="8" xfId="2" applyNumberFormat="1" applyFont="1" applyFill="1" applyBorder="1" applyAlignment="1">
      <alignment horizontal="right" vertical="center" wrapText="1" readingOrder="2"/>
    </xf>
    <xf numFmtId="49" fontId="30" fillId="14" borderId="8" xfId="2" applyNumberFormat="1" applyFont="1" applyFill="1" applyBorder="1" applyAlignment="1">
      <alignment horizontal="right" vertical="center" wrapText="1" readingOrder="2"/>
    </xf>
    <xf numFmtId="49" fontId="30" fillId="4" borderId="42" xfId="2" applyNumberFormat="1" applyFont="1" applyFill="1" applyBorder="1" applyAlignment="1">
      <alignment horizontal="right" vertical="center" wrapText="1" readingOrder="2"/>
    </xf>
    <xf numFmtId="49" fontId="30" fillId="14" borderId="42" xfId="2" applyNumberFormat="1" applyFont="1" applyFill="1" applyBorder="1" applyAlignment="1">
      <alignment horizontal="right" vertical="center" wrapText="1" readingOrder="2"/>
    </xf>
    <xf numFmtId="49" fontId="15" fillId="4" borderId="8" xfId="2" applyNumberFormat="1" applyFont="1" applyFill="1" applyBorder="1" applyAlignment="1">
      <alignment horizontal="right" vertical="center" wrapText="1" readingOrder="2"/>
    </xf>
    <xf numFmtId="49" fontId="10" fillId="14" borderId="8" xfId="2" applyNumberFormat="1" applyFont="1" applyFill="1" applyBorder="1" applyAlignment="1">
      <alignment horizontal="right" vertical="center" wrapText="1" readingOrder="2"/>
    </xf>
    <xf numFmtId="49" fontId="10" fillId="4" borderId="8" xfId="2" applyNumberFormat="1" applyFont="1" applyFill="1" applyBorder="1" applyAlignment="1">
      <alignment horizontal="right" vertical="center" wrapText="1" readingOrder="2"/>
    </xf>
    <xf numFmtId="49" fontId="10" fillId="14" borderId="4" xfId="2" applyNumberFormat="1" applyFont="1" applyFill="1" applyBorder="1" applyAlignment="1">
      <alignment horizontal="right" vertical="center" wrapText="1" readingOrder="2"/>
    </xf>
    <xf numFmtId="49" fontId="30" fillId="14" borderId="8" xfId="2" applyNumberFormat="1" applyFont="1" applyFill="1" applyBorder="1" applyAlignment="1">
      <alignment horizontal="right" vertical="top" wrapText="1" readingOrder="2"/>
    </xf>
    <xf numFmtId="164" fontId="30" fillId="14" borderId="8" xfId="2" applyNumberFormat="1" applyFont="1" applyFill="1" applyBorder="1" applyAlignment="1">
      <alignment horizontal="right" vertical="center" wrapText="1" readingOrder="2"/>
    </xf>
    <xf numFmtId="164" fontId="20" fillId="4" borderId="42" xfId="2" applyNumberFormat="1" applyFont="1" applyFill="1" applyBorder="1" applyAlignment="1">
      <alignment horizontal="right" vertical="center" wrapText="1" readingOrder="2"/>
    </xf>
    <xf numFmtId="164" fontId="20" fillId="14" borderId="42" xfId="2" applyNumberFormat="1" applyFont="1" applyFill="1" applyBorder="1" applyAlignment="1">
      <alignment horizontal="right" vertical="center" wrapText="1" readingOrder="2"/>
    </xf>
    <xf numFmtId="164" fontId="10" fillId="4" borderId="8" xfId="2" applyNumberFormat="1" applyFont="1" applyFill="1" applyBorder="1" applyAlignment="1">
      <alignment horizontal="right" vertical="center" readingOrder="2"/>
    </xf>
    <xf numFmtId="164" fontId="10" fillId="14" borderId="8" xfId="2" applyNumberFormat="1" applyFont="1" applyFill="1" applyBorder="1" applyAlignment="1">
      <alignment horizontal="right" vertical="center" readingOrder="2"/>
    </xf>
    <xf numFmtId="164" fontId="10" fillId="14" borderId="4" xfId="2" applyNumberFormat="1" applyFont="1" applyFill="1" applyBorder="1" applyAlignment="1">
      <alignment horizontal="right" vertical="center" wrapText="1" readingOrder="2"/>
    </xf>
    <xf numFmtId="164" fontId="27" fillId="4" borderId="8" xfId="2" applyNumberFormat="1" applyFont="1" applyFill="1" applyBorder="1" applyAlignment="1">
      <alignment horizontal="right" vertical="center" wrapText="1" readingOrder="2"/>
    </xf>
    <xf numFmtId="164" fontId="27" fillId="14" borderId="8" xfId="2" applyNumberFormat="1" applyFont="1" applyFill="1" applyBorder="1" applyAlignment="1">
      <alignment horizontal="right" vertical="center" wrapText="1" readingOrder="2"/>
    </xf>
    <xf numFmtId="164" fontId="27" fillId="14" borderId="4" xfId="2" applyNumberFormat="1" applyFont="1" applyFill="1" applyBorder="1" applyAlignment="1">
      <alignment horizontal="right" vertical="center" wrapText="1" readingOrder="2"/>
    </xf>
    <xf numFmtId="164" fontId="15" fillId="4" borderId="42" xfId="2" applyNumberFormat="1" applyFont="1" applyFill="1" applyBorder="1" applyAlignment="1">
      <alignment horizontal="right" vertical="center" wrapText="1" readingOrder="2"/>
    </xf>
    <xf numFmtId="164" fontId="15" fillId="14" borderId="42" xfId="2" applyNumberFormat="1" applyFont="1" applyFill="1" applyBorder="1" applyAlignment="1">
      <alignment horizontal="right" vertical="center" wrapText="1" readingOrder="2"/>
    </xf>
    <xf numFmtId="164" fontId="60" fillId="0" borderId="0" xfId="2" applyNumberFormat="1" applyFont="1" applyBorder="1" applyAlignment="1">
      <alignment horizontal="right" vertical="center" readingOrder="2"/>
    </xf>
    <xf numFmtId="0" fontId="27" fillId="0" borderId="0" xfId="0" applyFont="1" applyAlignment="1">
      <alignment horizontal="right" vertical="center" readingOrder="2"/>
    </xf>
    <xf numFmtId="0" fontId="9" fillId="4" borderId="0" xfId="0" applyFont="1" applyFill="1" applyAlignment="1">
      <alignment vertical="center" readingOrder="2"/>
    </xf>
    <xf numFmtId="0" fontId="15" fillId="4" borderId="0" xfId="0" applyFont="1" applyFill="1" applyAlignment="1">
      <alignment horizontal="center" vertical="center" wrapText="1" readingOrder="2"/>
    </xf>
    <xf numFmtId="0" fontId="15" fillId="4" borderId="0" xfId="0" applyFont="1" applyFill="1" applyAlignment="1">
      <alignment horizontal="right" vertical="center" wrapText="1" readingOrder="2"/>
    </xf>
    <xf numFmtId="164" fontId="4" fillId="0" borderId="0" xfId="2" applyNumberFormat="1" applyFont="1" applyAlignment="1">
      <alignment horizontal="center" vertical="center"/>
    </xf>
    <xf numFmtId="164" fontId="4" fillId="0" borderId="0" xfId="2" applyNumberFormat="1" applyFont="1" applyAlignment="1">
      <alignment vertical="center" wrapText="1"/>
    </xf>
    <xf numFmtId="164" fontId="16" fillId="0" borderId="0" xfId="2" applyNumberFormat="1" applyFont="1" applyAlignment="1">
      <alignment horizontal="center" vertical="center"/>
    </xf>
    <xf numFmtId="164" fontId="4" fillId="0" borderId="0" xfId="2" applyNumberFormat="1" applyFont="1" applyAlignment="1">
      <alignment vertical="center"/>
    </xf>
    <xf numFmtId="164" fontId="19" fillId="0" borderId="0" xfId="2" applyNumberFormat="1" applyFont="1" applyAlignment="1">
      <alignment horizontal="right" vertical="center"/>
    </xf>
    <xf numFmtId="164" fontId="21" fillId="0" borderId="0" xfId="2" applyNumberFormat="1" applyFont="1" applyAlignment="1">
      <alignment horizontal="right" vertical="center"/>
    </xf>
    <xf numFmtId="164" fontId="21" fillId="0" borderId="0" xfId="2" applyNumberFormat="1" applyFont="1" applyAlignment="1">
      <alignment vertical="center"/>
    </xf>
    <xf numFmtId="164" fontId="21" fillId="0" borderId="0" xfId="2" applyNumberFormat="1" applyFont="1" applyAlignment="1">
      <alignment horizontal="center" vertical="center"/>
    </xf>
    <xf numFmtId="164" fontId="44" fillId="12" borderId="1" xfId="2" applyNumberFormat="1" applyFont="1" applyFill="1" applyBorder="1" applyAlignment="1">
      <alignment horizontal="center" vertical="center" wrapText="1"/>
    </xf>
    <xf numFmtId="164" fontId="4" fillId="0" borderId="1" xfId="2" applyNumberFormat="1" applyFont="1" applyBorder="1" applyAlignment="1">
      <alignment horizontal="center" vertical="center"/>
    </xf>
    <xf numFmtId="164" fontId="4" fillId="4" borderId="1" xfId="2" applyNumberFormat="1" applyFont="1" applyFill="1" applyBorder="1" applyAlignment="1">
      <alignment vertical="center"/>
    </xf>
    <xf numFmtId="164" fontId="4" fillId="0" borderId="1" xfId="2" applyNumberFormat="1" applyFont="1" applyBorder="1" applyAlignment="1">
      <alignment vertical="center"/>
    </xf>
    <xf numFmtId="164" fontId="4" fillId="0" borderId="0" xfId="2" applyNumberFormat="1" applyFont="1" applyAlignment="1">
      <alignment horizontal="right" vertical="center"/>
    </xf>
    <xf numFmtId="164" fontId="4" fillId="0" borderId="0" xfId="2" applyNumberFormat="1" applyFont="1" applyAlignment="1">
      <alignment horizontal="center" vertical="center" wrapText="1"/>
    </xf>
    <xf numFmtId="164" fontId="5" fillId="0" borderId="0" xfId="2" applyNumberFormat="1" applyFont="1" applyAlignment="1">
      <alignment vertical="center"/>
    </xf>
    <xf numFmtId="164" fontId="24" fillId="0" borderId="0" xfId="2" applyNumberFormat="1" applyFont="1" applyAlignment="1" applyProtection="1">
      <protection locked="0"/>
    </xf>
    <xf numFmtId="49" fontId="26" fillId="0" borderId="0" xfId="2" applyNumberFormat="1" applyFont="1" applyBorder="1" applyAlignment="1">
      <alignment horizontal="right" vertical="center"/>
    </xf>
    <xf numFmtId="49" fontId="15" fillId="0" borderId="0" xfId="2" applyNumberFormat="1" applyFont="1" applyBorder="1" applyAlignment="1">
      <alignment horizontal="right" vertical="center"/>
    </xf>
    <xf numFmtId="49" fontId="24" fillId="0" borderId="0" xfId="2" applyNumberFormat="1" applyFont="1" applyAlignment="1" applyProtection="1">
      <alignment horizontal="right"/>
      <protection locked="0"/>
    </xf>
    <xf numFmtId="49" fontId="60" fillId="0" borderId="0" xfId="2" applyNumberFormat="1" applyFont="1" applyBorder="1" applyAlignment="1">
      <alignment horizontal="right" vertical="center" readingOrder="2"/>
    </xf>
    <xf numFmtId="49" fontId="4" fillId="0" borderId="0" xfId="2" applyNumberFormat="1" applyFont="1" applyAlignment="1">
      <alignment vertical="center" wrapText="1" readingOrder="2"/>
    </xf>
    <xf numFmtId="49" fontId="16" fillId="0" borderId="0" xfId="2" applyNumberFormat="1" applyFont="1" applyAlignment="1">
      <alignment horizontal="center" vertical="center" readingOrder="2"/>
    </xf>
    <xf numFmtId="49" fontId="4" fillId="0" borderId="0" xfId="2" applyNumberFormat="1" applyFont="1" applyAlignment="1">
      <alignment vertical="center" readingOrder="2"/>
    </xf>
    <xf numFmtId="49" fontId="4" fillId="0" borderId="0" xfId="2" applyNumberFormat="1" applyFont="1" applyAlignment="1">
      <alignment horizontal="center" vertical="center" readingOrder="2"/>
    </xf>
    <xf numFmtId="49" fontId="26" fillId="0" borderId="0" xfId="2" applyNumberFormat="1" applyFont="1" applyBorder="1" applyAlignment="1">
      <alignment horizontal="right" vertical="center" readingOrder="2"/>
    </xf>
    <xf numFmtId="49" fontId="15" fillId="0" borderId="0" xfId="2" applyNumberFormat="1" applyFont="1" applyBorder="1" applyAlignment="1">
      <alignment horizontal="right" vertical="center" readingOrder="2"/>
    </xf>
    <xf numFmtId="49" fontId="4" fillId="0" borderId="0" xfId="2" applyNumberFormat="1" applyFont="1" applyAlignment="1">
      <alignment horizontal="right" vertical="center" wrapText="1" readingOrder="2"/>
    </xf>
    <xf numFmtId="49" fontId="16" fillId="0" borderId="0" xfId="2" applyNumberFormat="1" applyFont="1" applyAlignment="1">
      <alignment horizontal="right" vertical="center" readingOrder="2"/>
    </xf>
    <xf numFmtId="49" fontId="4" fillId="0" borderId="0" xfId="2" applyNumberFormat="1" applyFont="1" applyAlignment="1">
      <alignment horizontal="right" vertical="center" readingOrder="2"/>
    </xf>
    <xf numFmtId="49" fontId="0" fillId="4" borderId="1" xfId="2" applyNumberFormat="1" applyFont="1" applyFill="1" applyBorder="1" applyAlignment="1">
      <alignment horizontal="right" vertical="center"/>
    </xf>
    <xf numFmtId="49" fontId="4" fillId="4" borderId="1" xfId="2" applyNumberFormat="1" applyFont="1" applyFill="1" applyBorder="1" applyAlignment="1">
      <alignment horizontal="right" vertical="center" wrapText="1"/>
    </xf>
    <xf numFmtId="164" fontId="5" fillId="2" borderId="0" xfId="2" applyNumberFormat="1" applyFont="1" applyFill="1" applyAlignment="1">
      <alignment horizontal="right" vertical="center" wrapText="1" readingOrder="2"/>
    </xf>
    <xf numFmtId="49" fontId="15" fillId="0" borderId="0" xfId="2" applyNumberFormat="1" applyFont="1" applyBorder="1" applyAlignment="1">
      <alignment horizontal="right" vertical="center" wrapText="1" readingOrder="2"/>
    </xf>
    <xf numFmtId="49" fontId="27" fillId="0" borderId="0" xfId="2" applyNumberFormat="1" applyFont="1" applyBorder="1" applyAlignment="1">
      <alignment horizontal="right" vertical="center" wrapText="1" readingOrder="2"/>
    </xf>
    <xf numFmtId="164" fontId="28" fillId="0" borderId="0" xfId="2" applyNumberFormat="1" applyFont="1" applyAlignment="1">
      <alignment horizontal="right" vertical="center" wrapText="1"/>
    </xf>
    <xf numFmtId="3" fontId="22" fillId="0" borderId="1" xfId="0" applyNumberFormat="1" applyFont="1" applyBorder="1" applyAlignment="1">
      <alignment horizontal="center" vertical="center" wrapText="1"/>
    </xf>
    <xf numFmtId="0" fontId="17" fillId="0" borderId="0" xfId="0" applyFont="1" applyAlignment="1">
      <alignment horizontal="right" vertical="center" wrapText="1" readingOrder="2"/>
    </xf>
    <xf numFmtId="164" fontId="10" fillId="0" borderId="1" xfId="2" applyNumberFormat="1" applyFont="1" applyBorder="1" applyAlignment="1" applyProtection="1">
      <alignment vertical="center"/>
      <protection locked="0"/>
    </xf>
    <xf numFmtId="164" fontId="44" fillId="12" borderId="14" xfId="2" applyNumberFormat="1" applyFont="1" applyFill="1" applyBorder="1" applyAlignment="1">
      <alignment horizontal="center" vertical="center" wrapText="1" readingOrder="2"/>
    </xf>
    <xf numFmtId="164" fontId="44" fillId="12" borderId="13" xfId="2" applyNumberFormat="1" applyFont="1" applyFill="1" applyBorder="1" applyAlignment="1">
      <alignment horizontal="center" vertical="center" wrapText="1" readingOrder="2"/>
    </xf>
    <xf numFmtId="164" fontId="44" fillId="12" borderId="40" xfId="2" applyNumberFormat="1" applyFont="1" applyFill="1" applyBorder="1" applyAlignment="1">
      <alignment horizontal="center" vertical="center" wrapText="1" readingOrder="2"/>
    </xf>
    <xf numFmtId="164" fontId="10" fillId="0" borderId="32" xfId="2" applyNumberFormat="1" applyFont="1" applyBorder="1" applyAlignment="1" applyProtection="1">
      <alignment horizontal="center" vertical="center"/>
      <protection locked="0"/>
    </xf>
    <xf numFmtId="164" fontId="10" fillId="0" borderId="33" xfId="2" applyNumberFormat="1" applyFont="1" applyBorder="1" applyAlignment="1" applyProtection="1">
      <alignment vertical="center"/>
      <protection locked="0"/>
    </xf>
    <xf numFmtId="164" fontId="10" fillId="0" borderId="27" xfId="2" applyNumberFormat="1" applyFont="1" applyBorder="1" applyAlignment="1" applyProtection="1">
      <alignment horizontal="center" vertical="center"/>
      <protection locked="0"/>
    </xf>
    <xf numFmtId="164" fontId="21" fillId="0" borderId="28" xfId="2" applyNumberFormat="1" applyFont="1" applyBorder="1" applyAlignment="1">
      <alignment horizontal="center" vertical="center" wrapText="1"/>
    </xf>
    <xf numFmtId="164" fontId="62" fillId="12" borderId="1" xfId="2" applyNumberFormat="1" applyFont="1" applyFill="1" applyBorder="1" applyAlignment="1">
      <alignment horizontal="center" vertical="center" wrapText="1" readingOrder="2"/>
    </xf>
    <xf numFmtId="164" fontId="10" fillId="0" borderId="1" xfId="2" applyNumberFormat="1" applyFont="1" applyBorder="1" applyProtection="1">
      <protection locked="0"/>
    </xf>
    <xf numFmtId="164" fontId="10" fillId="0" borderId="32" xfId="2" applyNumberFormat="1" applyFont="1" applyBorder="1" applyAlignment="1" applyProtection="1">
      <alignment horizontal="center"/>
      <protection locked="0"/>
    </xf>
    <xf numFmtId="164" fontId="10" fillId="0" borderId="33" xfId="2" applyNumberFormat="1" applyFont="1" applyBorder="1" applyProtection="1">
      <protection locked="0"/>
    </xf>
    <xf numFmtId="164" fontId="62" fillId="12" borderId="27" xfId="2" applyNumberFormat="1" applyFont="1" applyFill="1" applyBorder="1" applyAlignment="1">
      <alignment horizontal="center" vertical="center" wrapText="1" readingOrder="2"/>
    </xf>
    <xf numFmtId="164" fontId="62" fillId="12" borderId="28" xfId="2" applyNumberFormat="1" applyFont="1" applyFill="1" applyBorder="1" applyAlignment="1">
      <alignment horizontal="center" vertical="center" wrapText="1" readingOrder="2"/>
    </xf>
    <xf numFmtId="164" fontId="62" fillId="12" borderId="29" xfId="2" applyNumberFormat="1" applyFont="1" applyFill="1" applyBorder="1" applyAlignment="1">
      <alignment horizontal="center" vertical="center" wrapText="1" readingOrder="2"/>
    </xf>
    <xf numFmtId="164" fontId="12" fillId="12" borderId="1" xfId="2" applyNumberFormat="1" applyFont="1" applyFill="1" applyBorder="1" applyAlignment="1">
      <alignment horizontal="center" vertical="center" wrapText="1"/>
    </xf>
    <xf numFmtId="164" fontId="5" fillId="2" borderId="0" xfId="2" applyNumberFormat="1" applyFont="1" applyFill="1" applyAlignment="1">
      <alignment horizontal="right" vertical="center" wrapText="1"/>
    </xf>
    <xf numFmtId="164" fontId="44" fillId="12" borderId="13" xfId="2" applyNumberFormat="1" applyFont="1" applyFill="1" applyBorder="1" applyAlignment="1">
      <alignment horizontal="right" vertical="center" wrapText="1" readingOrder="2"/>
    </xf>
    <xf numFmtId="164" fontId="12" fillId="12" borderId="40" xfId="2" applyNumberFormat="1" applyFont="1" applyFill="1" applyBorder="1" applyAlignment="1">
      <alignment horizontal="center" vertical="center" wrapText="1"/>
    </xf>
    <xf numFmtId="164" fontId="0" fillId="0" borderId="32" xfId="2" applyNumberFormat="1" applyFont="1" applyBorder="1" applyAlignment="1">
      <alignment horizontal="center" vertical="center"/>
    </xf>
    <xf numFmtId="164" fontId="0" fillId="0" borderId="33" xfId="2" applyNumberFormat="1" applyFont="1" applyBorder="1" applyAlignment="1">
      <alignment horizontal="right" vertical="center"/>
    </xf>
    <xf numFmtId="164" fontId="0" fillId="0" borderId="27" xfId="2" applyNumberFormat="1" applyFont="1" applyBorder="1" applyAlignment="1">
      <alignment horizontal="center" vertical="center"/>
    </xf>
    <xf numFmtId="164" fontId="21" fillId="0" borderId="28" xfId="2" applyNumberFormat="1" applyFont="1" applyBorder="1" applyAlignment="1">
      <alignment horizontal="right" vertical="center" wrapText="1"/>
    </xf>
    <xf numFmtId="164" fontId="0" fillId="0" borderId="28" xfId="2" applyNumberFormat="1" applyFont="1" applyBorder="1" applyAlignment="1">
      <alignment horizontal="right" vertical="center"/>
    </xf>
    <xf numFmtId="164" fontId="0" fillId="0" borderId="29" xfId="2" applyNumberFormat="1" applyFont="1" applyBorder="1" applyAlignment="1">
      <alignment horizontal="right" vertical="center"/>
    </xf>
    <xf numFmtId="49" fontId="44" fillId="12" borderId="1" xfId="2" applyNumberFormat="1" applyFont="1" applyFill="1" applyBorder="1" applyAlignment="1">
      <alignment horizontal="center" vertical="center" wrapText="1" readingOrder="2"/>
    </xf>
    <xf numFmtId="49" fontId="10" fillId="0" borderId="1" xfId="2" applyNumberFormat="1" applyFont="1" applyBorder="1" applyAlignment="1">
      <alignment horizontal="center" vertical="center" wrapText="1" readingOrder="2"/>
    </xf>
    <xf numFmtId="49" fontId="0" fillId="0" borderId="1" xfId="2" applyNumberFormat="1" applyFont="1" applyBorder="1" applyAlignment="1">
      <alignment horizontal="center" vertical="center"/>
    </xf>
    <xf numFmtId="49" fontId="10" fillId="0" borderId="1" xfId="2" applyNumberFormat="1" applyFont="1" applyBorder="1" applyAlignment="1">
      <alignment horizontal="center" vertical="center" wrapText="1"/>
    </xf>
    <xf numFmtId="164" fontId="0" fillId="0" borderId="1" xfId="2" applyNumberFormat="1" applyFont="1" applyBorder="1" applyAlignment="1">
      <alignment horizontal="right" vertical="center" wrapText="1"/>
    </xf>
    <xf numFmtId="164" fontId="12" fillId="12" borderId="58" xfId="2" applyNumberFormat="1" applyFont="1" applyFill="1" applyBorder="1" applyAlignment="1">
      <alignment horizontal="center" vertical="center" wrapText="1"/>
    </xf>
    <xf numFmtId="164" fontId="0" fillId="0" borderId="4" xfId="2" applyNumberFormat="1" applyFont="1" applyBorder="1" applyAlignment="1">
      <alignment horizontal="right" vertical="center"/>
    </xf>
    <xf numFmtId="49" fontId="44" fillId="12" borderId="32" xfId="2" applyNumberFormat="1" applyFont="1" applyFill="1" applyBorder="1" applyAlignment="1">
      <alignment horizontal="center" vertical="center" wrapText="1" readingOrder="2"/>
    </xf>
    <xf numFmtId="49" fontId="44" fillId="12" borderId="33" xfId="2" applyNumberFormat="1" applyFont="1" applyFill="1" applyBorder="1" applyAlignment="1">
      <alignment horizontal="center" vertical="center" wrapText="1" readingOrder="2"/>
    </xf>
    <xf numFmtId="49" fontId="10" fillId="0" borderId="32" xfId="2" applyNumberFormat="1" applyFont="1" applyBorder="1" applyAlignment="1">
      <alignment horizontal="center" vertical="center" wrapText="1" readingOrder="2"/>
    </xf>
    <xf numFmtId="49" fontId="0" fillId="0" borderId="33" xfId="2" applyNumberFormat="1" applyFont="1" applyBorder="1" applyAlignment="1">
      <alignment horizontal="center" vertical="center"/>
    </xf>
    <xf numFmtId="49" fontId="10" fillId="0" borderId="32" xfId="2" applyNumberFormat="1" applyFont="1" applyBorder="1" applyAlignment="1">
      <alignment horizontal="center" vertical="center" wrapText="1"/>
    </xf>
    <xf numFmtId="49" fontId="10" fillId="0" borderId="27" xfId="2" applyNumberFormat="1" applyFont="1" applyBorder="1" applyAlignment="1">
      <alignment horizontal="center" vertical="center" wrapText="1" readingOrder="2"/>
    </xf>
    <xf numFmtId="49" fontId="10" fillId="0" borderId="28" xfId="2" applyNumberFormat="1" applyFont="1" applyBorder="1" applyAlignment="1">
      <alignment horizontal="center" vertical="center" wrapText="1" readingOrder="2"/>
    </xf>
    <xf numFmtId="49" fontId="0" fillId="0" borderId="29" xfId="2" applyNumberFormat="1" applyFont="1" applyBorder="1" applyAlignment="1">
      <alignment horizontal="center" vertical="center"/>
    </xf>
    <xf numFmtId="164" fontId="62" fillId="12" borderId="50" xfId="2" applyNumberFormat="1" applyFont="1" applyFill="1" applyBorder="1" applyAlignment="1">
      <alignment horizontal="right" vertical="center" readingOrder="2"/>
    </xf>
    <xf numFmtId="164" fontId="62" fillId="12" borderId="51" xfId="2" applyNumberFormat="1" applyFont="1" applyFill="1" applyBorder="1" applyAlignment="1">
      <alignment horizontal="right" vertical="center" wrapText="1" readingOrder="2"/>
    </xf>
    <xf numFmtId="164" fontId="62" fillId="12" borderId="52" xfId="2" applyNumberFormat="1" applyFont="1" applyFill="1" applyBorder="1" applyAlignment="1">
      <alignment horizontal="right" vertical="center" wrapText="1" readingOrder="2"/>
    </xf>
    <xf numFmtId="164" fontId="29" fillId="0" borderId="0" xfId="2" applyNumberFormat="1" applyFont="1" applyAlignment="1">
      <alignment horizontal="right" vertical="center" readingOrder="2"/>
    </xf>
    <xf numFmtId="164" fontId="62" fillId="12" borderId="50" xfId="2" applyNumberFormat="1" applyFont="1" applyFill="1" applyBorder="1" applyAlignment="1">
      <alignment horizontal="right" vertical="center" wrapText="1" readingOrder="2"/>
    </xf>
    <xf numFmtId="164" fontId="5" fillId="4" borderId="0" xfId="2" applyNumberFormat="1" applyFont="1" applyFill="1" applyAlignment="1">
      <alignment horizontal="right" vertical="center" wrapText="1"/>
    </xf>
    <xf numFmtId="164" fontId="12" fillId="12" borderId="1" xfId="2" applyNumberFormat="1" applyFont="1" applyFill="1" applyBorder="1" applyAlignment="1">
      <alignment horizontal="center" vertical="center" wrapText="1" readingOrder="2"/>
    </xf>
    <xf numFmtId="0" fontId="64" fillId="2" borderId="0" xfId="0" applyFont="1" applyFill="1" applyAlignment="1">
      <alignment horizontal="right" vertical="center" wrapText="1" readingOrder="2"/>
    </xf>
    <xf numFmtId="164" fontId="21" fillId="0" borderId="4" xfId="2" applyNumberFormat="1" applyFont="1" applyBorder="1" applyAlignment="1">
      <alignment horizontal="center" vertical="center" wrapText="1"/>
    </xf>
    <xf numFmtId="164" fontId="66" fillId="0" borderId="0" xfId="2" applyNumberFormat="1" applyFont="1" applyAlignment="1" applyProtection="1">
      <alignment vertical="center"/>
      <protection locked="0"/>
    </xf>
    <xf numFmtId="164" fontId="10" fillId="0" borderId="1" xfId="2" applyNumberFormat="1" applyFont="1" applyBorder="1" applyAlignment="1" applyProtection="1">
      <alignment horizontal="center" vertical="center"/>
      <protection locked="0"/>
    </xf>
    <xf numFmtId="3" fontId="22" fillId="4" borderId="1" xfId="0" applyNumberFormat="1" applyFont="1" applyFill="1" applyBorder="1" applyAlignment="1">
      <alignment horizontal="center" vertical="center" wrapText="1"/>
    </xf>
    <xf numFmtId="164" fontId="22" fillId="0" borderId="1" xfId="2" applyNumberFormat="1" applyFont="1" applyBorder="1" applyAlignment="1">
      <alignment horizontal="center" vertical="center" wrapText="1"/>
    </xf>
    <xf numFmtId="164" fontId="67" fillId="0" borderId="1" xfId="2" applyNumberFormat="1" applyFont="1" applyBorder="1" applyAlignment="1">
      <alignment horizontal="center" vertical="center" wrapText="1"/>
    </xf>
    <xf numFmtId="164" fontId="56" fillId="4" borderId="0" xfId="2" applyNumberFormat="1" applyFont="1" applyFill="1" applyAlignment="1">
      <alignment vertical="center"/>
    </xf>
    <xf numFmtId="14" fontId="20" fillId="8" borderId="15" xfId="5" applyNumberFormat="1" applyFont="1" applyBorder="1" applyAlignment="1" applyProtection="1">
      <alignment horizontal="right" vertical="center"/>
      <protection locked="0"/>
    </xf>
    <xf numFmtId="0" fontId="49" fillId="7" borderId="19" xfId="4" applyFont="1" applyBorder="1" applyAlignment="1" applyProtection="1">
      <alignment horizontal="center" vertical="center"/>
    </xf>
    <xf numFmtId="14" fontId="20" fillId="8" borderId="5" xfId="5" applyNumberFormat="1" applyFont="1" applyBorder="1" applyAlignment="1" applyProtection="1">
      <alignment horizontal="right" vertical="center"/>
      <protection locked="0"/>
    </xf>
    <xf numFmtId="14" fontId="20" fillId="8" borderId="43" xfId="5" applyNumberFormat="1" applyFont="1" applyBorder="1" applyAlignment="1" applyProtection="1">
      <alignment horizontal="right" vertical="center"/>
      <protection locked="0"/>
    </xf>
    <xf numFmtId="0" fontId="39" fillId="2" borderId="0" xfId="0" applyFont="1" applyFill="1" applyAlignment="1">
      <alignment horizontal="center" vertical="center"/>
    </xf>
    <xf numFmtId="0" fontId="39" fillId="9" borderId="0" xfId="0" applyFont="1" applyFill="1" applyAlignment="1">
      <alignment horizontal="center" vertical="center"/>
    </xf>
    <xf numFmtId="0" fontId="54" fillId="3" borderId="0" xfId="0" applyFont="1" applyFill="1" applyAlignment="1">
      <alignment horizontal="center" vertical="center"/>
    </xf>
    <xf numFmtId="0" fontId="37" fillId="0" borderId="0" xfId="0" applyFont="1" applyAlignment="1">
      <alignment horizontal="center" vertical="center"/>
    </xf>
    <xf numFmtId="0" fontId="37" fillId="0" borderId="0" xfId="0" applyFont="1" applyAlignment="1">
      <alignment horizontal="right" vertical="center" wrapText="1"/>
    </xf>
    <xf numFmtId="164" fontId="8" fillId="0" borderId="0" xfId="2" applyNumberFormat="1" applyFont="1" applyAlignment="1">
      <alignment horizontal="center" vertical="center"/>
    </xf>
    <xf numFmtId="164" fontId="55" fillId="10" borderId="0" xfId="2" applyNumberFormat="1" applyFont="1" applyFill="1" applyAlignment="1">
      <alignment horizontal="center" vertical="center"/>
    </xf>
    <xf numFmtId="164" fontId="47" fillId="11" borderId="16" xfId="2" applyNumberFormat="1" applyFont="1" applyFill="1" applyBorder="1" applyAlignment="1">
      <alignment horizontal="center" vertical="center"/>
    </xf>
    <xf numFmtId="164" fontId="47" fillId="11" borderId="30" xfId="2" applyNumberFormat="1" applyFont="1" applyFill="1" applyBorder="1" applyAlignment="1">
      <alignment horizontal="center" vertical="center"/>
    </xf>
    <xf numFmtId="164" fontId="47" fillId="11" borderId="31" xfId="2" applyNumberFormat="1" applyFont="1" applyFill="1" applyBorder="1" applyAlignment="1">
      <alignment horizontal="center" vertical="center"/>
    </xf>
    <xf numFmtId="164" fontId="45" fillId="10" borderId="0" xfId="2" applyNumberFormat="1" applyFont="1" applyFill="1" applyAlignment="1">
      <alignment horizontal="center" vertical="center"/>
    </xf>
    <xf numFmtId="164" fontId="45" fillId="10" borderId="0" xfId="2" applyNumberFormat="1" applyFont="1" applyFill="1" applyAlignment="1">
      <alignment horizontal="center" vertical="center" wrapText="1"/>
    </xf>
    <xf numFmtId="164" fontId="55" fillId="10" borderId="0" xfId="2" applyNumberFormat="1" applyFont="1" applyFill="1" applyAlignment="1">
      <alignment horizontal="center" vertical="center" readingOrder="2"/>
    </xf>
    <xf numFmtId="49" fontId="15" fillId="0" borderId="0" xfId="2" applyNumberFormat="1" applyFont="1" applyBorder="1" applyAlignment="1">
      <alignment horizontal="right" vertical="center" wrapText="1" readingOrder="2"/>
    </xf>
    <xf numFmtId="164" fontId="20" fillId="5" borderId="66" xfId="2" applyNumberFormat="1" applyFont="1" applyFill="1" applyBorder="1" applyAlignment="1">
      <alignment horizontal="center" vertical="center" wrapText="1"/>
    </xf>
    <xf numFmtId="164" fontId="20" fillId="5" borderId="5" xfId="2" applyNumberFormat="1" applyFont="1" applyFill="1" applyBorder="1" applyAlignment="1">
      <alignment horizontal="center" vertical="center" wrapText="1"/>
    </xf>
    <xf numFmtId="164" fontId="20" fillId="5" borderId="67" xfId="2" applyNumberFormat="1" applyFont="1" applyFill="1" applyBorder="1" applyAlignment="1">
      <alignment horizontal="center" vertical="center" wrapText="1"/>
    </xf>
    <xf numFmtId="164" fontId="20" fillId="5" borderId="1" xfId="2" applyNumberFormat="1" applyFont="1" applyFill="1" applyBorder="1" applyAlignment="1">
      <alignment horizontal="center" vertical="center" wrapText="1"/>
    </xf>
    <xf numFmtId="164" fontId="20" fillId="5" borderId="4" xfId="2" applyNumberFormat="1" applyFont="1" applyFill="1" applyBorder="1" applyAlignment="1">
      <alignment horizontal="center" vertical="center" wrapText="1"/>
    </xf>
    <xf numFmtId="164" fontId="20" fillId="5" borderId="33" xfId="2" applyNumberFormat="1" applyFont="1" applyFill="1" applyBorder="1" applyAlignment="1">
      <alignment horizontal="center" vertical="center" wrapText="1"/>
    </xf>
    <xf numFmtId="49" fontId="27" fillId="0" borderId="0" xfId="2" applyNumberFormat="1" applyFont="1" applyBorder="1" applyAlignment="1">
      <alignment horizontal="right" vertical="center" wrapText="1" readingOrder="2"/>
    </xf>
    <xf numFmtId="164" fontId="20" fillId="5" borderId="6" xfId="2" applyNumberFormat="1" applyFont="1" applyFill="1" applyBorder="1" applyAlignment="1">
      <alignment horizontal="center" vertical="center" wrapText="1"/>
    </xf>
    <xf numFmtId="164" fontId="62" fillId="12" borderId="58" xfId="2" applyNumberFormat="1" applyFont="1" applyFill="1" applyBorder="1" applyAlignment="1">
      <alignment horizontal="center" vertical="center" wrapText="1"/>
    </xf>
    <xf numFmtId="164" fontId="62" fillId="12" borderId="59" xfId="2" applyNumberFormat="1" applyFont="1" applyFill="1" applyBorder="1" applyAlignment="1">
      <alignment horizontal="center" vertical="center" wrapText="1"/>
    </xf>
    <xf numFmtId="164" fontId="62" fillId="12" borderId="60" xfId="2" applyNumberFormat="1" applyFont="1" applyFill="1" applyBorder="1" applyAlignment="1">
      <alignment horizontal="center" vertical="center" wrapText="1"/>
    </xf>
    <xf numFmtId="49" fontId="15" fillId="0" borderId="0" xfId="2" quotePrefix="1" applyNumberFormat="1" applyFont="1" applyBorder="1" applyAlignment="1">
      <alignment horizontal="right" vertical="center" wrapText="1" readingOrder="2"/>
    </xf>
    <xf numFmtId="49" fontId="44" fillId="12" borderId="61" xfId="2" applyNumberFormat="1" applyFont="1" applyFill="1" applyBorder="1" applyAlignment="1">
      <alignment horizontal="center" vertical="center" wrapText="1" readingOrder="2"/>
    </xf>
    <xf numFmtId="49" fontId="44" fillId="12" borderId="59" xfId="2" applyNumberFormat="1" applyFont="1" applyFill="1" applyBorder="1" applyAlignment="1">
      <alignment horizontal="center" vertical="center" wrapText="1" readingOrder="2"/>
    </xf>
    <xf numFmtId="49" fontId="44" fillId="12" borderId="62" xfId="2" applyNumberFormat="1" applyFont="1" applyFill="1" applyBorder="1" applyAlignment="1">
      <alignment horizontal="center" vertical="center" wrapText="1" readingOrder="2"/>
    </xf>
    <xf numFmtId="164" fontId="63" fillId="12" borderId="63" xfId="2" applyNumberFormat="1" applyFont="1" applyFill="1" applyBorder="1" applyAlignment="1">
      <alignment horizontal="center" vertical="center" wrapText="1" readingOrder="2"/>
    </xf>
    <xf numFmtId="164" fontId="63" fillId="12" borderId="64" xfId="2" applyNumberFormat="1" applyFont="1" applyFill="1" applyBorder="1" applyAlignment="1">
      <alignment horizontal="center" vertical="center" wrapText="1" readingOrder="2"/>
    </xf>
    <xf numFmtId="164" fontId="63" fillId="12" borderId="65" xfId="2" applyNumberFormat="1" applyFont="1" applyFill="1" applyBorder="1" applyAlignment="1">
      <alignment horizontal="center" vertical="center" wrapText="1" readingOrder="2"/>
    </xf>
    <xf numFmtId="164" fontId="28" fillId="0" borderId="0" xfId="2" applyNumberFormat="1" applyFont="1" applyAlignment="1">
      <alignment horizontal="right" vertical="center" wrapText="1"/>
    </xf>
    <xf numFmtId="164" fontId="56" fillId="12" borderId="45" xfId="2" applyNumberFormat="1" applyFont="1" applyFill="1" applyBorder="1" applyAlignment="1">
      <alignment horizontal="center" vertical="center" wrapText="1" readingOrder="2"/>
    </xf>
    <xf numFmtId="164" fontId="56" fillId="12" borderId="46" xfId="2" applyNumberFormat="1" applyFont="1" applyFill="1" applyBorder="1" applyAlignment="1">
      <alignment horizontal="center" vertical="center" wrapText="1" readingOrder="2"/>
    </xf>
    <xf numFmtId="164" fontId="56" fillId="12" borderId="47" xfId="2" applyNumberFormat="1" applyFont="1" applyFill="1" applyBorder="1" applyAlignment="1">
      <alignment horizontal="center" vertical="center" wrapText="1" readingOrder="2"/>
    </xf>
    <xf numFmtId="49" fontId="30" fillId="0" borderId="0" xfId="2" quotePrefix="1" applyNumberFormat="1" applyFont="1" applyAlignment="1">
      <alignment horizontal="right" vertical="center"/>
    </xf>
  </cellXfs>
  <cellStyles count="6">
    <cellStyle name="20% - הדגשה2" xfId="3" builtinId="34"/>
    <cellStyle name="20% - הדגשה3" xfId="4" builtinId="38"/>
    <cellStyle name="20% - הדגשה6" xfId="5" builtinId="50"/>
    <cellStyle name="Comma" xfId="2" builtinId="3"/>
    <cellStyle name="Comma 2" xfId="1"/>
    <cellStyle name="Normal" xfId="0" builtinId="0"/>
  </cellStyles>
  <dxfs count="48">
    <dxf>
      <font>
        <b val="0"/>
        <i val="0"/>
        <strike val="0"/>
        <condense val="0"/>
        <extend val="0"/>
        <outline val="0"/>
        <shadow val="0"/>
        <u val="none"/>
        <vertAlign val="baseline"/>
        <sz val="11"/>
        <color indexed="8"/>
        <name val="Arial"/>
        <scheme val="none"/>
      </font>
      <numFmt numFmtId="164" formatCode="_ * #,##0_ ;_ * \-#,##0_ ;_ * &quot;-&quot;??_ ;_ @_ "/>
      <fill>
        <patternFill patternType="solid">
          <fgColor indexed="64"/>
          <bgColor theme="6" tint="0.79998168889431442"/>
        </patternFill>
      </fill>
      <alignment horizontal="general" vertical="center" textRotation="0" wrapText="0" indent="0" justifyLastLine="0" shrinkToFit="0" readingOrder="2"/>
      <border diagonalUp="0" diagonalDown="0" outline="0">
        <left/>
        <right style="thin">
          <color indexed="64"/>
        </right>
        <top/>
        <bottom/>
      </border>
    </dxf>
    <dxf>
      <font>
        <b val="0"/>
        <i val="0"/>
        <strike val="0"/>
        <condense val="0"/>
        <extend val="0"/>
        <outline val="0"/>
        <shadow val="0"/>
        <u val="none"/>
        <vertAlign val="baseline"/>
        <sz val="11"/>
        <color indexed="8"/>
        <name val="Arial"/>
        <scheme val="none"/>
      </font>
      <numFmt numFmtId="164" formatCode="_ * #,##0_ ;_ * \-#,##0_ ;_ * &quot;-&quot;??_ ;_ @_ "/>
      <fill>
        <patternFill patternType="solid">
          <fgColor indexed="64"/>
          <bgColor theme="6" tint="0.79998168889431442"/>
        </patternFill>
      </fill>
      <alignment horizontal="general" vertical="center" textRotation="0" wrapText="0"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1"/>
        <color indexed="8"/>
        <name val="Arial"/>
        <scheme val="none"/>
      </font>
      <numFmt numFmtId="164" formatCode="_ * #,##0_ ;_ * \-#,##0_ ;_ * &quot;-&quot;??_ ;_ @_ "/>
      <fill>
        <patternFill patternType="solid">
          <fgColor indexed="64"/>
          <bgColor theme="6" tint="0.79998168889431442"/>
        </patternFill>
      </fill>
      <alignment horizontal="general" vertical="center" textRotation="0" wrapText="0"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1"/>
        <color indexed="8"/>
        <name val="Arial"/>
        <scheme val="minor"/>
      </font>
      <numFmt numFmtId="164" formatCode="_ * #,##0_ ;_ * \-#,##0_ ;_ * &quot;-&quot;??_ ;_ @_ "/>
      <fill>
        <patternFill patternType="solid">
          <fgColor indexed="64"/>
          <bgColor theme="6" tint="0.79998168889431442"/>
        </patternFill>
      </fill>
      <alignment horizontal="general" vertical="center" textRotation="0" wrapText="0"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1"/>
        <color indexed="8"/>
        <name val="Arial"/>
        <scheme val="minor"/>
      </font>
      <numFmt numFmtId="164" formatCode="_ * #,##0_ ;_ * \-#,##0_ ;_ * &quot;-&quot;??_ ;_ @_ "/>
      <fill>
        <patternFill patternType="solid">
          <fgColor indexed="64"/>
          <bgColor theme="6" tint="0.79998168889431442"/>
        </patternFill>
      </fill>
      <alignment horizontal="general" vertical="center" textRotation="0" wrapText="0"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1"/>
        <color indexed="8"/>
        <name val="Arial"/>
        <scheme val="minor"/>
      </font>
      <numFmt numFmtId="164" formatCode="_ * #,##0_ ;_ * \-#,##0_ ;_ * &quot;-&quot;??_ ;_ @_ "/>
      <fill>
        <patternFill patternType="solid">
          <fgColor indexed="64"/>
          <bgColor theme="6" tint="0.79998168889431442"/>
        </patternFill>
      </fill>
      <alignment horizontal="general" vertical="center" textRotation="0" wrapText="0"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1"/>
        <color indexed="8"/>
        <name val="Arial"/>
        <scheme val="minor"/>
      </font>
      <numFmt numFmtId="164" formatCode="_ * #,##0_ ;_ * \-#,##0_ ;_ * &quot;-&quot;??_ ;_ @_ "/>
      <fill>
        <patternFill patternType="solid">
          <fgColor indexed="64"/>
          <bgColor theme="6" tint="0.79998168889431442"/>
        </patternFill>
      </fill>
      <alignment horizontal="general" vertical="center" textRotation="0" wrapText="0"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1"/>
        <color indexed="8"/>
        <name val="Arial"/>
        <scheme val="minor"/>
      </font>
      <numFmt numFmtId="164" formatCode="_ * #,##0_ ;_ * \-#,##0_ ;_ * &quot;-&quot;??_ ;_ @_ "/>
      <fill>
        <patternFill patternType="solid">
          <fgColor indexed="64"/>
          <bgColor theme="6" tint="0.79998168889431442"/>
        </patternFill>
      </fill>
      <alignment horizontal="general" vertical="center" textRotation="0" wrapText="0" indent="0" justifyLastLine="0" shrinkToFit="0" readingOrder="2"/>
      <border diagonalUp="0" diagonalDown="0" outline="0">
        <left style="thin">
          <color indexed="64"/>
        </left>
        <right/>
        <top/>
        <bottom/>
      </border>
    </dxf>
    <dxf>
      <font>
        <color rgb="FF9C0006"/>
      </font>
      <fill>
        <patternFill>
          <bgColor rgb="FFFFC7CE"/>
        </patternFill>
      </fill>
    </dxf>
    <dxf>
      <font>
        <b val="0"/>
        <i val="0"/>
        <strike val="0"/>
        <condense val="0"/>
        <extend val="0"/>
        <outline val="0"/>
        <shadow val="0"/>
        <u val="none"/>
        <vertAlign val="baseline"/>
        <sz val="11"/>
        <color indexed="8"/>
        <name val="Arial"/>
        <scheme val="none"/>
      </font>
      <numFmt numFmtId="164" formatCode="_ * #,##0_ ;_ * \-#,##0_ ;_ * &quot;-&quot;??_ ;_ @_ "/>
      <fill>
        <patternFill patternType="solid">
          <fgColor indexed="64"/>
          <bgColor theme="6" tint="0.79998168889431442"/>
        </patternFill>
      </fill>
      <alignment horizontal="general" vertical="center" textRotation="0" wrapText="0" indent="0" justifyLastLine="0" shrinkToFit="0" readingOrder="2"/>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indexed="8"/>
        <name val="Arial"/>
        <scheme val="none"/>
      </font>
      <numFmt numFmtId="164" formatCode="_ * #,##0_ ;_ * \-#,##0_ ;_ * &quot;-&quot;??_ ;_ @_ "/>
      <fill>
        <patternFill patternType="solid">
          <fgColor indexed="64"/>
          <bgColor theme="6" tint="0.79998168889431442"/>
        </patternFill>
      </fill>
      <alignment horizontal="general" vertical="center" textRotation="0" wrapText="0" indent="0" justifyLastLine="0" shrinkToFit="0" readingOrder="2"/>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Arial"/>
        <scheme val="none"/>
      </font>
      <numFmt numFmtId="164" formatCode="_ * #,##0_ ;_ * \-#,##0_ ;_ * &quot;-&quot;??_ ;_ @_ "/>
      <fill>
        <patternFill patternType="solid">
          <fgColor indexed="64"/>
          <bgColor theme="6" tint="0.79998168889431442"/>
        </patternFill>
      </fill>
      <alignment horizontal="general" vertical="center" textRotation="0" wrapText="0" indent="0" justifyLastLine="0" shrinkToFit="0" readingOrder="2"/>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Arial"/>
        <scheme val="minor"/>
      </font>
      <numFmt numFmtId="164" formatCode="_ * #,##0_ ;_ * \-#,##0_ ;_ * &quot;-&quot;??_ ;_ @_ "/>
      <fill>
        <patternFill patternType="solid">
          <fgColor indexed="64"/>
          <bgColor theme="6" tint="0.79998168889431442"/>
        </patternFill>
      </fill>
      <alignment horizontal="general" vertical="center" textRotation="0" wrapText="0" indent="0" justifyLastLine="0" shrinkToFit="0" readingOrder="2"/>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Arial"/>
        <scheme val="minor"/>
      </font>
      <numFmt numFmtId="164" formatCode="_ * #,##0_ ;_ * \-#,##0_ ;_ * &quot;-&quot;??_ ;_ @_ "/>
      <fill>
        <patternFill patternType="solid">
          <fgColor indexed="64"/>
          <bgColor theme="6" tint="0.79998168889431442"/>
        </patternFill>
      </fill>
      <alignment horizontal="general" vertical="center" textRotation="0" wrapText="0" indent="0" justifyLastLine="0" shrinkToFit="0" readingOrder="2"/>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Arial"/>
        <scheme val="minor"/>
      </font>
      <numFmt numFmtId="164" formatCode="_ * #,##0_ ;_ * \-#,##0_ ;_ * &quot;-&quot;??_ ;_ @_ "/>
      <fill>
        <patternFill patternType="solid">
          <fgColor indexed="64"/>
          <bgColor theme="6" tint="0.79998168889431442"/>
        </patternFill>
      </fill>
      <alignment horizontal="general" vertical="center" textRotation="0" wrapText="0" indent="0" justifyLastLine="0" shrinkToFit="0" readingOrder="2"/>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Arial"/>
        <scheme val="minor"/>
      </font>
      <numFmt numFmtId="164" formatCode="_ * #,##0_ ;_ * \-#,##0_ ;_ * &quot;-&quot;??_ ;_ @_ "/>
      <fill>
        <patternFill patternType="solid">
          <fgColor indexed="64"/>
          <bgColor theme="6" tint="0.79998168889431442"/>
        </patternFill>
      </fill>
      <alignment horizontal="general" vertical="center" textRotation="0" wrapText="0" indent="0" justifyLastLine="0" shrinkToFit="0" readingOrder="2"/>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Arial"/>
        <scheme val="minor"/>
      </font>
      <numFmt numFmtId="164" formatCode="_ * #,##0_ ;_ * \-#,##0_ ;_ * &quot;-&quot;??_ ;_ @_ "/>
      <fill>
        <patternFill patternType="solid">
          <fgColor indexed="64"/>
          <bgColor theme="6" tint="0.79998168889431442"/>
        </patternFill>
      </fill>
      <alignment horizontal="general" vertical="center" textRotation="0" wrapText="0" indent="0" justifyLastLine="0" shrinkToFit="0" readingOrder="2"/>
      <border diagonalUp="0" diagonalDown="0" outline="0">
        <left/>
        <right style="thin">
          <color indexed="64"/>
        </right>
        <top style="thin">
          <color indexed="64"/>
        </top>
        <bottom style="thin">
          <color indexed="64"/>
        </bottom>
      </border>
    </dxf>
    <dxf>
      <numFmt numFmtId="164" formatCode="_ * #,##0_ ;_ * \-#,##0_ ;_ * &quot;-&quot;??_ ;_ @_ "/>
    </dxf>
    <dxf>
      <border outline="0">
        <left style="thin">
          <color indexed="64"/>
        </left>
        <right style="thin">
          <color indexed="64"/>
        </right>
        <top style="thin">
          <color indexed="64"/>
        </top>
        <bottom style="thin">
          <color indexed="64"/>
        </bottom>
      </border>
    </dxf>
    <dxf>
      <numFmt numFmtId="164" formatCode="_ * #,##0_ ;_ * \-#,##0_ ;_ * &quot;-&quot;??_ ;_ @_ "/>
    </dxf>
    <dxf>
      <border outline="0">
        <bottom style="thin">
          <color indexed="64"/>
        </bottom>
      </border>
    </dxf>
    <dxf>
      <font>
        <b/>
        <i val="0"/>
        <strike val="0"/>
        <condense val="0"/>
        <extend val="0"/>
        <outline val="0"/>
        <shadow val="0"/>
        <u val="none"/>
        <vertAlign val="baseline"/>
        <sz val="11"/>
        <color auto="1"/>
        <name val="Arial"/>
        <scheme val="none"/>
      </font>
      <numFmt numFmtId="164" formatCode="_ * #,##0_ ;_ * \-#,##0_ ;_ * &quot;-&quot;??_ ;_ @_ "/>
      <fill>
        <patternFill patternType="solid">
          <fgColor indexed="64"/>
          <bgColor theme="0"/>
        </patternFill>
      </fill>
      <alignment horizontal="center" vertical="center" textRotation="0" wrapText="1" indent="0" justifyLastLine="0" shrinkToFit="0" readingOrder="2"/>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theme="1"/>
        <name val="Arial"/>
        <scheme val="minor"/>
      </font>
      <numFmt numFmtId="164" formatCode="_ * #,##0_ ;_ * \-#,##0_ ;_ * &quot;-&quot;??_ ;_ @_ "/>
      <alignment horizontal="general" vertical="bottom" textRotation="0" wrapText="0" indent="0" justifyLastLine="0" shrinkToFit="0" readingOrder="0"/>
    </dxf>
    <dxf>
      <font>
        <b val="0"/>
        <i val="0"/>
        <strike val="0"/>
        <condense val="0"/>
        <extend val="0"/>
        <outline val="0"/>
        <shadow val="0"/>
        <u val="none"/>
        <vertAlign val="baseline"/>
        <sz val="11"/>
        <color theme="1"/>
        <name val="Arial"/>
        <scheme val="minor"/>
      </font>
      <numFmt numFmtId="164" formatCode="_ * #,##0_ ;_ * \-#,##0_ ;_ * &quot;-&quot;??_ ;_ @_ "/>
      <alignment textRotation="0" indent="0" justifyLastLine="0" shrinkToFit="0" readingOrder="0"/>
    </dxf>
    <dxf>
      <font>
        <b val="0"/>
        <i val="0"/>
        <strike val="0"/>
        <condense val="0"/>
        <extend val="0"/>
        <outline val="0"/>
        <shadow val="0"/>
        <u val="none"/>
        <vertAlign val="baseline"/>
        <sz val="11"/>
        <color theme="1"/>
        <name val="Arial"/>
        <scheme val="minor"/>
      </font>
      <numFmt numFmtId="164" formatCode="_ * #,##0_ ;_ * \-#,##0_ ;_ * &quot;-&quot;??_ ;_ @_ "/>
      <alignment horizontal="general" vertical="bottom" textRotation="0" wrapText="0" indent="0" justifyLastLine="0" shrinkToFit="0" readingOrder="0"/>
    </dxf>
    <dxf>
      <font>
        <b val="0"/>
        <i val="0"/>
        <strike val="0"/>
        <condense val="0"/>
        <extend val="0"/>
        <outline val="0"/>
        <shadow val="0"/>
        <u val="none"/>
        <vertAlign val="baseline"/>
        <sz val="11"/>
        <color theme="1"/>
        <name val="Arial"/>
        <scheme val="minor"/>
      </font>
      <numFmt numFmtId="164" formatCode="_ * #,##0_ ;_ * \-#,##0_ ;_ * &quot;-&quot;??_ ;_ @_ "/>
      <alignment textRotation="0" indent="0" justifyLastLine="0" shrinkToFit="0" readingOrder="0"/>
    </dxf>
    <dxf>
      <font>
        <b val="0"/>
        <i val="0"/>
        <strike val="0"/>
        <condense val="0"/>
        <extend val="0"/>
        <outline val="0"/>
        <shadow val="0"/>
        <u val="none"/>
        <vertAlign val="baseline"/>
        <sz val="11"/>
        <color theme="1"/>
        <name val="Arial"/>
        <scheme val="minor"/>
      </font>
      <numFmt numFmtId="164" formatCode="_ * #,##0_ ;_ * \-#,##0_ ;_ * &quot;-&quot;??_ ;_ @_ "/>
      <alignment horizontal="general" vertical="bottom" textRotation="0" wrapText="0" indent="0" justifyLastLine="0" shrinkToFit="0" readingOrder="0"/>
    </dxf>
    <dxf>
      <font>
        <b val="0"/>
        <i val="0"/>
        <strike val="0"/>
        <condense val="0"/>
        <extend val="0"/>
        <outline val="0"/>
        <shadow val="0"/>
        <u val="none"/>
        <vertAlign val="baseline"/>
        <sz val="11"/>
        <color theme="1"/>
        <name val="Arial"/>
        <scheme val="minor"/>
      </font>
      <numFmt numFmtId="164" formatCode="_ * #,##0_ ;_ * \-#,##0_ ;_ * &quot;-&quot;??_ ;_ @_ "/>
      <alignment textRotation="0" indent="0" justifyLastLine="0" shrinkToFit="0" readingOrder="0"/>
    </dxf>
    <dxf>
      <font>
        <b val="0"/>
        <i val="0"/>
        <strike val="0"/>
        <condense val="0"/>
        <extend val="0"/>
        <outline val="0"/>
        <shadow val="0"/>
        <u val="none"/>
        <vertAlign val="baseline"/>
        <sz val="11"/>
        <color theme="1"/>
        <name val="Arial"/>
        <scheme val="minor"/>
      </font>
      <numFmt numFmtId="164" formatCode="_ * #,##0_ ;_ * \-#,##0_ ;_ * &quot;-&quot;??_ ;_ @_ "/>
      <alignment horizontal="general" vertical="bottom" textRotation="0" wrapText="0" indent="0" justifyLastLine="0" shrinkToFit="0" readingOrder="0"/>
    </dxf>
    <dxf>
      <font>
        <b val="0"/>
        <i val="0"/>
        <strike val="0"/>
        <condense val="0"/>
        <extend val="0"/>
        <outline val="0"/>
        <shadow val="0"/>
        <u val="none"/>
        <vertAlign val="baseline"/>
        <sz val="11"/>
        <color theme="1"/>
        <name val="Arial"/>
        <scheme val="minor"/>
      </font>
      <numFmt numFmtId="164" formatCode="_ * #,##0_ ;_ * \-#,##0_ ;_ * &quot;-&quot;??_ ;_ @_ "/>
      <alignment textRotation="0" indent="0" justifyLastLine="0" shrinkToFit="0" readingOrder="0"/>
    </dxf>
    <dxf>
      <font>
        <b val="0"/>
        <i val="0"/>
        <strike val="0"/>
        <condense val="0"/>
        <extend val="0"/>
        <outline val="0"/>
        <shadow val="0"/>
        <u val="none"/>
        <vertAlign val="baseline"/>
        <sz val="11"/>
        <color theme="1"/>
        <name val="Arial"/>
        <scheme val="minor"/>
      </font>
      <numFmt numFmtId="164" formatCode="_ * #,##0_ ;_ * \-#,##0_ ;_ * &quot;-&quot;??_ ;_ @_ "/>
      <alignment horizontal="general" vertical="bottom" textRotation="0" wrapText="0" indent="0" justifyLastLine="0" shrinkToFit="0" readingOrder="0"/>
    </dxf>
    <dxf>
      <font>
        <b val="0"/>
        <i val="0"/>
        <strike val="0"/>
        <condense val="0"/>
        <extend val="0"/>
        <outline val="0"/>
        <shadow val="0"/>
        <u val="none"/>
        <vertAlign val="baseline"/>
        <sz val="11"/>
        <color theme="1"/>
        <name val="Arial"/>
        <scheme val="minor"/>
      </font>
      <numFmt numFmtId="164" formatCode="_ * #,##0_ ;_ * \-#,##0_ ;_ * &quot;-&quot;??_ ;_ @_ "/>
      <alignment textRotation="0" indent="0" justifyLastLine="0" shrinkToFit="0" readingOrder="0"/>
    </dxf>
    <dxf>
      <font>
        <b val="0"/>
        <i val="0"/>
        <strike val="0"/>
        <condense val="0"/>
        <extend val="0"/>
        <outline val="0"/>
        <shadow val="0"/>
        <u val="none"/>
        <vertAlign val="baseline"/>
        <sz val="11"/>
        <color theme="1"/>
        <name val="Arial"/>
        <scheme val="minor"/>
      </font>
      <numFmt numFmtId="164" formatCode="_ * #,##0_ ;_ * \-#,##0_ ;_ * &quot;-&quot;??_ ;_ @_ "/>
      <alignment horizontal="general" vertical="bottom" textRotation="0" wrapText="0" indent="0" justifyLastLine="0" shrinkToFit="0" readingOrder="0"/>
    </dxf>
    <dxf>
      <font>
        <b val="0"/>
        <i val="0"/>
        <strike val="0"/>
        <condense val="0"/>
        <extend val="0"/>
        <outline val="0"/>
        <shadow val="0"/>
        <u val="none"/>
        <vertAlign val="baseline"/>
        <sz val="11"/>
        <color theme="1"/>
        <name val="Arial"/>
        <scheme val="minor"/>
      </font>
      <numFmt numFmtId="164" formatCode="_ * #,##0_ ;_ * \-#,##0_ ;_ * &quot;-&quot;??_ ;_ @_ "/>
      <alignment textRotation="0" indent="0" justifyLastLine="0" shrinkToFit="0" readingOrder="0"/>
    </dxf>
    <dxf>
      <font>
        <b val="0"/>
        <i val="0"/>
        <strike val="0"/>
        <condense val="0"/>
        <extend val="0"/>
        <outline val="0"/>
        <shadow val="0"/>
        <u val="none"/>
        <vertAlign val="baseline"/>
        <sz val="11"/>
        <color theme="1"/>
        <name val="Arial"/>
        <scheme val="minor"/>
      </font>
      <numFmt numFmtId="164" formatCode="_ * #,##0_ ;_ * \-#,##0_ ;_ * &quot;-&quot;??_ ;_ @_ "/>
      <alignment horizontal="general" vertical="bottom" textRotation="0" wrapText="0" indent="0" justifyLastLine="0" shrinkToFit="0" readingOrder="0"/>
    </dxf>
    <dxf>
      <font>
        <b val="0"/>
        <i val="0"/>
        <strike val="0"/>
        <condense val="0"/>
        <extend val="0"/>
        <outline val="0"/>
        <shadow val="0"/>
        <u val="none"/>
        <vertAlign val="baseline"/>
        <sz val="11"/>
        <color theme="1"/>
        <name val="Arial"/>
        <scheme val="minor"/>
      </font>
      <numFmt numFmtId="164" formatCode="_ * #,##0_ ;_ * \-#,##0_ ;_ * &quot;-&quot;??_ ;_ @_ "/>
      <alignment textRotation="0" indent="0" justifyLastLine="0" shrinkToFit="0" readingOrder="0"/>
    </dxf>
    <dxf>
      <font>
        <b/>
        <i val="0"/>
        <strike val="0"/>
        <condense val="0"/>
        <extend val="0"/>
        <outline val="0"/>
        <shadow val="0"/>
        <u val="none"/>
        <vertAlign val="baseline"/>
        <sz val="11"/>
        <color theme="1"/>
        <name val="Arial"/>
        <scheme val="minor"/>
      </font>
      <numFmt numFmtId="164" formatCode="_ * #,##0_ ;_ * \-#,##0_ ;_ * &quot;-&quot;??_ ;_ @_ "/>
      <alignment horizontal="general" vertical="bottom" textRotation="0" wrapText="0" indent="0" justifyLastLine="0" shrinkToFit="0" readingOrder="0"/>
    </dxf>
    <dxf>
      <font>
        <b val="0"/>
        <i val="0"/>
        <strike val="0"/>
        <condense val="0"/>
        <extend val="0"/>
        <outline val="0"/>
        <shadow val="0"/>
        <u val="none"/>
        <vertAlign val="baseline"/>
        <sz val="11"/>
        <color theme="1"/>
        <name val="Arial"/>
        <scheme val="minor"/>
      </font>
      <numFmt numFmtId="164" formatCode="_ * #,##0_ ;_ * \-#,##0_ ;_ * &quot;-&quot;??_ ;_ @_ "/>
      <alignment textRotation="0" indent="0" justifyLastLine="0" shrinkToFit="0" readingOrder="0"/>
    </dxf>
    <dxf>
      <font>
        <b val="0"/>
        <i val="0"/>
        <strike val="0"/>
        <condense val="0"/>
        <extend val="0"/>
        <outline val="0"/>
        <shadow val="0"/>
        <u val="none"/>
        <vertAlign val="baseline"/>
        <sz val="11"/>
        <color theme="1"/>
        <name val="Arial"/>
        <scheme val="minor"/>
      </font>
      <numFmt numFmtId="164" formatCode="_ * #,##0_ ;_ * \-#,##0_ ;_ * &quot;-&quot;??_ ;_ @_ "/>
      <alignment horizontal="general"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11"/>
        <color theme="1"/>
        <name val="Arial"/>
        <scheme val="minor"/>
      </font>
      <numFmt numFmtId="164" formatCode="_ * #,##0_ ;_ * \-#,##0_ ;_ * &quot;-&quot;??_ ;_ @_ "/>
      <alignment textRotation="0" indent="0" justifyLastLine="0" shrinkToFit="0" readingOrder="0"/>
    </dxf>
    <dxf>
      <font>
        <strike val="0"/>
        <outline val="0"/>
        <shadow val="0"/>
        <u val="none"/>
        <vertAlign val="baseline"/>
        <sz val="11"/>
        <name val="Arial"/>
      </font>
      <numFmt numFmtId="164" formatCode="_ * #,##0_ ;_ * \-#,##0_ ;_ * &quot;-&quot;??_ ;_ @_ "/>
      <alignment horizontal="right" textRotation="0" indent="0" justifyLastLine="0" shrinkToFit="0" readingOrder="0"/>
    </dxf>
    <dxf>
      <fill>
        <patternFill>
          <bgColor theme="0"/>
        </patternFill>
      </fill>
    </dxf>
    <dxf>
      <font>
        <color rgb="FF9C0006"/>
      </font>
      <fill>
        <patternFill>
          <bgColor theme="6" tint="0.59996337778862885"/>
        </patternFill>
      </fill>
    </dxf>
    <dxf>
      <font>
        <color rgb="FF9C0006"/>
      </font>
      <fill>
        <patternFill>
          <bgColor rgb="FFFFC7CE"/>
        </patternFill>
      </fill>
    </dxf>
    <dxf>
      <font>
        <color rgb="FF9C0006"/>
      </font>
      <fill>
        <patternFill>
          <bgColor theme="6" tint="0.59996337778862885"/>
        </patternFill>
      </fill>
    </dxf>
    <dxf>
      <font>
        <color rgb="FF9C0006"/>
      </font>
      <fill>
        <patternFill>
          <bgColor rgb="FFFFC7CE"/>
        </patternFill>
      </fill>
    </dxf>
    <dxf>
      <fill>
        <patternFill>
          <bgColor theme="0"/>
        </patternFill>
      </fill>
    </dxf>
  </dxfs>
  <tableStyles count="0" defaultTableStyle="TableStyleMedium2" defaultPivotStyle="PivotStyleLight16"/>
  <colors>
    <mruColors>
      <color rgb="FFFDD1D8"/>
      <color rgb="FFFF66FF"/>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07/relationships/slicerCache" Target="slicerCaches/slicerCache2.xml"/><Relationship Id="rId2" Type="http://schemas.openxmlformats.org/officeDocument/2006/relationships/worksheet" Target="worksheets/sheet2.xml"/><Relationship Id="rId16" Type="http://schemas.microsoft.com/office/2007/relationships/slicerCache" Target="slicerCaches/slicerCache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&#65279;<?xml version="1.0" encoding="utf-8" standalone="yes"?>
<Relationships xmlns="http://schemas.openxmlformats.org/package/2006/relationships"><Relationship Id="rId8" Type="http://schemas.openxmlformats.org/officeDocument/2006/relationships/image" Target="../media/image9.jpeg" /><Relationship Id="rId13" Type="http://schemas.openxmlformats.org/officeDocument/2006/relationships/image" Target="../media/image14.jpeg" /><Relationship Id="rId18" Type="http://schemas.openxmlformats.org/officeDocument/2006/relationships/image" Target="../media/image19.jpeg" /><Relationship Id="rId3" Type="http://schemas.openxmlformats.org/officeDocument/2006/relationships/image" Target="../media/image4.jpeg" /><Relationship Id="rId21" Type="http://schemas.openxmlformats.org/officeDocument/2006/relationships/image" Target="../media/image21.jfif" /><Relationship Id="rId7" Type="http://schemas.openxmlformats.org/officeDocument/2006/relationships/image" Target="../media/image8.jpeg" /><Relationship Id="rId12" Type="http://schemas.openxmlformats.org/officeDocument/2006/relationships/image" Target="../media/image13.jpeg" /><Relationship Id="rId17" Type="http://schemas.openxmlformats.org/officeDocument/2006/relationships/image" Target="../media/image18.png" /><Relationship Id="rId2" Type="http://schemas.openxmlformats.org/officeDocument/2006/relationships/image" Target="../media/image3.jpeg" /><Relationship Id="rId16" Type="http://schemas.openxmlformats.org/officeDocument/2006/relationships/image" Target="../media/image17.png" /><Relationship Id="rId20" Type="http://schemas.openxmlformats.org/officeDocument/2006/relationships/image" Target="../media/image20.jpeg" /><Relationship Id="rId1" Type="http://schemas.openxmlformats.org/officeDocument/2006/relationships/image" Target="../media/image2.png" /><Relationship Id="rId6" Type="http://schemas.openxmlformats.org/officeDocument/2006/relationships/image" Target="../media/image7.jpeg" /><Relationship Id="rId11" Type="http://schemas.openxmlformats.org/officeDocument/2006/relationships/image" Target="../media/image12.png" /><Relationship Id="rId5" Type="http://schemas.openxmlformats.org/officeDocument/2006/relationships/image" Target="../media/image6.jpeg" /><Relationship Id="rId15" Type="http://schemas.openxmlformats.org/officeDocument/2006/relationships/image" Target="../media/image16.jpeg" /><Relationship Id="rId10" Type="http://schemas.openxmlformats.org/officeDocument/2006/relationships/image" Target="../media/image11.jpeg" /><Relationship Id="rId19" Type="http://schemas.openxmlformats.org/officeDocument/2006/relationships/image" Target="#" TargetMode="External" /><Relationship Id="rId4" Type="http://schemas.openxmlformats.org/officeDocument/2006/relationships/image" Target="../media/image5.jpeg" /><Relationship Id="rId9" Type="http://schemas.openxmlformats.org/officeDocument/2006/relationships/image" Target="../media/image10.png" /><Relationship Id="rId14" Type="http://schemas.openxmlformats.org/officeDocument/2006/relationships/image" Target="../media/image15.jpeg" /></Relationships>
</file>

<file path=xl/drawings/_rels/drawing4.xml.rels><?xml version="1.0" encoding="UTF-8" standalone="yes"?>
<Relationships xmlns="http://schemas.openxmlformats.org/package/2006/relationships"><Relationship Id="rId1" Type="http://schemas.openxmlformats.org/officeDocument/2006/relationships/image" Target="../media/image22.png"/></Relationships>
</file>

<file path=xl/drawings/drawing1.xml><?xml version="1.0" encoding="utf-8"?>
<xdr:wsDr xmlns:xdr="http://schemas.openxmlformats.org/drawingml/2006/spreadsheetDrawing" xmlns:a="http://schemas.openxmlformats.org/drawingml/2006/main">
  <xdr:twoCellAnchor editAs="oneCell">
    <xdr:from>
      <xdr:col>0</xdr:col>
      <xdr:colOff>552450</xdr:colOff>
      <xdr:row>16</xdr:row>
      <xdr:rowOff>152400</xdr:rowOff>
    </xdr:from>
    <xdr:to>
      <xdr:col>1</xdr:col>
      <xdr:colOff>4391025</xdr:colOff>
      <xdr:row>21</xdr:row>
      <xdr:rowOff>9525</xdr:rowOff>
    </xdr:to>
    <xdr:pic>
      <xdr:nvPicPr>
        <xdr:cNvPr id="8" name="תמונה 7">
          <a:extLst>
            <a:ext uri="{FF2B5EF4-FFF2-40B4-BE49-F238E27FC236}">
              <a16:creationId xmlns:a16="http://schemas.microsoft.com/office/drawing/2014/main" id="{4A0916B2-E2DD-CA09-6FA7-5CF861AA80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9719075" y="5734050"/>
          <a:ext cx="4438650" cy="1638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2</xdr:col>
      <xdr:colOff>0</xdr:colOff>
      <xdr:row>8</xdr:row>
      <xdr:rowOff>9526</xdr:rowOff>
    </xdr:from>
    <xdr:to>
      <xdr:col>5</xdr:col>
      <xdr:colOff>266700</xdr:colOff>
      <xdr:row>13</xdr:row>
      <xdr:rowOff>123825</xdr:rowOff>
    </xdr:to>
    <mc:AlternateContent xmlns:mc="http://schemas.openxmlformats.org/markup-compatibility/2006" xmlns:sle15="http://schemas.microsoft.com/office/drawing/2012/slicer">
      <mc:Choice Requires="sle15">
        <xdr:graphicFrame>
          <xdr:nvGraphicFramePr>
            <xdr:cNvPr id="4" name="סוג מוסד">
              <a:extLst>
                <a:ext uri="{FF2B5EF4-FFF2-40B4-BE49-F238E27FC236}">
                  <a16:creationId xmlns:a16="http://schemas.microsoft.com/office/drawing/2014/main" id="{15A90E0C-522E-48F3-88F9-1B8D2551DEF3}"/>
                </a:ext>
              </a:extLst>
            </xdr:cNvPr>
            <xdr:cNvGraphicFramePr/>
          </xdr:nvGraphicFramePr>
          <xdr:xfrm>
            <a:off x="0" y="0"/>
            <a:ext cx="0" cy="0"/>
          </xdr:xfrm>
          <a:graphic>
            <a:graphicData uri="http://schemas.microsoft.com/office/drawing/2010/slicer">
              <sle:slicer xmlns:sle="http://schemas.microsoft.com/office/drawing/2010/slicer" name="סוג מוסד"/>
            </a:graphicData>
          </a:graphic>
        </xdr:graphicFrame>
      </mc:Choice>
      <mc:Fallback xmlns="">
        <xdr:sp textlink="">
          <xdr:nvSpPr>
            <xdr:cNvPr id="0" name=""/>
            <xdr:cNvSpPr>
              <a:spLocks noTextEdit="1"/>
            </xdr:cNvSpPr>
          </xdr:nvSpPr>
          <xdr:spPr>
            <a:xfrm>
              <a:off x="11234070750" y="2238376"/>
              <a:ext cx="2324100" cy="1257299"/>
            </a:xfrm>
            <a:prstGeom prst="rect">
              <a:avLst/>
            </a:prstGeom>
            <a:solidFill>
              <a:prstClr val="white"/>
            </a:solidFill>
            <a:ln w="1">
              <a:solidFill>
                <a:prstClr val="green"/>
              </a:solidFill>
            </a:ln>
          </xdr:spPr>
          <xdr:txBody>
            <a:bodyPr vertOverflow="clip" horzOverflow="clip"/>
            <a:lstStyle/>
            <a:p>
              <a:r>
                <a:rPr lang="he-IL" sz="1100"/>
                <a:t>צורה זו מייצגת כלי פריסה של טבלה. כלי פריסה של טבלה אינם נתמכים בגירסה זו של Excel.
אם הצורה השתנתה בגירסה קודמת של Excel, או אם חוברת העבודה נשמרה ב- Excel 2007 או בגירסה קודמת, לא ניתן להשתמש בכלי הפריסה.</a:t>
              </a:r>
            </a:p>
          </xdr:txBody>
        </xdr:sp>
      </mc:Fallback>
    </mc:AlternateContent>
    <xdr:clientData/>
  </xdr:twoCellAnchor>
  <xdr:twoCellAnchor editAs="absolute">
    <xdr:from>
      <xdr:col>2</xdr:col>
      <xdr:colOff>0</xdr:colOff>
      <xdr:row>18</xdr:row>
      <xdr:rowOff>190500</xdr:rowOff>
    </xdr:from>
    <xdr:to>
      <xdr:col>5</xdr:col>
      <xdr:colOff>314325</xdr:colOff>
      <xdr:row>29</xdr:row>
      <xdr:rowOff>76200</xdr:rowOff>
    </xdr:to>
    <mc:AlternateContent xmlns:mc="http://schemas.openxmlformats.org/markup-compatibility/2006" xmlns:sle15="http://schemas.microsoft.com/office/drawing/2012/slicer">
      <mc:Choice Requires="sle15">
        <xdr:graphicFrame>
          <xdr:nvGraphicFramePr>
            <xdr:cNvPr id="5" name="גודל מוסד">
              <a:extLst>
                <a:ext uri="{FF2B5EF4-FFF2-40B4-BE49-F238E27FC236}">
                  <a16:creationId xmlns:a16="http://schemas.microsoft.com/office/drawing/2014/main" id="{C648B626-1A7C-4817-8E1B-63C9CD9DFC0E}"/>
                </a:ext>
              </a:extLst>
            </xdr:cNvPr>
            <xdr:cNvGraphicFramePr/>
          </xdr:nvGraphicFramePr>
          <xdr:xfrm>
            <a:off x="0" y="0"/>
            <a:ext cx="0" cy="0"/>
          </xdr:xfrm>
          <a:graphic>
            <a:graphicData uri="http://schemas.microsoft.com/office/drawing/2010/slicer">
              <sle:slicer xmlns:sle="http://schemas.microsoft.com/office/drawing/2010/slicer" name="גודל מוסד"/>
            </a:graphicData>
          </a:graphic>
        </xdr:graphicFrame>
      </mc:Choice>
      <mc:Fallback xmlns="">
        <xdr:sp textlink="">
          <xdr:nvSpPr>
            <xdr:cNvPr id="0" name=""/>
            <xdr:cNvSpPr>
              <a:spLocks noTextEdit="1"/>
            </xdr:cNvSpPr>
          </xdr:nvSpPr>
          <xdr:spPr>
            <a:xfrm>
              <a:off x="11234023125" y="5000625"/>
              <a:ext cx="2371725" cy="2400300"/>
            </a:xfrm>
            <a:prstGeom prst="rect">
              <a:avLst/>
            </a:prstGeom>
            <a:solidFill>
              <a:prstClr val="white"/>
            </a:solidFill>
            <a:ln w="1">
              <a:solidFill>
                <a:prstClr val="green"/>
              </a:solidFill>
            </a:ln>
          </xdr:spPr>
          <xdr:txBody>
            <a:bodyPr vertOverflow="clip" horzOverflow="clip"/>
            <a:lstStyle/>
            <a:p>
              <a:r>
                <a:rPr lang="he-IL" sz="1100"/>
                <a:t>צורה זו מייצגת כלי פריסה של טבלה. כלי פריסה של טבלה אינם נתמכים בגירסה זו של Excel.
אם הצורה השתנתה בגירסה קודמת של Excel, או אם חוברת העבודה נשמרה ב- Excel 2007 או בגירסה קודמת, לא ניתן להשתמש בכלי הפריסה.</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904875</xdr:colOff>
      <xdr:row>15</xdr:row>
      <xdr:rowOff>133350</xdr:rowOff>
    </xdr:from>
    <xdr:to>
      <xdr:col>4</xdr:col>
      <xdr:colOff>2263775</xdr:colOff>
      <xdr:row>15</xdr:row>
      <xdr:rowOff>1152525</xdr:rowOff>
    </xdr:to>
    <xdr:pic>
      <xdr:nvPicPr>
        <xdr:cNvPr id="128" name="תמונה 127">
          <a:extLst>
            <a:ext uri="{FF2B5EF4-FFF2-40B4-BE49-F238E27FC236}">
              <a16:creationId xmlns:a16="http://schemas.microsoft.com/office/drawing/2014/main" id="{6CE362CA-4A5F-4E22-BBEA-C67EEA0FC03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36359925" y="1257300"/>
          <a:ext cx="1358900" cy="1019175"/>
        </a:xfrm>
        <a:prstGeom prst="rect">
          <a:avLst/>
        </a:prstGeom>
      </xdr:spPr>
    </xdr:pic>
    <xdr:clientData/>
  </xdr:twoCellAnchor>
  <xdr:twoCellAnchor editAs="oneCell">
    <xdr:from>
      <xdr:col>4</xdr:col>
      <xdr:colOff>1009650</xdr:colOff>
      <xdr:row>16</xdr:row>
      <xdr:rowOff>409575</xdr:rowOff>
    </xdr:from>
    <xdr:to>
      <xdr:col>4</xdr:col>
      <xdr:colOff>2762250</xdr:colOff>
      <xdr:row>16</xdr:row>
      <xdr:rowOff>1403985</xdr:rowOff>
    </xdr:to>
    <xdr:pic>
      <xdr:nvPicPr>
        <xdr:cNvPr id="129" name="Picture 45" descr="דגם טופי - שמרת הזורע">
          <a:extLst>
            <a:ext uri="{FF2B5EF4-FFF2-40B4-BE49-F238E27FC236}">
              <a16:creationId xmlns:a16="http://schemas.microsoft.com/office/drawing/2014/main" id="{C9EDE1ED-B7E0-49E2-9B26-977F65F50A4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35861450" y="3076575"/>
          <a:ext cx="1752600" cy="9944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4</xdr:col>
      <xdr:colOff>1028700</xdr:colOff>
      <xdr:row>18</xdr:row>
      <xdr:rowOff>57150</xdr:rowOff>
    </xdr:from>
    <xdr:ext cx="838199" cy="628650"/>
    <xdr:pic>
      <xdr:nvPicPr>
        <xdr:cNvPr id="130" name="Picture 46" descr="מכשיר למדידת נוזלים">
          <a:extLst>
            <a:ext uri="{FF2B5EF4-FFF2-40B4-BE49-F238E27FC236}">
              <a16:creationId xmlns:a16="http://schemas.microsoft.com/office/drawing/2014/main" id="{E6A30B62-BF6B-4537-B08A-7E34740252A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236756801" y="4638675"/>
          <a:ext cx="838199" cy="6286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4</xdr:col>
      <xdr:colOff>771525</xdr:colOff>
      <xdr:row>19</xdr:row>
      <xdr:rowOff>495300</xdr:rowOff>
    </xdr:from>
    <xdr:to>
      <xdr:col>4</xdr:col>
      <xdr:colOff>2257424</xdr:colOff>
      <xdr:row>19</xdr:row>
      <xdr:rowOff>1438770</xdr:rowOff>
    </xdr:to>
    <xdr:pic>
      <xdr:nvPicPr>
        <xdr:cNvPr id="131" name="Picture 54" descr="Humanware Brailliant BI 20X Braille Display - Vision Forward">
          <a:extLst>
            <a:ext uri="{FF2B5EF4-FFF2-40B4-BE49-F238E27FC236}">
              <a16:creationId xmlns:a16="http://schemas.microsoft.com/office/drawing/2014/main" id="{12736F4D-6623-4CA9-BC97-8799D09CC2AD}"/>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1236366276" y="7134225"/>
          <a:ext cx="1485899" cy="9434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2044699</xdr:colOff>
      <xdr:row>20</xdr:row>
      <xdr:rowOff>146050</xdr:rowOff>
    </xdr:from>
    <xdr:to>
      <xdr:col>4</xdr:col>
      <xdr:colOff>2682873</xdr:colOff>
      <xdr:row>20</xdr:row>
      <xdr:rowOff>793749</xdr:rowOff>
    </xdr:to>
    <xdr:pic>
      <xdr:nvPicPr>
        <xdr:cNvPr id="132" name="Picture 61" descr="26505-LED-XL3">
          <a:extLst>
            <a:ext uri="{FF2B5EF4-FFF2-40B4-BE49-F238E27FC236}">
              <a16:creationId xmlns:a16="http://schemas.microsoft.com/office/drawing/2014/main" id="{8422FEF3-B6A9-42EC-BADD-7B0BFB5EAE81}"/>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1235940827" y="8461375"/>
          <a:ext cx="638174" cy="6476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104775</xdr:colOff>
      <xdr:row>20</xdr:row>
      <xdr:rowOff>95250</xdr:rowOff>
    </xdr:from>
    <xdr:to>
      <xdr:col>4</xdr:col>
      <xdr:colOff>1362074</xdr:colOff>
      <xdr:row>20</xdr:row>
      <xdr:rowOff>1068318</xdr:rowOff>
    </xdr:to>
    <xdr:pic>
      <xdr:nvPicPr>
        <xdr:cNvPr id="133" name="Picture 19" descr="תוצאת תמונה עבור ‪visually impaired s,all size cctv‬‏">
          <a:extLst>
            <a:ext uri="{FF2B5EF4-FFF2-40B4-BE49-F238E27FC236}">
              <a16:creationId xmlns:a16="http://schemas.microsoft.com/office/drawing/2014/main" id="{55519586-B8FB-4D40-A288-CFDABF15D74D}"/>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1237261626" y="8410575"/>
          <a:ext cx="1257299" cy="9730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1579684</xdr:colOff>
      <xdr:row>20</xdr:row>
      <xdr:rowOff>958850</xdr:rowOff>
    </xdr:from>
    <xdr:to>
      <xdr:col>4</xdr:col>
      <xdr:colOff>2923273</xdr:colOff>
      <xdr:row>20</xdr:row>
      <xdr:rowOff>2033710</xdr:rowOff>
    </xdr:to>
    <xdr:pic>
      <xdr:nvPicPr>
        <xdr:cNvPr id="134" name="Picture 65" descr="12 יחידות מחטים עם קוף מתפצל">
          <a:extLst>
            <a:ext uri="{FF2B5EF4-FFF2-40B4-BE49-F238E27FC236}">
              <a16:creationId xmlns:a16="http://schemas.microsoft.com/office/drawing/2014/main" id="{2AD2C4E6-3F56-4A0C-B058-68016E64B1FA}"/>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1235700427" y="9274175"/>
          <a:ext cx="1343589" cy="10748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126999</xdr:colOff>
      <xdr:row>20</xdr:row>
      <xdr:rowOff>1168400</xdr:rowOff>
    </xdr:from>
    <xdr:to>
      <xdr:col>4</xdr:col>
      <xdr:colOff>1203324</xdr:colOff>
      <xdr:row>20</xdr:row>
      <xdr:rowOff>2044700</xdr:rowOff>
    </xdr:to>
    <xdr:pic>
      <xdr:nvPicPr>
        <xdr:cNvPr id="135" name="Picture 20" descr="זכוכית מגדלת עם שרשרת לתליה">
          <a:extLst>
            <a:ext uri="{FF2B5EF4-FFF2-40B4-BE49-F238E27FC236}">
              <a16:creationId xmlns:a16="http://schemas.microsoft.com/office/drawing/2014/main" id="{A9530C0F-E848-4CFC-874B-586645FA5B1F}"/>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1237420376" y="9483725"/>
          <a:ext cx="1076325" cy="876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1482725</xdr:colOff>
      <xdr:row>21</xdr:row>
      <xdr:rowOff>460375</xdr:rowOff>
    </xdr:from>
    <xdr:to>
      <xdr:col>4</xdr:col>
      <xdr:colOff>2356410</xdr:colOff>
      <xdr:row>21</xdr:row>
      <xdr:rowOff>953433</xdr:rowOff>
    </xdr:to>
    <xdr:pic>
      <xdr:nvPicPr>
        <xdr:cNvPr id="136" name="Picture 50">
          <a:extLst>
            <a:ext uri="{FF2B5EF4-FFF2-40B4-BE49-F238E27FC236}">
              <a16:creationId xmlns:a16="http://schemas.microsoft.com/office/drawing/2014/main" id="{26849219-C875-40E2-B0C0-F876CFB995F1}"/>
            </a:ext>
          </a:extLst>
        </xdr:cNvPr>
        <xdr:cNvPicPr>
          <a:picLocks noChangeAspect="1"/>
        </xdr:cNvPicPr>
      </xdr:nvPicPr>
      <xdr:blipFill>
        <a:blip xmlns:r="http://schemas.openxmlformats.org/officeDocument/2006/relationships" r:embed="rId9"/>
        <a:stretch>
          <a:fillRect/>
        </a:stretch>
      </xdr:blipFill>
      <xdr:spPr>
        <a:xfrm>
          <a:off x="11236267290" y="11023600"/>
          <a:ext cx="873685" cy="493058"/>
        </a:xfrm>
        <a:prstGeom prst="rect">
          <a:avLst/>
        </a:prstGeom>
      </xdr:spPr>
    </xdr:pic>
    <xdr:clientData/>
  </xdr:twoCellAnchor>
  <xdr:twoCellAnchor editAs="oneCell">
    <xdr:from>
      <xdr:col>4</xdr:col>
      <xdr:colOff>609600</xdr:colOff>
      <xdr:row>21</xdr:row>
      <xdr:rowOff>314325</xdr:rowOff>
    </xdr:from>
    <xdr:to>
      <xdr:col>4</xdr:col>
      <xdr:colOff>1323975</xdr:colOff>
      <xdr:row>21</xdr:row>
      <xdr:rowOff>990600</xdr:rowOff>
    </xdr:to>
    <xdr:pic>
      <xdr:nvPicPr>
        <xdr:cNvPr id="137" name="Picture 67" descr="מנורת שולחן Swing Arm HAITRAL - גמישות תעשייתי מנורות שולחן עם ראש  Rotatable, משרד קריאה מנורה ללימודים, עבודה, שולחן כתיבה, גימור השחור עתיק  מנורת אדריכל | חו״ל לישראל - אתר שעוזר לך">
          <a:extLst>
            <a:ext uri="{FF2B5EF4-FFF2-40B4-BE49-F238E27FC236}">
              <a16:creationId xmlns:a16="http://schemas.microsoft.com/office/drawing/2014/main" id="{65567358-2AD6-44E5-988F-DC16D0235E3D}"/>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1237299725" y="10877550"/>
          <a:ext cx="714375" cy="676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1689098</xdr:colOff>
      <xdr:row>22</xdr:row>
      <xdr:rowOff>76200</xdr:rowOff>
    </xdr:from>
    <xdr:to>
      <xdr:col>4</xdr:col>
      <xdr:colOff>2895598</xdr:colOff>
      <xdr:row>22</xdr:row>
      <xdr:rowOff>1240201</xdr:rowOff>
    </xdr:to>
    <xdr:pic>
      <xdr:nvPicPr>
        <xdr:cNvPr id="138" name="Picture 52">
          <a:extLst>
            <a:ext uri="{FF2B5EF4-FFF2-40B4-BE49-F238E27FC236}">
              <a16:creationId xmlns:a16="http://schemas.microsoft.com/office/drawing/2014/main" id="{E144A7D7-9CDD-448C-92D8-5F4B1EF70188}"/>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11235728102" y="12020550"/>
          <a:ext cx="1206500" cy="11640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9525</xdr:colOff>
      <xdr:row>22</xdr:row>
      <xdr:rowOff>123825</xdr:rowOff>
    </xdr:from>
    <xdr:to>
      <xdr:col>4</xdr:col>
      <xdr:colOff>1238250</xdr:colOff>
      <xdr:row>22</xdr:row>
      <xdr:rowOff>1292225</xdr:rowOff>
    </xdr:to>
    <xdr:pic>
      <xdr:nvPicPr>
        <xdr:cNvPr id="139" name="Picture 22" descr="Magnilink Zip טלויזיה במעגל סגור">
          <a:extLst>
            <a:ext uri="{FF2B5EF4-FFF2-40B4-BE49-F238E27FC236}">
              <a16:creationId xmlns:a16="http://schemas.microsoft.com/office/drawing/2014/main" id="{17BDB5F5-926F-408E-8D3B-A2A469467531}"/>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11237385450" y="12068175"/>
          <a:ext cx="1228725" cy="1168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819150</xdr:colOff>
      <xdr:row>23</xdr:row>
      <xdr:rowOff>200025</xdr:rowOff>
    </xdr:from>
    <xdr:to>
      <xdr:col>4</xdr:col>
      <xdr:colOff>1949449</xdr:colOff>
      <xdr:row>23</xdr:row>
      <xdr:rowOff>1009649</xdr:rowOff>
    </xdr:to>
    <xdr:pic>
      <xdr:nvPicPr>
        <xdr:cNvPr id="140" name="Picture 62" descr="מזהה צבע קולורינו דובר עברית/רוסית/ערבית/ספרדית/גרמנית/צרפתית/אנגלית">
          <a:extLst>
            <a:ext uri="{FF2B5EF4-FFF2-40B4-BE49-F238E27FC236}">
              <a16:creationId xmlns:a16="http://schemas.microsoft.com/office/drawing/2014/main" id="{43F07376-33D5-4F1D-B674-DD46C41F41F1}"/>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1236674251" y="13639800"/>
          <a:ext cx="1130299" cy="8096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1626087</xdr:colOff>
      <xdr:row>25</xdr:row>
      <xdr:rowOff>686288</xdr:rowOff>
    </xdr:from>
    <xdr:to>
      <xdr:col>4</xdr:col>
      <xdr:colOff>2369037</xdr:colOff>
      <xdr:row>25</xdr:row>
      <xdr:rowOff>1403838</xdr:rowOff>
    </xdr:to>
    <xdr:pic>
      <xdr:nvPicPr>
        <xdr:cNvPr id="141" name="Picture 75" descr="מערכת הכוונה קולית Step Hear - מנגישים">
          <a:extLst>
            <a:ext uri="{FF2B5EF4-FFF2-40B4-BE49-F238E27FC236}">
              <a16:creationId xmlns:a16="http://schemas.microsoft.com/office/drawing/2014/main" id="{E52435E4-432F-463C-B69A-B3313EE911BA}"/>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1236254663" y="16250138"/>
          <a:ext cx="742950" cy="717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1479549</xdr:colOff>
      <xdr:row>25</xdr:row>
      <xdr:rowOff>93785</xdr:rowOff>
    </xdr:from>
    <xdr:to>
      <xdr:col>4</xdr:col>
      <xdr:colOff>2555874</xdr:colOff>
      <xdr:row>25</xdr:row>
      <xdr:rowOff>550869</xdr:rowOff>
    </xdr:to>
    <xdr:pic>
      <xdr:nvPicPr>
        <xdr:cNvPr id="142" name="Picture 78" descr="פוקח עיוורים - כיכר השבת">
          <a:extLst>
            <a:ext uri="{FF2B5EF4-FFF2-40B4-BE49-F238E27FC236}">
              <a16:creationId xmlns:a16="http://schemas.microsoft.com/office/drawing/2014/main" id="{FD6F995B-5555-4AA3-9729-77CC43A9312A}"/>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11236067826" y="15657635"/>
          <a:ext cx="1076325" cy="4570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352425</xdr:colOff>
      <xdr:row>25</xdr:row>
      <xdr:rowOff>171450</xdr:rowOff>
    </xdr:from>
    <xdr:to>
      <xdr:col>4</xdr:col>
      <xdr:colOff>916598</xdr:colOff>
      <xdr:row>25</xdr:row>
      <xdr:rowOff>1244598</xdr:rowOff>
    </xdr:to>
    <xdr:pic>
      <xdr:nvPicPr>
        <xdr:cNvPr id="144" name="Picture 24" descr="מערכת סטפ-היר - אפליקציות ב-Google Play">
          <a:extLst>
            <a:ext uri="{FF2B5EF4-FFF2-40B4-BE49-F238E27FC236}">
              <a16:creationId xmlns:a16="http://schemas.microsoft.com/office/drawing/2014/main" id="{CBC9B60C-83CC-4478-AD14-60FD4069E535}"/>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11237707102" y="15735300"/>
          <a:ext cx="564173" cy="10731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1066800</xdr:colOff>
      <xdr:row>28</xdr:row>
      <xdr:rowOff>171450</xdr:rowOff>
    </xdr:from>
    <xdr:to>
      <xdr:col>4</xdr:col>
      <xdr:colOff>2152650</xdr:colOff>
      <xdr:row>28</xdr:row>
      <xdr:rowOff>1236917</xdr:rowOff>
    </xdr:to>
    <xdr:pic>
      <xdr:nvPicPr>
        <xdr:cNvPr id="145" name="Picture 98">
          <a:extLst>
            <a:ext uri="{FF2B5EF4-FFF2-40B4-BE49-F238E27FC236}">
              <a16:creationId xmlns:a16="http://schemas.microsoft.com/office/drawing/2014/main" id="{EFC4CDEB-9228-45A9-A2B1-2113A0E2913C}"/>
            </a:ext>
          </a:extLst>
        </xdr:cNvPr>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flipH="1">
          <a:off x="11236471050" y="18402300"/>
          <a:ext cx="1085850" cy="10654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1057276</xdr:colOff>
      <xdr:row>29</xdr:row>
      <xdr:rowOff>114300</xdr:rowOff>
    </xdr:from>
    <xdr:to>
      <xdr:col>4</xdr:col>
      <xdr:colOff>2238376</xdr:colOff>
      <xdr:row>29</xdr:row>
      <xdr:rowOff>1149391</xdr:rowOff>
    </xdr:to>
    <xdr:pic>
      <xdr:nvPicPr>
        <xdr:cNvPr id="146" name="Picture 97">
          <a:extLst>
            <a:ext uri="{FF2B5EF4-FFF2-40B4-BE49-F238E27FC236}">
              <a16:creationId xmlns:a16="http://schemas.microsoft.com/office/drawing/2014/main" id="{055AF16C-4436-4B78-9A6A-0086A1E16D19}"/>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flipH="1">
          <a:off x="11236385324" y="19707225"/>
          <a:ext cx="1181100" cy="10350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371475</xdr:colOff>
      <xdr:row>30</xdr:row>
      <xdr:rowOff>219075</xdr:rowOff>
    </xdr:from>
    <xdr:to>
      <xdr:col>4</xdr:col>
      <xdr:colOff>2571656</xdr:colOff>
      <xdr:row>30</xdr:row>
      <xdr:rowOff>762000</xdr:rowOff>
    </xdr:to>
    <xdr:pic>
      <xdr:nvPicPr>
        <xdr:cNvPr id="147" name="Picture 38" descr="Electronic devices Big Black Letter Print yellow button USB wired keyboard  for elderly and visually impaired computers: Amazon.de: Computer &amp;  Accessories">
          <a:extLst>
            <a:ext uri="{FF2B5EF4-FFF2-40B4-BE49-F238E27FC236}">
              <a16:creationId xmlns:a16="http://schemas.microsoft.com/office/drawing/2014/main" id="{378B9E22-01AA-4FE6-B2DD-72FB0C739E0D}"/>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1236052044" y="21069300"/>
          <a:ext cx="2200181" cy="542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1200150</xdr:colOff>
      <xdr:row>31</xdr:row>
      <xdr:rowOff>219074</xdr:rowOff>
    </xdr:from>
    <xdr:to>
      <xdr:col>4</xdr:col>
      <xdr:colOff>1943100</xdr:colOff>
      <xdr:row>31</xdr:row>
      <xdr:rowOff>1126717</xdr:rowOff>
    </xdr:to>
    <xdr:pic>
      <xdr:nvPicPr>
        <xdr:cNvPr id="148" name="תמונה 147">
          <a:extLst>
            <a:ext uri="{FF2B5EF4-FFF2-40B4-BE49-F238E27FC236}">
              <a16:creationId xmlns:a16="http://schemas.microsoft.com/office/drawing/2014/main" id="{981EBE67-1273-4FF0-AE68-E7A87EA3B564}"/>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11236680600" y="22145624"/>
          <a:ext cx="742950" cy="90764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1030531</xdr:colOff>
      <xdr:row>24</xdr:row>
      <xdr:rowOff>534824</xdr:rowOff>
    </xdr:from>
    <xdr:to>
      <xdr:col>4</xdr:col>
      <xdr:colOff>1714500</xdr:colOff>
      <xdr:row>24</xdr:row>
      <xdr:rowOff>1476423</xdr:rowOff>
    </xdr:to>
    <xdr:pic>
      <xdr:nvPicPr>
        <xdr:cNvPr id="2" name="תמונה 1">
          <a:extLst>
            <a:ext uri="{FF2B5EF4-FFF2-40B4-BE49-F238E27FC236}">
              <a16:creationId xmlns:a16="http://schemas.microsoft.com/office/drawing/2014/main" id="{AA4A7741-3682-4B80-BF5E-46CBBD1216A6}"/>
            </a:ext>
          </a:extLst>
        </xdr:cNvPr>
        <xdr:cNvPicPr>
          <a:picLocks noChangeAspect="1"/>
        </xdr:cNvPicPr>
      </xdr:nvPicPr>
      <xdr:blipFill>
        <a:blip xmlns:r="http://schemas.openxmlformats.org/officeDocument/2006/relationships" r:embed="rId1"/>
        <a:stretch>
          <a:fillRect/>
        </a:stretch>
      </xdr:blipFill>
      <xdr:spPr>
        <a:xfrm>
          <a:off x="11236709175" y="10440824"/>
          <a:ext cx="683969" cy="941599"/>
        </a:xfrm>
        <a:prstGeom prst="rect">
          <a:avLst/>
        </a:prstGeom>
      </xdr:spPr>
    </xdr:pic>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סוג_מוסד" sourceName="סוג מרכז">
  <extLst>
    <x:ext xmlns:x15="http://schemas.microsoft.com/office/spreadsheetml/2010/11/main" uri="{2F2917AC-EB37-4324-AD4E-5DD8C200BD13}">
      <x15:tableSlicerCache tableId="5" column="1"/>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גודל_מוסד" sourceName="גודל מרכז">
  <extLst>
    <x:ext xmlns:x15="http://schemas.microsoft.com/office/spreadsheetml/2010/11/main" uri="{2F2917AC-EB37-4324-AD4E-5DD8C200BD13}">
      <x15:tableSlicerCache tableId="5" column="2"/>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סוג מוסד" cache="Slicer_סוג_מוסד" caption="סוג מרכז" style="SlicerStyleDark3" rowHeight="241300"/>
  <slicer name="גודל מוסד" cache="Slicer_גודל_מוסד" caption="גודל מרכז" style="SlicerStyleDark3" rowHeight="241300"/>
</slicers>
</file>

<file path=xl/tables/table1.xml><?xml version="1.0" encoding="utf-8"?>
<table xmlns="http://schemas.openxmlformats.org/spreadsheetml/2006/main" id="5" name="תקן" displayName="תקן" ref="X8:AE1607" totalsRowCount="1" headerRowDxfId="41" dataDxfId="40" totalsRowDxfId="38" tableBorderDxfId="39" headerRowCellStyle="Comma" dataCellStyle="Comma" totalsRowCellStyle="Comma">
  <autoFilter ref="X8:AE1606"/>
  <tableColumns count="8">
    <tableColumn id="1" name="סוג מרכז" totalsRowLabel="סה&quot;כ" dataDxfId="37" totalsRowDxfId="36" dataCellStyle="Comma">
      <calculatedColumnFormula>'טבלה מרכזת'!A9</calculatedColumnFormula>
    </tableColumn>
    <tableColumn id="2" name="גודל מרכז" dataDxfId="35" totalsRowDxfId="34" dataCellStyle="Comma">
      <calculatedColumnFormula>'טבלה מרכזת'!B9</calculatedColumnFormula>
    </tableColumn>
    <tableColumn id="3" name="סוג פריט" dataDxfId="33" totalsRowDxfId="32" dataCellStyle="Comma">
      <calculatedColumnFormula>'טבלה מרכזת'!C9</calculatedColumnFormula>
    </tableColumn>
    <tableColumn id="4" name="קטגוריה" dataDxfId="31" totalsRowDxfId="30" dataCellStyle="Comma">
      <calculatedColumnFormula>'טבלה מרכזת'!D9</calculatedColumnFormula>
    </tableColumn>
    <tableColumn id="5" name="תיאור הפריט" dataDxfId="29" totalsRowDxfId="28" dataCellStyle="Comma">
      <calculatedColumnFormula>'טבלה מרכזת'!E9</calculatedColumnFormula>
    </tableColumn>
    <tableColumn id="6" name="עלות פריט" dataDxfId="27" totalsRowDxfId="26" dataCellStyle="Comma">
      <calculatedColumnFormula>'טבלה מרכזת'!F9</calculatedColumnFormula>
    </tableColumn>
    <tableColumn id="7" name="כמות" dataDxfId="25" totalsRowDxfId="24" dataCellStyle="Comma">
      <calculatedColumnFormula>'טבלה מרכזת'!G9</calculatedColumnFormula>
    </tableColumn>
    <tableColumn id="8" name="סהכ עלות" totalsRowFunction="sum" dataDxfId="23" totalsRowDxfId="22" dataCellStyle="Comma">
      <calculatedColumnFormula>'טבלה מרכזת'!H9</calculatedColumnFormula>
    </tableColumn>
  </tableColumns>
  <tableStyleInfo name="TableStyleMedium4" showFirstColumn="0" showLastColumn="0" showRowStripes="1" showColumnStripes="0"/>
</table>
</file>

<file path=xl/tables/table2.xml><?xml version="1.0" encoding="utf-8"?>
<table xmlns="http://schemas.openxmlformats.org/spreadsheetml/2006/main" id="4" name="תקן_מקור" displayName="תקן_מקור" ref="A8:H1607" totalsRowCount="1" headerRowDxfId="21" dataDxfId="19" totalsRowDxfId="17" headerRowBorderDxfId="20" tableBorderDxfId="18" headerRowCellStyle="Comma" dataCellStyle="Comma" totalsRowCellStyle="Comma">
  <autoFilter ref="A8:H1606"/>
  <tableColumns count="8">
    <tableColumn id="1" name="סוג מרכז" totalsRowLabel="סה&quot;כ" dataDxfId="16" totalsRowDxfId="7" dataCellStyle="Comma"/>
    <tableColumn id="2" name="גודל מרכז" dataDxfId="15" totalsRowDxfId="6" dataCellStyle="Comma"/>
    <tableColumn id="3" name="סוג פריט" dataDxfId="14" totalsRowDxfId="5" dataCellStyle="Comma"/>
    <tableColumn id="4" name="קטגוריה" dataDxfId="13" totalsRowDxfId="4" dataCellStyle="Comma"/>
    <tableColumn id="5" name="תיאור הפריט" dataDxfId="12" totalsRowDxfId="3" dataCellStyle="Comma"/>
    <tableColumn id="6" name="עלות פריט" dataDxfId="11" totalsRowDxfId="2" dataCellStyle="Comma"/>
    <tableColumn id="7" name="כמות" dataDxfId="10" totalsRowDxfId="1" dataCellStyle="Comma"/>
    <tableColumn id="8" name="סהכ עלות" totalsRowFunction="sum" dataDxfId="9" totalsRowDxfId="0" dataCellStyle="Comma"/>
  </tableColumns>
  <tableStyleInfo name="TableStyleLight11" showFirstColumn="0" showLastColumn="1" showRowStripes="1" showColumnStripes="1"/>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3" Type="http://schemas.microsoft.com/office/2007/relationships/slicer" Target="../slicers/slicer1.xml" /><Relationship Id="rId2" Type="http://schemas.openxmlformats.org/officeDocument/2006/relationships/drawing" Target="../drawings/drawing2.xml" /></Relationships>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Relationship Id="rId2" Type="http://schemas.openxmlformats.org/officeDocument/2006/relationships/table" Target="../tables/table1.xml" /></Relationships>
</file>

<file path=xl/worksheets/_rels/sheet6.xml.rels>&#65279;<?xml version="1.0" encoding="utf-8" standalone="yes"?>
<Relationships xmlns="http://schemas.openxmlformats.org/package/2006/relationships"><Relationship Id="rId2" Type="http://schemas.openxmlformats.org/officeDocument/2006/relationships/table" Target="../tables/table2.xml" /></Relationships>
</file>

<file path=xl/worksheets/_rels/sheet7.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8.xml.rels>&#65279;<?xml version="1.0" encoding="utf-8" standalone="yes"?>
<Relationships xmlns="http://schemas.openxmlformats.org/package/2006/relationships"><Relationship Id="rId2" Type="http://schemas.openxmlformats.org/officeDocument/2006/relationships/drawing" Target="../drawings/drawing4.xml" /></Relationships>
</file>

<file path=xl/worksheets/_rels/sheet9.xml.rels>&#65279;<?xml version="1.0" encoding="utf-8" standalone="yes"?>
<Relationships xmlns="http://schemas.openxmlformats.org/package/2006/relationships"><Relationship Id="rId3" Type="http://schemas.openxmlformats.org/officeDocument/2006/relationships/comments" Target="../comments1.xml" /><Relationship Id="rId2" Type="http://schemas.openxmlformats.org/officeDocument/2006/relationships/vmlDrawing" Target="../drawings/vmlDrawing1.vml" /></Relationships>
</file>

<file path=xl/worksheets/_rels/sheet10.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 />
</file>

<file path=xl/worksheets/_rels/sheet12.xml.rels>&#65279;<?xml version="1.0" encoding="utf-8" standalone="yes"?>
<Relationships xmlns="http://schemas.openxmlformats.org/package/2006/relationships" />
</file>

<file path=xl/worksheets/_rels/sheet1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
    <pageSetUpPr fitToPage="1"/>
  </sheetPr>
  <dimension ref="A2:F41"/>
  <sheetViews>
    <sheetView rightToLeft="1" tabSelected="1" zoomScaleNormal="100" workbookViewId="0">
      <selection activeCell="C6" sqref="C6"/>
    </sheetView>
  </sheetViews>
  <sheetFormatPr defaultColWidth="9" defaultRowHeight="14" x14ac:dyDescent="0.3"/>
  <cols>
    <col min="1" max="1" width="7.83203125" style="13" customWidth="1"/>
    <col min="2" max="2" width="112.25" style="4" customWidth="1"/>
    <col min="3" max="4" width="9" style="4"/>
    <col min="5" max="5" width="15.08203125" style="4" customWidth="1"/>
    <col min="6" max="6" width="13" style="4" customWidth="1"/>
    <col min="7" max="16384" width="9" style="4"/>
  </cols>
  <sheetData>
    <row r="2" spans="1:3" ht="23" x14ac:dyDescent="0.3">
      <c r="A2" s="9"/>
      <c r="B2" s="242" t="s">
        <v>719</v>
      </c>
    </row>
    <row r="3" spans="1:3" ht="18" x14ac:dyDescent="0.3">
      <c r="A3" s="9"/>
      <c r="B3" s="5"/>
    </row>
    <row r="4" spans="1:3" s="6" customFormat="1" ht="31.5" customHeight="1" x14ac:dyDescent="0.3">
      <c r="A4" s="10" t="s">
        <v>398</v>
      </c>
      <c r="B4" s="14" t="s">
        <v>422</v>
      </c>
    </row>
    <row r="5" spans="1:3" s="6" customFormat="1" ht="31.5" customHeight="1" x14ac:dyDescent="0.3">
      <c r="A5" s="11">
        <v>1</v>
      </c>
      <c r="B5" s="311" t="s">
        <v>674</v>
      </c>
    </row>
    <row r="6" spans="1:3" s="6" customFormat="1" ht="31.5" customHeight="1" x14ac:dyDescent="0.3">
      <c r="A6" s="11">
        <v>2</v>
      </c>
      <c r="B6" s="7" t="s">
        <v>648</v>
      </c>
    </row>
    <row r="7" spans="1:3" s="6" customFormat="1" ht="31.5" customHeight="1" x14ac:dyDescent="0.3">
      <c r="A7" s="11">
        <v>3</v>
      </c>
      <c r="B7" s="7" t="s">
        <v>649</v>
      </c>
    </row>
    <row r="8" spans="1:3" s="6" customFormat="1" ht="42" customHeight="1" x14ac:dyDescent="0.3">
      <c r="A8" s="11">
        <v>4</v>
      </c>
      <c r="B8" s="7" t="s">
        <v>650</v>
      </c>
    </row>
    <row r="9" spans="1:3" s="6" customFormat="1" ht="31.5" customHeight="1" x14ac:dyDescent="0.3">
      <c r="A9" s="11">
        <v>5</v>
      </c>
      <c r="B9" s="7" t="s">
        <v>651</v>
      </c>
    </row>
    <row r="10" spans="1:3" s="6" customFormat="1" ht="31.5" customHeight="1" x14ac:dyDescent="0.3">
      <c r="A10" s="11">
        <v>6</v>
      </c>
      <c r="B10" s="7" t="s">
        <v>646</v>
      </c>
    </row>
    <row r="11" spans="1:3" s="6" customFormat="1" ht="42" customHeight="1" x14ac:dyDescent="0.3">
      <c r="A11" s="11">
        <v>7</v>
      </c>
      <c r="B11" s="7" t="s">
        <v>672</v>
      </c>
      <c r="C11" s="272"/>
    </row>
    <row r="12" spans="1:3" s="6" customFormat="1" ht="31.5" customHeight="1" x14ac:dyDescent="0.3">
      <c r="A12" s="11">
        <v>8</v>
      </c>
      <c r="B12" s="7" t="s">
        <v>673</v>
      </c>
    </row>
    <row r="13" spans="1:3" s="6" customFormat="1" ht="31.5" customHeight="1" x14ac:dyDescent="0.3">
      <c r="A13" s="11">
        <v>9</v>
      </c>
      <c r="B13" s="7" t="s">
        <v>665</v>
      </c>
    </row>
    <row r="14" spans="1:3" s="272" customFormat="1" ht="45" customHeight="1" x14ac:dyDescent="0.3">
      <c r="A14" s="11">
        <v>10</v>
      </c>
      <c r="B14" s="274" t="s">
        <v>652</v>
      </c>
    </row>
    <row r="15" spans="1:3" s="272" customFormat="1" ht="45" customHeight="1" x14ac:dyDescent="0.3">
      <c r="A15" s="273"/>
      <c r="B15" s="274"/>
    </row>
    <row r="16" spans="1:3" s="6" customFormat="1" ht="30" customHeight="1" x14ac:dyDescent="0.35">
      <c r="A16" s="12"/>
      <c r="B16" s="15" t="s">
        <v>626</v>
      </c>
    </row>
    <row r="17" spans="1:6" s="6" customFormat="1" ht="20.25" customHeight="1" x14ac:dyDescent="0.35">
      <c r="A17" s="12"/>
      <c r="B17" s="15"/>
      <c r="D17" s="28"/>
      <c r="E17" s="28"/>
      <c r="F17" s="28"/>
    </row>
    <row r="18" spans="1:6" s="6" customFormat="1" ht="30" customHeight="1" x14ac:dyDescent="0.35">
      <c r="A18" s="12"/>
      <c r="B18" s="15"/>
      <c r="D18" s="29"/>
      <c r="E18" s="30"/>
      <c r="F18" s="30"/>
    </row>
    <row r="19" spans="1:6" s="6" customFormat="1" ht="30" customHeight="1" x14ac:dyDescent="0.35">
      <c r="A19" s="12"/>
      <c r="B19" s="15"/>
      <c r="D19" s="29"/>
      <c r="E19" s="30"/>
      <c r="F19" s="30"/>
    </row>
    <row r="20" spans="1:6" s="6" customFormat="1" ht="30" customHeight="1" x14ac:dyDescent="0.35">
      <c r="A20" s="12"/>
      <c r="B20" s="15"/>
      <c r="D20" s="29"/>
      <c r="E20" s="30"/>
      <c r="F20" s="30"/>
    </row>
    <row r="21" spans="1:6" s="6" customFormat="1" ht="30" customHeight="1" x14ac:dyDescent="0.35">
      <c r="A21" s="12"/>
      <c r="B21" s="15"/>
    </row>
    <row r="22" spans="1:6" s="6" customFormat="1" ht="30" customHeight="1" x14ac:dyDescent="0.35">
      <c r="A22" s="12"/>
      <c r="B22" s="271" t="s">
        <v>647</v>
      </c>
    </row>
    <row r="23" spans="1:6" s="6" customFormat="1" ht="30" customHeight="1" x14ac:dyDescent="0.35">
      <c r="A23" s="12"/>
      <c r="B23" s="15"/>
    </row>
    <row r="24" spans="1:6" s="6" customFormat="1" ht="30" customHeight="1" x14ac:dyDescent="0.35">
      <c r="A24" s="12"/>
      <c r="B24" s="15" t="s">
        <v>188</v>
      </c>
    </row>
    <row r="25" spans="1:6" s="6" customFormat="1" ht="15.5" x14ac:dyDescent="0.35">
      <c r="A25" s="12"/>
      <c r="B25" s="8"/>
    </row>
    <row r="26" spans="1:6" s="6" customFormat="1" ht="30" customHeight="1" x14ac:dyDescent="0.3">
      <c r="A26" s="11">
        <v>1</v>
      </c>
      <c r="B26" s="7" t="s">
        <v>633</v>
      </c>
    </row>
    <row r="27" spans="1:6" s="6" customFormat="1" ht="30" customHeight="1" x14ac:dyDescent="0.3">
      <c r="A27" s="11">
        <v>2</v>
      </c>
      <c r="B27" s="7" t="s">
        <v>634</v>
      </c>
    </row>
    <row r="28" spans="1:6" s="6" customFormat="1" ht="70.5" customHeight="1" x14ac:dyDescent="0.3">
      <c r="A28" s="11">
        <v>3</v>
      </c>
      <c r="B28" s="359" t="s">
        <v>710</v>
      </c>
    </row>
    <row r="29" spans="1:6" s="6" customFormat="1" ht="45" customHeight="1" x14ac:dyDescent="0.3">
      <c r="A29" s="11">
        <v>4</v>
      </c>
      <c r="B29" s="7" t="s">
        <v>709</v>
      </c>
    </row>
    <row r="30" spans="1:6" s="6" customFormat="1" ht="15.5" x14ac:dyDescent="0.35">
      <c r="A30" s="12"/>
      <c r="B30" s="8"/>
    </row>
    <row r="31" spans="1:6" s="6" customFormat="1" ht="30" customHeight="1" x14ac:dyDescent="0.35">
      <c r="A31" s="12" t="s">
        <v>398</v>
      </c>
      <c r="B31" s="15" t="s">
        <v>189</v>
      </c>
    </row>
    <row r="32" spans="1:6" s="6" customFormat="1" ht="30" customHeight="1" x14ac:dyDescent="0.3">
      <c r="A32" s="11">
        <v>1</v>
      </c>
      <c r="B32" s="7" t="s">
        <v>675</v>
      </c>
    </row>
    <row r="33" spans="1:2" s="6" customFormat="1" ht="30" customHeight="1" x14ac:dyDescent="0.3">
      <c r="A33" s="11">
        <v>2</v>
      </c>
      <c r="B33" s="7" t="s">
        <v>635</v>
      </c>
    </row>
    <row r="34" spans="1:2" s="6" customFormat="1" ht="40" customHeight="1" x14ac:dyDescent="0.3">
      <c r="A34" s="11">
        <v>3</v>
      </c>
      <c r="B34" s="7" t="s">
        <v>423</v>
      </c>
    </row>
    <row r="35" spans="1:2" s="6" customFormat="1" ht="30" customHeight="1" x14ac:dyDescent="0.3">
      <c r="A35" s="11">
        <v>4</v>
      </c>
      <c r="B35" s="7" t="s">
        <v>636</v>
      </c>
    </row>
    <row r="36" spans="1:2" s="6" customFormat="1" ht="30" customHeight="1" x14ac:dyDescent="0.3">
      <c r="A36" s="11">
        <v>5</v>
      </c>
      <c r="B36" s="7" t="s">
        <v>637</v>
      </c>
    </row>
    <row r="37" spans="1:2" s="6" customFormat="1" ht="30" customHeight="1" x14ac:dyDescent="0.3">
      <c r="A37" s="11">
        <v>6</v>
      </c>
      <c r="B37" s="7" t="s">
        <v>399</v>
      </c>
    </row>
    <row r="38" spans="1:2" s="6" customFormat="1" ht="30" customHeight="1" x14ac:dyDescent="0.3">
      <c r="A38" s="11">
        <v>7</v>
      </c>
      <c r="B38" s="7" t="s">
        <v>186</v>
      </c>
    </row>
    <row r="39" spans="1:2" s="6" customFormat="1" ht="30" customHeight="1" x14ac:dyDescent="0.3">
      <c r="A39" s="11">
        <v>8</v>
      </c>
      <c r="B39" s="7" t="s">
        <v>187</v>
      </c>
    </row>
    <row r="40" spans="1:2" s="6" customFormat="1" ht="30" customHeight="1" x14ac:dyDescent="0.3">
      <c r="A40" s="11">
        <v>9</v>
      </c>
      <c r="B40" s="7" t="s">
        <v>591</v>
      </c>
    </row>
    <row r="41" spans="1:2" s="6" customFormat="1" ht="30" customHeight="1" x14ac:dyDescent="0.3">
      <c r="A41" s="11"/>
      <c r="B41" s="7"/>
    </row>
  </sheetData>
  <phoneticPr fontId="18" type="noConversion"/>
  <pageMargins left="0.7" right="0.7" top="0.75" bottom="0.75" header="0.3" footer="0.3"/>
  <pageSetup paperSize="9" scale="67" fitToHeight="0"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
  <dimension ref="A1:J40"/>
  <sheetViews>
    <sheetView rightToLeft="1" zoomScaleNormal="100" workbookViewId="0">
      <selection activeCell="F6" sqref="F6:I6"/>
    </sheetView>
  </sheetViews>
  <sheetFormatPr defaultColWidth="9" defaultRowHeight="14" x14ac:dyDescent="0.3"/>
  <cols>
    <col min="1" max="16384" width="9" style="226"/>
  </cols>
  <sheetData>
    <row r="1" spans="2:10" ht="14.5" thickBot="1" x14ac:dyDescent="0.35"/>
    <row r="2" spans="2:10" ht="17.5" x14ac:dyDescent="0.35">
      <c r="B2" s="227"/>
      <c r="C2" s="368" t="s">
        <v>653</v>
      </c>
      <c r="D2" s="368"/>
      <c r="E2" s="368"/>
      <c r="F2" s="368"/>
      <c r="G2" s="368"/>
      <c r="H2" s="368"/>
      <c r="I2" s="368"/>
      <c r="J2" s="228"/>
    </row>
    <row r="3" spans="2:10" ht="15.5" x14ac:dyDescent="0.35">
      <c r="B3" s="229"/>
      <c r="C3" s="230"/>
      <c r="D3" s="230"/>
      <c r="E3" s="230"/>
      <c r="F3" s="230"/>
      <c r="G3" s="230"/>
      <c r="H3" s="230"/>
      <c r="I3" s="230"/>
      <c r="J3" s="231"/>
    </row>
    <row r="4" spans="2:10" s="235" customFormat="1" ht="25" customHeight="1" x14ac:dyDescent="0.3">
      <c r="B4" s="232"/>
      <c r="C4" s="233" t="s">
        <v>439</v>
      </c>
      <c r="D4" s="233"/>
      <c r="E4" s="233"/>
      <c r="F4" s="367"/>
      <c r="G4" s="367"/>
      <c r="H4" s="367"/>
      <c r="I4" s="367"/>
      <c r="J4" s="234"/>
    </row>
    <row r="5" spans="2:10" s="235" customFormat="1" ht="25" customHeight="1" x14ac:dyDescent="0.3">
      <c r="B5" s="232"/>
      <c r="C5" s="233" t="s">
        <v>654</v>
      </c>
      <c r="D5" s="233"/>
      <c r="E5" s="233"/>
      <c r="F5" s="367"/>
      <c r="G5" s="367"/>
      <c r="H5" s="367"/>
      <c r="I5" s="367"/>
      <c r="J5" s="234"/>
    </row>
    <row r="6" spans="2:10" s="235" customFormat="1" ht="25" customHeight="1" x14ac:dyDescent="0.3">
      <c r="B6" s="232"/>
      <c r="C6" s="233" t="s">
        <v>658</v>
      </c>
      <c r="D6" s="233"/>
      <c r="E6" s="233"/>
      <c r="F6" s="367"/>
      <c r="G6" s="367"/>
      <c r="H6" s="367"/>
      <c r="I6" s="367"/>
      <c r="J6" s="234"/>
    </row>
    <row r="7" spans="2:10" s="235" customFormat="1" ht="25" customHeight="1" x14ac:dyDescent="0.3">
      <c r="B7" s="232"/>
      <c r="C7" s="233" t="s">
        <v>655</v>
      </c>
      <c r="D7" s="233"/>
      <c r="E7" s="233"/>
      <c r="F7" s="367"/>
      <c r="G7" s="367"/>
      <c r="H7" s="367"/>
      <c r="I7" s="367"/>
      <c r="J7" s="234"/>
    </row>
    <row r="8" spans="2:10" s="235" customFormat="1" ht="25" customHeight="1" x14ac:dyDescent="0.3">
      <c r="B8" s="232"/>
      <c r="C8" s="233" t="s">
        <v>444</v>
      </c>
      <c r="D8" s="233"/>
      <c r="E8" s="233"/>
      <c r="F8" s="367"/>
      <c r="G8" s="367"/>
      <c r="H8" s="367"/>
      <c r="I8" s="367"/>
      <c r="J8" s="234"/>
    </row>
    <row r="9" spans="2:10" s="235" customFormat="1" ht="25" customHeight="1" x14ac:dyDescent="0.3">
      <c r="B9" s="232"/>
      <c r="C9" s="233" t="s">
        <v>656</v>
      </c>
      <c r="D9" s="233"/>
      <c r="E9" s="233"/>
      <c r="F9" s="367"/>
      <c r="G9" s="367"/>
      <c r="H9" s="367"/>
      <c r="I9" s="367"/>
      <c r="J9" s="234"/>
    </row>
    <row r="10" spans="2:10" s="235" customFormat="1" ht="25" customHeight="1" thickBot="1" x14ac:dyDescent="0.35">
      <c r="B10" s="232"/>
      <c r="C10" s="233" t="s">
        <v>657</v>
      </c>
      <c r="D10" s="233"/>
      <c r="E10" s="233"/>
      <c r="F10" s="369"/>
      <c r="G10" s="370"/>
      <c r="H10" s="369"/>
      <c r="I10" s="369"/>
      <c r="J10" s="234"/>
    </row>
    <row r="11" spans="2:10" s="235" customFormat="1" ht="42" customHeight="1" thickBot="1" x14ac:dyDescent="0.35">
      <c r="B11" s="232"/>
      <c r="C11" s="236" t="s">
        <v>573</v>
      </c>
      <c r="D11" s="233"/>
      <c r="E11" s="233"/>
      <c r="F11" s="19"/>
      <c r="G11" s="25"/>
      <c r="H11" s="20"/>
      <c r="I11" s="20"/>
      <c r="J11" s="234"/>
    </row>
    <row r="12" spans="2:10" s="235" customFormat="1" ht="25" customHeight="1" x14ac:dyDescent="0.3">
      <c r="B12" s="232"/>
      <c r="C12" s="233" t="s">
        <v>440</v>
      </c>
      <c r="D12" s="233"/>
      <c r="E12" s="233"/>
      <c r="F12" s="367"/>
      <c r="G12" s="367"/>
      <c r="H12" s="367"/>
      <c r="I12" s="367"/>
      <c r="J12" s="234"/>
    </row>
    <row r="13" spans="2:10" s="235" customFormat="1" ht="25" customHeight="1" x14ac:dyDescent="0.3">
      <c r="B13" s="232"/>
      <c r="C13" s="233" t="s">
        <v>443</v>
      </c>
      <c r="D13" s="233"/>
      <c r="E13" s="233"/>
      <c r="F13" s="367"/>
      <c r="G13" s="367"/>
      <c r="H13" s="367"/>
      <c r="I13" s="367"/>
      <c r="J13" s="234"/>
    </row>
    <row r="14" spans="2:10" s="235" customFormat="1" ht="25" customHeight="1" x14ac:dyDescent="0.3">
      <c r="B14" s="232"/>
      <c r="C14" s="233" t="s">
        <v>441</v>
      </c>
      <c r="D14" s="233"/>
      <c r="E14" s="233"/>
      <c r="F14" s="367"/>
      <c r="G14" s="367"/>
      <c r="H14" s="367"/>
      <c r="I14" s="367"/>
      <c r="J14" s="234"/>
    </row>
    <row r="15" spans="2:10" s="235" customFormat="1" ht="25" customHeight="1" thickBot="1" x14ac:dyDescent="0.35">
      <c r="B15" s="237"/>
      <c r="C15" s="238"/>
      <c r="D15" s="238"/>
      <c r="E15" s="238"/>
      <c r="F15" s="238"/>
      <c r="G15" s="238"/>
      <c r="H15" s="238"/>
      <c r="I15" s="238"/>
      <c r="J15" s="239"/>
    </row>
    <row r="17" spans="2:10" ht="15.5" x14ac:dyDescent="0.35">
      <c r="B17" s="240" t="s">
        <v>465</v>
      </c>
      <c r="C17" s="241"/>
      <c r="D17" s="241"/>
      <c r="E17" s="241"/>
      <c r="F17" s="241"/>
      <c r="G17" s="241"/>
      <c r="H17" s="241"/>
      <c r="I17" s="241"/>
      <c r="J17" s="241"/>
    </row>
    <row r="40" spans="1:1" x14ac:dyDescent="0.3">
      <c r="A40" s="226" t="s">
        <v>442</v>
      </c>
    </row>
  </sheetData>
  <sheetProtection algorithmName="SHA-512" hashValue="QZZ+DSIue9rWWxoXLtJdVpHR9iTY/TWe/dxjcv14l9X1J7vvoJ1fhl5hhU1UnGDuYkGF3MqU4iYY4uXDuqu1Zw==" saltValue="L6VuEcpzZhx//VY4orXIzw==" spinCount="100000" sheet="1" objects="1" scenarios="1"/>
  <mergeCells count="11">
    <mergeCell ref="F13:I13"/>
    <mergeCell ref="F14:I14"/>
    <mergeCell ref="F9:I9"/>
    <mergeCell ref="F10:I10"/>
    <mergeCell ref="F12:I12"/>
    <mergeCell ref="F8:I8"/>
    <mergeCell ref="C2:I2"/>
    <mergeCell ref="F4:I4"/>
    <mergeCell ref="F5:I5"/>
    <mergeCell ref="F6:I6"/>
    <mergeCell ref="F7:I7"/>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3"/>
  <dimension ref="A1:L40"/>
  <sheetViews>
    <sheetView rightToLeft="1" workbookViewId="0">
      <selection activeCell="L9" sqref="L9"/>
    </sheetView>
  </sheetViews>
  <sheetFormatPr defaultColWidth="9" defaultRowHeight="17.5" x14ac:dyDescent="0.3"/>
  <cols>
    <col min="1" max="1" width="9" style="17"/>
    <col min="2" max="9" width="9" style="18"/>
    <col min="10" max="10" width="19.25" style="18" bestFit="1" customWidth="1"/>
    <col min="11" max="11" width="3.83203125" style="18" customWidth="1"/>
    <col min="12" max="12" width="25" style="18" customWidth="1"/>
    <col min="13" max="16384" width="9" style="17"/>
  </cols>
  <sheetData>
    <row r="1" spans="1:12" ht="23" x14ac:dyDescent="0.3">
      <c r="A1" s="23"/>
      <c r="B1" s="373" t="s">
        <v>445</v>
      </c>
      <c r="C1" s="373"/>
      <c r="D1" s="373"/>
      <c r="E1" s="373"/>
      <c r="F1" s="373"/>
      <c r="G1" s="373"/>
      <c r="H1" s="373"/>
      <c r="I1" s="373"/>
      <c r="J1" s="23"/>
      <c r="K1" s="23"/>
      <c r="L1" s="24"/>
    </row>
    <row r="2" spans="1:12" ht="15.5" x14ac:dyDescent="0.3">
      <c r="A2" s="21"/>
      <c r="B2" s="22"/>
      <c r="C2" s="22"/>
      <c r="D2" s="22"/>
      <c r="E2" s="22"/>
      <c r="F2" s="22"/>
      <c r="G2" s="22"/>
      <c r="H2" s="22"/>
      <c r="I2" s="22"/>
      <c r="J2" s="22"/>
      <c r="K2" s="22"/>
      <c r="L2" s="22"/>
    </row>
    <row r="3" spans="1:12" s="243" customFormat="1" ht="18" x14ac:dyDescent="0.3">
      <c r="B3" s="244" t="s">
        <v>579</v>
      </c>
      <c r="C3" s="18"/>
      <c r="D3" s="18"/>
      <c r="E3" s="18"/>
      <c r="F3" s="18"/>
      <c r="G3" s="18"/>
      <c r="H3" s="18"/>
      <c r="I3" s="18"/>
      <c r="J3" s="18"/>
      <c r="K3" s="18"/>
      <c r="L3" s="18"/>
    </row>
    <row r="4" spans="1:12" s="243" customFormat="1" x14ac:dyDescent="0.3">
      <c r="B4" s="18"/>
      <c r="C4" s="18"/>
      <c r="D4" s="18"/>
      <c r="E4" s="18"/>
      <c r="F4" s="18"/>
      <c r="G4" s="18"/>
      <c r="H4" s="18"/>
      <c r="I4" s="18"/>
      <c r="J4" s="18"/>
      <c r="K4" s="18"/>
      <c r="L4" s="18"/>
    </row>
    <row r="5" spans="1:12" s="243" customFormat="1" ht="37.5" customHeight="1" x14ac:dyDescent="0.3">
      <c r="B5" s="245" t="s">
        <v>419</v>
      </c>
      <c r="C5" s="18" t="s">
        <v>638</v>
      </c>
      <c r="D5" s="18"/>
      <c r="E5" s="18"/>
      <c r="F5" s="18"/>
      <c r="G5" s="18"/>
      <c r="H5" s="18"/>
      <c r="I5" s="18"/>
      <c r="J5" s="18"/>
      <c r="K5" s="18"/>
      <c r="L5" s="18"/>
    </row>
    <row r="6" spans="1:12" s="243" customFormat="1" ht="27.75" customHeight="1" x14ac:dyDescent="0.3">
      <c r="B6" s="245" t="s">
        <v>414</v>
      </c>
      <c r="C6" s="18" t="s">
        <v>580</v>
      </c>
      <c r="D6" s="18"/>
      <c r="E6" s="18"/>
      <c r="F6" s="18"/>
      <c r="G6" s="18"/>
      <c r="H6" s="18"/>
      <c r="I6" s="18"/>
      <c r="J6" s="18"/>
      <c r="K6" s="18"/>
      <c r="L6" s="18"/>
    </row>
    <row r="7" spans="1:12" s="243" customFormat="1" x14ac:dyDescent="0.3">
      <c r="B7" s="18"/>
      <c r="C7" s="18"/>
      <c r="D7" s="18"/>
      <c r="E7" s="18"/>
      <c r="F7" s="18"/>
      <c r="G7" s="18"/>
      <c r="H7" s="18"/>
      <c r="I7" s="18"/>
      <c r="J7" s="18"/>
      <c r="K7" s="18"/>
      <c r="L7" s="18"/>
    </row>
    <row r="8" spans="1:12" s="243" customFormat="1" x14ac:dyDescent="0.3">
      <c r="B8" s="18"/>
      <c r="C8" s="18"/>
      <c r="D8" s="18"/>
      <c r="E8" s="18"/>
      <c r="F8" s="18"/>
      <c r="G8" s="18"/>
      <c r="H8" s="18"/>
      <c r="I8" s="18"/>
      <c r="J8" s="18"/>
      <c r="K8" s="18"/>
      <c r="L8" s="18"/>
    </row>
    <row r="9" spans="1:12" s="243" customFormat="1" x14ac:dyDescent="0.3">
      <c r="B9" s="18"/>
      <c r="C9" s="18"/>
      <c r="D9" s="18"/>
      <c r="E9" s="18"/>
      <c r="F9" s="18"/>
      <c r="G9" s="18"/>
      <c r="H9" s="18"/>
      <c r="I9" s="18"/>
      <c r="J9" s="18"/>
      <c r="K9" s="18"/>
      <c r="L9" s="18"/>
    </row>
    <row r="10" spans="1:12" s="243" customFormat="1" x14ac:dyDescent="0.3">
      <c r="B10" s="18"/>
      <c r="C10" s="18"/>
      <c r="D10" s="18"/>
      <c r="E10" s="18"/>
      <c r="F10" s="18"/>
      <c r="G10" s="18"/>
      <c r="H10" s="18"/>
      <c r="I10" s="18"/>
      <c r="J10" s="18"/>
      <c r="K10" s="18"/>
      <c r="L10" s="18"/>
    </row>
    <row r="11" spans="1:12" s="243" customFormat="1" x14ac:dyDescent="0.3">
      <c r="B11" s="18"/>
      <c r="C11" s="18"/>
      <c r="D11" s="18"/>
      <c r="E11" s="18"/>
      <c r="F11" s="18"/>
      <c r="G11" s="18"/>
      <c r="H11" s="18"/>
      <c r="I11" s="18"/>
      <c r="J11" s="18"/>
      <c r="K11" s="18"/>
      <c r="L11" s="18"/>
    </row>
    <row r="12" spans="1:12" s="243" customFormat="1" x14ac:dyDescent="0.3">
      <c r="B12" s="18"/>
      <c r="C12" s="18"/>
      <c r="D12" s="18"/>
      <c r="E12" s="18"/>
      <c r="F12" s="18"/>
      <c r="G12" s="18"/>
      <c r="H12" s="18"/>
      <c r="I12" s="18"/>
      <c r="J12" s="18"/>
      <c r="K12" s="18"/>
      <c r="L12" s="246"/>
    </row>
    <row r="13" spans="1:12" s="243" customFormat="1" x14ac:dyDescent="0.3">
      <c r="B13" s="18"/>
      <c r="C13" s="18"/>
      <c r="D13" s="18"/>
      <c r="E13" s="18"/>
      <c r="F13" s="18"/>
      <c r="G13" s="18"/>
      <c r="H13" s="18"/>
      <c r="I13" s="18"/>
      <c r="J13" s="18"/>
      <c r="K13" s="18"/>
      <c r="L13" s="18"/>
    </row>
    <row r="14" spans="1:12" s="243" customFormat="1" x14ac:dyDescent="0.3">
      <c r="B14" s="18"/>
      <c r="C14" s="18"/>
      <c r="D14" s="18"/>
      <c r="E14" s="18"/>
      <c r="F14" s="18"/>
      <c r="G14" s="18"/>
      <c r="H14" s="18"/>
      <c r="I14" s="18"/>
      <c r="J14" s="18"/>
      <c r="K14" s="18"/>
      <c r="L14" s="18"/>
    </row>
    <row r="15" spans="1:12" s="243" customFormat="1" ht="18" x14ac:dyDescent="0.3">
      <c r="B15" s="244" t="s">
        <v>676</v>
      </c>
      <c r="C15" s="18"/>
      <c r="D15" s="18"/>
      <c r="E15" s="18"/>
      <c r="F15" s="18"/>
      <c r="G15" s="18"/>
      <c r="H15" s="18"/>
      <c r="I15" s="18"/>
      <c r="J15" s="18"/>
      <c r="K15" s="18"/>
      <c r="L15" s="18"/>
    </row>
    <row r="16" spans="1:12" s="243" customFormat="1" ht="18" x14ac:dyDescent="0.3">
      <c r="B16" s="244"/>
      <c r="C16" s="18"/>
      <c r="D16" s="18"/>
      <c r="E16" s="18"/>
      <c r="F16" s="18"/>
      <c r="G16" s="18"/>
      <c r="H16" s="18"/>
      <c r="I16" s="18"/>
      <c r="J16" s="18"/>
      <c r="K16" s="18"/>
      <c r="L16" s="18"/>
    </row>
    <row r="17" spans="2:12" s="243" customFormat="1" ht="30" customHeight="1" x14ac:dyDescent="0.3">
      <c r="B17" s="245" t="s">
        <v>419</v>
      </c>
      <c r="C17" s="18" t="s">
        <v>639</v>
      </c>
      <c r="D17" s="18"/>
      <c r="E17" s="18"/>
      <c r="F17" s="18"/>
      <c r="G17" s="18"/>
      <c r="H17" s="18"/>
      <c r="I17" s="18"/>
      <c r="J17" s="18"/>
      <c r="K17" s="18"/>
      <c r="L17" s="18"/>
    </row>
    <row r="18" spans="2:12" s="243" customFormat="1" ht="29.25" customHeight="1" x14ac:dyDescent="0.3">
      <c r="B18" s="245" t="s">
        <v>414</v>
      </c>
      <c r="C18" s="18" t="s">
        <v>580</v>
      </c>
      <c r="D18" s="18"/>
      <c r="E18" s="18"/>
      <c r="F18" s="18"/>
      <c r="G18" s="18"/>
      <c r="H18" s="18"/>
      <c r="I18" s="18"/>
      <c r="J18" s="18"/>
      <c r="K18" s="18"/>
      <c r="L18" s="18"/>
    </row>
    <row r="19" spans="2:12" s="243" customFormat="1" x14ac:dyDescent="0.3">
      <c r="B19" s="18"/>
      <c r="C19" s="18"/>
      <c r="D19" s="18"/>
      <c r="E19" s="18"/>
      <c r="F19" s="18"/>
      <c r="G19" s="18"/>
      <c r="H19" s="18"/>
      <c r="I19" s="18"/>
      <c r="J19" s="18"/>
      <c r="K19" s="18"/>
      <c r="L19" s="18"/>
    </row>
    <row r="20" spans="2:12" s="243" customFormat="1" x14ac:dyDescent="0.3">
      <c r="B20" s="18"/>
      <c r="C20" s="18"/>
      <c r="D20" s="18"/>
      <c r="E20" s="18"/>
      <c r="F20" s="18"/>
      <c r="G20" s="18"/>
      <c r="H20" s="18"/>
      <c r="I20" s="18"/>
      <c r="J20" s="18"/>
      <c r="K20" s="18"/>
      <c r="L20" s="18"/>
    </row>
    <row r="21" spans="2:12" s="243" customFormat="1" x14ac:dyDescent="0.3">
      <c r="B21" s="18"/>
      <c r="C21" s="18"/>
      <c r="D21" s="18"/>
      <c r="E21" s="18"/>
      <c r="F21" s="18"/>
      <c r="G21" s="18"/>
      <c r="H21" s="18"/>
      <c r="I21" s="18"/>
      <c r="J21" s="18"/>
      <c r="K21" s="18"/>
      <c r="L21" s="18"/>
    </row>
    <row r="22" spans="2:12" s="243" customFormat="1" x14ac:dyDescent="0.3">
      <c r="B22" s="18"/>
      <c r="C22" s="18"/>
      <c r="D22" s="18"/>
      <c r="E22" s="18"/>
      <c r="F22" s="18"/>
      <c r="G22" s="18"/>
      <c r="H22" s="18"/>
      <c r="I22" s="18"/>
      <c r="J22" s="18"/>
      <c r="K22" s="18"/>
      <c r="L22" s="18"/>
    </row>
    <row r="23" spans="2:12" s="243" customFormat="1" x14ac:dyDescent="0.3">
      <c r="B23" s="18"/>
      <c r="C23" s="18"/>
      <c r="D23" s="18"/>
      <c r="E23" s="18"/>
      <c r="F23" s="18"/>
      <c r="G23" s="18"/>
      <c r="H23" s="18"/>
      <c r="I23" s="18"/>
      <c r="J23" s="18"/>
      <c r="K23" s="18"/>
      <c r="L23" s="18"/>
    </row>
    <row r="24" spans="2:12" s="243" customFormat="1" x14ac:dyDescent="0.3">
      <c r="B24" s="18"/>
      <c r="C24" s="18"/>
      <c r="D24" s="18"/>
      <c r="E24" s="18"/>
      <c r="F24" s="18"/>
      <c r="G24" s="18"/>
      <c r="H24" s="18"/>
      <c r="I24" s="18"/>
      <c r="J24" s="18"/>
      <c r="K24" s="18"/>
      <c r="L24" s="18"/>
    </row>
    <row r="25" spans="2:12" s="243" customFormat="1" x14ac:dyDescent="0.3">
      <c r="B25" s="18"/>
      <c r="C25" s="18"/>
      <c r="D25" s="18"/>
      <c r="E25" s="18"/>
      <c r="F25" s="18"/>
      <c r="G25" s="18"/>
      <c r="H25" s="18"/>
      <c r="I25" s="18"/>
      <c r="J25" s="18"/>
      <c r="K25" s="18"/>
      <c r="L25" s="18"/>
    </row>
    <row r="26" spans="2:12" s="243" customFormat="1" x14ac:dyDescent="0.3">
      <c r="B26" s="18"/>
      <c r="C26" s="18"/>
      <c r="D26" s="18"/>
      <c r="E26" s="18"/>
      <c r="F26" s="18"/>
      <c r="G26" s="18"/>
      <c r="H26" s="18"/>
      <c r="I26" s="18"/>
      <c r="J26" s="18"/>
      <c r="K26" s="18"/>
      <c r="L26" s="18"/>
    </row>
    <row r="27" spans="2:12" s="243" customFormat="1" x14ac:dyDescent="0.3">
      <c r="B27" s="18"/>
      <c r="C27" s="18"/>
      <c r="D27" s="18"/>
      <c r="E27" s="18"/>
      <c r="F27" s="18"/>
      <c r="G27" s="18"/>
      <c r="H27" s="18"/>
      <c r="I27" s="18"/>
      <c r="J27" s="18"/>
      <c r="K27" s="18"/>
      <c r="L27" s="18"/>
    </row>
    <row r="28" spans="2:12" s="243" customFormat="1" x14ac:dyDescent="0.3">
      <c r="B28" s="18"/>
      <c r="C28" s="18"/>
      <c r="D28" s="18"/>
      <c r="E28" s="18"/>
      <c r="F28" s="18"/>
      <c r="G28" s="18"/>
      <c r="H28" s="18"/>
      <c r="I28" s="18"/>
      <c r="J28" s="18"/>
      <c r="K28" s="18"/>
      <c r="L28" s="18"/>
    </row>
    <row r="29" spans="2:12" s="243" customFormat="1" x14ac:dyDescent="0.3">
      <c r="B29" s="18"/>
      <c r="C29" s="18"/>
      <c r="D29" s="18"/>
      <c r="E29" s="18"/>
      <c r="F29" s="18"/>
      <c r="G29" s="18"/>
      <c r="H29" s="18"/>
      <c r="I29" s="18"/>
      <c r="J29" s="18"/>
      <c r="K29" s="18"/>
      <c r="L29" s="18"/>
    </row>
    <row r="30" spans="2:12" s="243" customFormat="1" x14ac:dyDescent="0.3">
      <c r="B30" s="18"/>
      <c r="C30" s="18"/>
      <c r="D30" s="18"/>
      <c r="E30" s="18"/>
      <c r="F30" s="18"/>
      <c r="G30" s="18"/>
      <c r="H30" s="18"/>
      <c r="I30" s="18"/>
      <c r="J30" s="18"/>
      <c r="K30" s="18"/>
      <c r="L30" s="18"/>
    </row>
    <row r="31" spans="2:12" s="243" customFormat="1" x14ac:dyDescent="0.3">
      <c r="B31" s="18"/>
      <c r="C31" s="18"/>
      <c r="D31" s="18"/>
      <c r="E31" s="18"/>
      <c r="F31" s="18"/>
      <c r="G31" s="18"/>
      <c r="H31" s="18"/>
      <c r="I31" s="18"/>
      <c r="J31" s="18"/>
      <c r="K31" s="18"/>
      <c r="L31" s="18"/>
    </row>
    <row r="32" spans="2:12" s="243" customFormat="1" ht="18" x14ac:dyDescent="0.3">
      <c r="B32" s="244" t="s">
        <v>574</v>
      </c>
      <c r="C32" s="18"/>
      <c r="D32" s="18"/>
      <c r="E32" s="18"/>
      <c r="F32" s="18"/>
      <c r="G32" s="18"/>
      <c r="H32" s="18"/>
      <c r="I32" s="18"/>
      <c r="J32" s="18"/>
      <c r="K32" s="18"/>
      <c r="L32" s="18"/>
    </row>
    <row r="33" spans="1:12" s="243" customFormat="1" x14ac:dyDescent="0.3">
      <c r="B33" s="18"/>
      <c r="C33" s="18"/>
      <c r="D33" s="18"/>
      <c r="E33" s="18"/>
      <c r="F33" s="18"/>
      <c r="G33" s="18"/>
      <c r="H33" s="18"/>
      <c r="I33" s="18"/>
      <c r="J33" s="18"/>
      <c r="K33" s="18"/>
      <c r="L33" s="18"/>
    </row>
    <row r="34" spans="1:12" s="243" customFormat="1" ht="33" customHeight="1" x14ac:dyDescent="0.3">
      <c r="B34" s="18" t="s">
        <v>413</v>
      </c>
      <c r="C34" s="374" t="s">
        <v>581</v>
      </c>
      <c r="D34" s="374"/>
      <c r="E34" s="374"/>
      <c r="F34" s="374"/>
      <c r="G34" s="374"/>
      <c r="H34" s="374"/>
      <c r="I34" s="374"/>
      <c r="J34" s="374"/>
      <c r="K34" s="374"/>
      <c r="L34" s="18"/>
    </row>
    <row r="35" spans="1:12" s="243" customFormat="1" ht="60.75" customHeight="1" x14ac:dyDescent="0.3">
      <c r="B35" s="18" t="s">
        <v>464</v>
      </c>
      <c r="C35" s="375" t="s">
        <v>677</v>
      </c>
      <c r="D35" s="375"/>
      <c r="E35" s="375"/>
      <c r="F35" s="375"/>
      <c r="G35" s="375"/>
      <c r="H35" s="375"/>
      <c r="I35" s="375"/>
      <c r="J35" s="375"/>
      <c r="K35" s="375"/>
      <c r="L35" s="18"/>
    </row>
    <row r="36" spans="1:12" s="243" customFormat="1" x14ac:dyDescent="0.3">
      <c r="B36" s="18" t="s">
        <v>582</v>
      </c>
      <c r="C36" s="18" t="s">
        <v>583</v>
      </c>
      <c r="D36" s="18"/>
      <c r="E36" s="18"/>
      <c r="F36" s="18"/>
      <c r="G36" s="18"/>
      <c r="H36" s="18"/>
      <c r="I36" s="18"/>
      <c r="J36" s="18"/>
      <c r="K36" s="18"/>
      <c r="L36" s="18"/>
    </row>
    <row r="37" spans="1:12" ht="15.5" x14ac:dyDescent="0.3">
      <c r="A37" s="21"/>
      <c r="B37" s="22"/>
      <c r="C37" s="22"/>
      <c r="D37" s="22"/>
      <c r="E37" s="22"/>
      <c r="F37" s="22"/>
      <c r="G37" s="22"/>
      <c r="H37" s="22"/>
      <c r="I37" s="22"/>
      <c r="J37" s="22"/>
      <c r="K37" s="22"/>
      <c r="L37" s="22"/>
    </row>
    <row r="38" spans="1:12" ht="38.25" customHeight="1" x14ac:dyDescent="0.3">
      <c r="A38" s="21"/>
      <c r="B38" s="22"/>
      <c r="C38" s="371" t="s">
        <v>623</v>
      </c>
      <c r="D38" s="371"/>
      <c r="E38" s="371"/>
      <c r="F38" s="22"/>
      <c r="G38" s="22"/>
      <c r="H38" s="22"/>
      <c r="I38" s="22"/>
      <c r="J38" s="22"/>
      <c r="K38" s="22"/>
      <c r="L38" s="22"/>
    </row>
    <row r="39" spans="1:12" ht="47.25" customHeight="1" x14ac:dyDescent="0.3">
      <c r="A39" s="21"/>
      <c r="B39" s="22"/>
      <c r="C39" s="372" t="s">
        <v>624</v>
      </c>
      <c r="D39" s="372"/>
      <c r="E39" s="372"/>
      <c r="F39" s="22"/>
      <c r="G39" s="22"/>
      <c r="H39" s="22"/>
      <c r="I39" s="22"/>
      <c r="J39" s="22"/>
      <c r="K39" s="22"/>
      <c r="L39" s="22"/>
    </row>
    <row r="40" spans="1:12" ht="15.5" x14ac:dyDescent="0.3">
      <c r="A40" s="21"/>
      <c r="B40" s="22"/>
      <c r="C40" s="22"/>
      <c r="D40" s="22"/>
      <c r="E40" s="22"/>
      <c r="F40" s="22"/>
      <c r="G40" s="22"/>
      <c r="H40" s="22"/>
      <c r="I40" s="22"/>
      <c r="J40" s="22"/>
      <c r="K40" s="22"/>
      <c r="L40" s="22"/>
    </row>
  </sheetData>
  <mergeCells count="5">
    <mergeCell ref="C38:E38"/>
    <mergeCell ref="C39:E39"/>
    <mergeCell ref="B1:I1"/>
    <mergeCell ref="C34:K34"/>
    <mergeCell ref="C35:K35"/>
  </mergeCells>
  <pageMargins left="0.7" right="0.7" top="0.75" bottom="0.75" header="0.3" footer="0.3"/>
  <pageSetup paperSize="9" orientation="portrait" verticalDpi="0" r:id="rId1"/>
  <drawing r:id="rId2"/>
  <extLst>
    <ext xmlns:x15="http://schemas.microsoft.com/office/spreadsheetml/2010/11/main" uri="{3A4CF648-6AED-40f4-86FF-DC5316D8AED3}">
      <x14:slicerList xmlns:x14="http://schemas.microsoft.com/office/spreadsheetml/2009/9/main">
        <x14:slicer r:id="rId3"/>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5"/>
  <dimension ref="B2:C31"/>
  <sheetViews>
    <sheetView rightToLeft="1" topLeftCell="A7" workbookViewId="0">
      <selection activeCell="B16" sqref="B16"/>
    </sheetView>
  </sheetViews>
  <sheetFormatPr defaultColWidth="17.58203125" defaultRowHeight="25" customHeight="1" x14ac:dyDescent="0.3"/>
  <cols>
    <col min="1" max="1" width="17.58203125" style="77"/>
    <col min="2" max="2" width="32.08203125" style="77" customWidth="1"/>
    <col min="3" max="3" width="19.58203125" style="77" customWidth="1"/>
    <col min="4" max="16384" width="17.58203125" style="77"/>
  </cols>
  <sheetData>
    <row r="2" spans="2:3" ht="25" customHeight="1" x14ac:dyDescent="0.3">
      <c r="B2" s="75" t="s">
        <v>463</v>
      </c>
      <c r="C2" s="76"/>
    </row>
    <row r="3" spans="2:3" ht="25" customHeight="1" x14ac:dyDescent="0.3">
      <c r="B3" s="78"/>
    </row>
    <row r="4" spans="2:3" ht="25" customHeight="1" x14ac:dyDescent="0.3">
      <c r="B4" s="376" t="s">
        <v>640</v>
      </c>
      <c r="C4" s="376"/>
    </row>
    <row r="6" spans="2:3" ht="25" customHeight="1" x14ac:dyDescent="0.3">
      <c r="B6" s="79" t="s">
        <v>446</v>
      </c>
      <c r="C6" s="79" t="s">
        <v>454</v>
      </c>
    </row>
    <row r="7" spans="2:3" ht="25" customHeight="1" x14ac:dyDescent="0.3">
      <c r="B7" s="80" t="s">
        <v>118</v>
      </c>
      <c r="C7" s="80" cm="1">
        <f t="array" aca="1" ref="C7" ca="1">SUM(IF('ציוד כללי'!$Q$9:$Q$1606='ריכוז תקציב'!B7,SUBTOTAL(109,OFFSET('ציוד כללי'!U9,ROW('ציוד כללי'!$U$9:$U$1606)-ROW('ציוד כללי'!U9),,1))))</f>
        <v>364200</v>
      </c>
    </row>
    <row r="8" spans="2:3" ht="25" customHeight="1" x14ac:dyDescent="0.3">
      <c r="B8" s="80" t="s">
        <v>459</v>
      </c>
      <c r="C8" s="80" cm="1">
        <f t="array" aca="1" ref="C8" ca="1">SUM(IF('ציוד כללי'!$Q$9:$Q$1606='ריכוז תקציב'!B8,SUBTOTAL(109,OFFSET('ציוד כללי'!U10,ROW('ציוד כללי'!$U$9:$U$1606)-ROW('ציוד כללי'!U10),,1))))</f>
        <v>186000</v>
      </c>
    </row>
    <row r="9" spans="2:3" ht="25" customHeight="1" x14ac:dyDescent="0.3">
      <c r="B9" s="80" t="s">
        <v>117</v>
      </c>
      <c r="C9" s="80" cm="1">
        <f t="array" aca="1" ref="C9" ca="1">SUM(IF('ציוד כללי'!$Q$9:$Q$1606='ריכוז תקציב'!B9,SUBTOTAL(109,OFFSET('ציוד כללי'!U11,ROW('ציוד כללי'!$U$9:$U$1606)-ROW('ציוד כללי'!U11),,1))))</f>
        <v>248050</v>
      </c>
    </row>
    <row r="10" spans="2:3" ht="25" customHeight="1" x14ac:dyDescent="0.3">
      <c r="B10" s="80" t="s">
        <v>109</v>
      </c>
      <c r="C10" s="80" cm="1">
        <f t="array" aca="1" ref="C10" ca="1">SUM(IF('ציוד כללי'!$Q$9:$Q$1606='ריכוז תקציב'!B10,SUBTOTAL(109,OFFSET('ציוד כללי'!U12,ROW('ציוד כללי'!$U$9:$U$1606)-ROW('ציוד כללי'!U12),,1))))</f>
        <v>192200</v>
      </c>
    </row>
    <row r="11" spans="2:3" ht="25" customHeight="1" x14ac:dyDescent="0.3">
      <c r="B11" s="80" t="s">
        <v>458</v>
      </c>
      <c r="C11" s="80" cm="1">
        <f t="array" aca="1" ref="C11" ca="1">SUM(IF('ציוד כללי'!$Q$9:$Q$1606='ריכוז תקציב'!B11,SUBTOTAL(109,OFFSET('ציוד כללי'!U13,ROW('ציוד כללי'!$U$9:$U$1606)-ROW('ציוד כללי'!U13),,1))))</f>
        <v>1233850</v>
      </c>
    </row>
    <row r="12" spans="2:3" ht="25" customHeight="1" x14ac:dyDescent="0.3">
      <c r="B12" s="80" t="s">
        <v>96</v>
      </c>
      <c r="C12" s="80" cm="1">
        <f t="array" aca="1" ref="C12" ca="1">SUM(IF('ציוד כללי'!$Q$9:$Q$1606='ריכוז תקציב'!B12,SUBTOTAL(109,OFFSET('ציוד כללי'!U14,ROW('ציוד כללי'!$U$9:$U$1606)-ROW('ציוד כללי'!U14),,1))))</f>
        <v>188600</v>
      </c>
    </row>
    <row r="13" spans="2:3" ht="25" customHeight="1" x14ac:dyDescent="0.3">
      <c r="B13" s="80" t="s">
        <v>116</v>
      </c>
      <c r="C13" s="80" cm="1">
        <f t="array" aca="1" ref="C13" ca="1">SUM(IF('ציוד כללי'!$Q$9:$Q$1606='ריכוז תקציב'!B13,SUBTOTAL(109,OFFSET('ציוד כללי'!U15,ROW('ציוד כללי'!$U$9:$U$1606)-ROW('ציוד כללי'!U15),,1))))</f>
        <v>440300</v>
      </c>
    </row>
    <row r="14" spans="2:3" ht="25" customHeight="1" x14ac:dyDescent="0.3">
      <c r="B14" s="80" t="s">
        <v>95</v>
      </c>
      <c r="C14" s="80" cm="1">
        <f t="array" aca="1" ref="C14" ca="1">SUM(IF('ציוד כללי'!$Q$9:$Q$1606='ריכוז תקציב'!B14,SUBTOTAL(109,OFFSET('ציוד כללי'!U16,ROW('ציוד כללי'!$U$9:$U$1606)-ROW('ציוד כללי'!U16),,1))))</f>
        <v>2123920</v>
      </c>
    </row>
    <row r="15" spans="2:3" ht="25" customHeight="1" x14ac:dyDescent="0.3">
      <c r="B15" s="79" t="s">
        <v>66</v>
      </c>
      <c r="C15" s="79">
        <f ca="1">SUM(C7:C14)</f>
        <v>4977120</v>
      </c>
    </row>
    <row r="16" spans="2:3" ht="25" customHeight="1" x14ac:dyDescent="0.3">
      <c r="B16" s="81"/>
      <c r="C16" s="81"/>
    </row>
    <row r="17" spans="2:3" ht="25" customHeight="1" x14ac:dyDescent="0.3">
      <c r="B17" s="376" t="s">
        <v>469</v>
      </c>
      <c r="C17" s="376"/>
    </row>
    <row r="18" spans="2:3" ht="25" customHeight="1" x14ac:dyDescent="0.3">
      <c r="B18" s="81"/>
      <c r="C18" s="81"/>
    </row>
    <row r="19" spans="2:3" ht="25" customHeight="1" x14ac:dyDescent="0.3">
      <c r="B19" s="79" t="s">
        <v>446</v>
      </c>
      <c r="C19" s="79" t="s">
        <v>454</v>
      </c>
    </row>
    <row r="20" spans="2:3" ht="25" customHeight="1" x14ac:dyDescent="0.3">
      <c r="B20" s="80" t="s">
        <v>114</v>
      </c>
      <c r="C20" s="80">
        <f>'הנגשת ראייה'!E51</f>
        <v>0</v>
      </c>
    </row>
    <row r="21" spans="2:3" ht="25" customHeight="1" x14ac:dyDescent="0.3">
      <c r="B21" s="80" t="s">
        <v>113</v>
      </c>
      <c r="C21" s="80">
        <f>'הנגשת שמע'!E53</f>
        <v>0</v>
      </c>
    </row>
    <row r="22" spans="2:3" ht="25" customHeight="1" x14ac:dyDescent="0.3">
      <c r="B22" s="80" t="s">
        <v>456</v>
      </c>
      <c r="C22" s="80">
        <f>'ריפוי בעיסוק ופיזיותרפיה'!F109</f>
        <v>0</v>
      </c>
    </row>
    <row r="23" spans="2:3" ht="25" customHeight="1" x14ac:dyDescent="0.3">
      <c r="B23" s="80" t="s">
        <v>67</v>
      </c>
      <c r="C23" s="80">
        <f>'חדר סנוזלן'!F46</f>
        <v>0</v>
      </c>
    </row>
    <row r="24" spans="2:3" ht="25" customHeight="1" x14ac:dyDescent="0.3">
      <c r="B24" s="80" t="s">
        <v>206</v>
      </c>
      <c r="C24" s="80">
        <f>'חממה טיפולית'!E41</f>
        <v>0</v>
      </c>
    </row>
    <row r="25" spans="2:3" ht="25" customHeight="1" x14ac:dyDescent="0.3">
      <c r="B25" s="80" t="s">
        <v>119</v>
      </c>
      <c r="C25" s="80">
        <f>חוגים!E24</f>
        <v>0</v>
      </c>
    </row>
    <row r="26" spans="2:3" ht="25" customHeight="1" x14ac:dyDescent="0.3">
      <c r="B26" s="82" t="s">
        <v>100</v>
      </c>
      <c r="C26" s="80">
        <f>'עם הפנים לקהילה'!E26</f>
        <v>0</v>
      </c>
    </row>
    <row r="27" spans="2:3" ht="25" customHeight="1" x14ac:dyDescent="0.3">
      <c r="B27" s="80" t="s">
        <v>207</v>
      </c>
      <c r="C27" s="80">
        <f>'שימור שיפור ופנאי'!F84</f>
        <v>0</v>
      </c>
    </row>
    <row r="28" spans="2:3" ht="25" customHeight="1" x14ac:dyDescent="0.3">
      <c r="B28" s="80" t="s">
        <v>460</v>
      </c>
      <c r="C28" s="80">
        <f>'תוספות מיוחדות'!E21</f>
        <v>0</v>
      </c>
    </row>
    <row r="29" spans="2:3" ht="25" customHeight="1" x14ac:dyDescent="0.3">
      <c r="B29" s="79" t="s">
        <v>66</v>
      </c>
      <c r="C29" s="79">
        <f>SUM(C20:C28)</f>
        <v>0</v>
      </c>
    </row>
    <row r="31" spans="2:3" ht="25" customHeight="1" x14ac:dyDescent="0.3">
      <c r="B31" s="79" t="s">
        <v>572</v>
      </c>
      <c r="C31" s="79">
        <f ca="1">C15+C29</f>
        <v>4977120</v>
      </c>
    </row>
  </sheetData>
  <sheetProtection algorithmName="SHA-512" hashValue="fYss+Lwhm1kk4qJ11leQCIuh+9cRH+bAcB7VnV0G1Onq2E/DtxpfPVfLug1yrz6AucHI8fBz1u1+vrnwj5ChtQ==" saltValue="mravuheZL/Y+YZhuXSH16Q==" spinCount="100000" sheet="1" objects="1" scenarios="1"/>
  <sortState ref="B7:C14">
    <sortCondition ref="B7:B14"/>
  </sortState>
  <mergeCells count="2">
    <mergeCell ref="B4:C4"/>
    <mergeCell ref="B17:C17"/>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4"/>
  <dimension ref="A1:AE1607"/>
  <sheetViews>
    <sheetView rightToLeft="1" zoomScale="75" zoomScaleNormal="75" workbookViewId="0">
      <pane xSplit="3" ySplit="8" topLeftCell="D439" activePane="bottomRight" state="frozen"/>
      <selection pane="topRight" activeCell="D1" sqref="D1"/>
      <selection pane="bottomLeft" activeCell="A9" sqref="A9"/>
      <selection pane="bottomRight" activeCell="H2" sqref="H2"/>
    </sheetView>
  </sheetViews>
  <sheetFormatPr defaultColWidth="9" defaultRowHeight="14" x14ac:dyDescent="0.3"/>
  <cols>
    <col min="1" max="1" width="7.33203125" style="41" customWidth="1"/>
    <col min="2" max="2" width="13.08203125" style="41" customWidth="1"/>
    <col min="3" max="3" width="11.08203125" style="41" customWidth="1"/>
    <col min="4" max="4" width="10" style="41" customWidth="1"/>
    <col min="5" max="5" width="9.33203125" style="41" customWidth="1"/>
    <col min="6" max="6" width="24.25" style="73" customWidth="1"/>
    <col min="7" max="7" width="11.25" style="41" customWidth="1"/>
    <col min="8" max="8" width="7.58203125" style="41" customWidth="1"/>
    <col min="9" max="9" width="10.58203125" style="41" customWidth="1"/>
    <col min="10" max="10" width="8.83203125" style="41" customWidth="1"/>
    <col min="11" max="11" width="22.75" style="41" customWidth="1"/>
    <col min="12" max="12" width="7.58203125" style="41" customWidth="1"/>
    <col min="13" max="13" width="6.25" style="41" customWidth="1"/>
    <col min="14" max="14" width="13.25" style="41" bestFit="1" customWidth="1"/>
    <col min="15" max="15" width="28.33203125" style="41" customWidth="1"/>
    <col min="16" max="16" width="3.08203125" style="74" customWidth="1"/>
    <col min="17" max="17" width="19.25" style="41" customWidth="1"/>
    <col min="18" max="18" width="7.58203125" style="41" customWidth="1"/>
    <col min="19" max="19" width="6.58203125" style="41" customWidth="1"/>
    <col min="20" max="20" width="10.25" style="41" customWidth="1"/>
    <col min="21" max="21" width="13.25" style="41" bestFit="1" customWidth="1"/>
    <col min="22" max="22" width="23.08203125" style="41" customWidth="1"/>
    <col min="23" max="23" width="7" style="41" customWidth="1"/>
    <col min="24" max="24" width="10.08203125" style="49" hidden="1" customWidth="1"/>
    <col min="25" max="25" width="11.08203125" style="49" hidden="1" customWidth="1"/>
    <col min="26" max="26" width="10" style="49" hidden="1" customWidth="1"/>
    <col min="27" max="27" width="13.25" style="49" hidden="1" customWidth="1"/>
    <col min="28" max="28" width="19.25" style="49" hidden="1" customWidth="1"/>
    <col min="29" max="29" width="11.25" style="49" hidden="1" customWidth="1"/>
    <col min="30" max="30" width="9" style="49" hidden="1" customWidth="1"/>
    <col min="31" max="31" width="11.75" style="49" hidden="1" customWidth="1"/>
    <col min="32" max="35" width="9" style="49" customWidth="1"/>
    <col min="36" max="16384" width="9" style="49"/>
  </cols>
  <sheetData>
    <row r="1" spans="1:31" s="31" customFormat="1" ht="15.5" x14ac:dyDescent="0.35">
      <c r="F1" s="32"/>
      <c r="P1" s="33"/>
      <c r="X1" s="34"/>
      <c r="Y1" s="34"/>
      <c r="Z1" s="34"/>
      <c r="AA1" s="34"/>
      <c r="AB1" s="34"/>
      <c r="AC1" s="34"/>
      <c r="AD1" s="34"/>
      <c r="AE1" s="34"/>
    </row>
    <row r="2" spans="1:31" s="35" customFormat="1" ht="38.25" customHeight="1" x14ac:dyDescent="0.5">
      <c r="A2" s="31"/>
      <c r="C2" s="36"/>
      <c r="D2" s="36"/>
      <c r="E2" s="36"/>
      <c r="F2" s="36"/>
      <c r="G2" s="36"/>
      <c r="H2" s="36"/>
      <c r="I2" s="36"/>
      <c r="J2" s="377" t="s">
        <v>584</v>
      </c>
      <c r="K2" s="377"/>
      <c r="L2" s="377"/>
      <c r="M2" s="377"/>
      <c r="N2" s="377"/>
      <c r="O2" s="377"/>
      <c r="P2" s="377"/>
      <c r="Q2" s="377"/>
      <c r="R2" s="36"/>
      <c r="S2" s="36"/>
      <c r="T2" s="36"/>
      <c r="U2" s="36"/>
      <c r="V2" s="36"/>
      <c r="W2" s="31"/>
      <c r="X2" s="34"/>
      <c r="Y2" s="37"/>
      <c r="Z2" s="37"/>
      <c r="AA2" s="37"/>
      <c r="AB2" s="37"/>
      <c r="AC2" s="37"/>
      <c r="AD2" s="37"/>
      <c r="AE2" s="37"/>
    </row>
    <row r="3" spans="1:31" s="31" customFormat="1" ht="15.5" x14ac:dyDescent="0.35">
      <c r="F3" s="32"/>
      <c r="P3" s="33"/>
      <c r="X3" s="34"/>
      <c r="Y3" s="34"/>
      <c r="Z3" s="34"/>
      <c r="AA3" s="34"/>
      <c r="AB3" s="34"/>
      <c r="AC3" s="34"/>
      <c r="AD3" s="34"/>
      <c r="AE3" s="34"/>
    </row>
    <row r="4" spans="1:31" s="35" customFormat="1" ht="31.5" customHeight="1" x14ac:dyDescent="0.35">
      <c r="A4" s="31"/>
      <c r="B4" s="38" t="s">
        <v>466</v>
      </c>
      <c r="C4" s="38"/>
      <c r="D4" s="38"/>
      <c r="E4" s="38"/>
      <c r="F4" s="38">
        <f>I1607</f>
        <v>4977120</v>
      </c>
      <c r="G4" s="38"/>
      <c r="H4" s="381">
        <f>I1607</f>
        <v>4977120</v>
      </c>
      <c r="I4" s="381"/>
      <c r="J4" s="39"/>
      <c r="K4" s="40" t="s">
        <v>467</v>
      </c>
      <c r="L4" s="40"/>
      <c r="M4" s="382">
        <f>N1607</f>
        <v>4977120</v>
      </c>
      <c r="N4" s="382"/>
      <c r="O4" s="366"/>
      <c r="P4" s="38"/>
      <c r="Q4" s="382" t="s">
        <v>468</v>
      </c>
      <c r="R4" s="382"/>
      <c r="S4" s="382">
        <f>U1607</f>
        <v>4977120</v>
      </c>
      <c r="T4" s="382"/>
      <c r="U4" s="381">
        <f>U1607</f>
        <v>4977120</v>
      </c>
      <c r="V4" s="381"/>
      <c r="W4" s="31"/>
      <c r="X4" s="37"/>
      <c r="Y4" s="37"/>
      <c r="Z4" s="37"/>
      <c r="AA4" s="37"/>
      <c r="AB4" s="37"/>
      <c r="AC4" s="37"/>
      <c r="AD4" s="37"/>
      <c r="AE4" s="37"/>
    </row>
    <row r="5" spans="1:31" s="31" customFormat="1" ht="15.5" x14ac:dyDescent="0.35">
      <c r="F5" s="32"/>
      <c r="P5" s="33"/>
      <c r="X5" s="34"/>
      <c r="Y5" s="34"/>
      <c r="Z5" s="34"/>
      <c r="AA5" s="34"/>
      <c r="AB5" s="34"/>
      <c r="AC5" s="34"/>
      <c r="AD5" s="34"/>
      <c r="AE5" s="34"/>
    </row>
    <row r="6" spans="1:31" s="31" customFormat="1" ht="16" thickBot="1" x14ac:dyDescent="0.4">
      <c r="F6" s="32"/>
      <c r="P6" s="33"/>
      <c r="X6" s="34"/>
      <c r="Y6" s="34"/>
      <c r="Z6" s="34"/>
      <c r="AA6" s="34"/>
      <c r="AB6" s="34"/>
      <c r="AC6" s="34"/>
      <c r="AD6" s="34"/>
      <c r="AE6" s="34"/>
    </row>
    <row r="7" spans="1:31" ht="14.5" thickBot="1" x14ac:dyDescent="0.35">
      <c r="B7" s="42" t="s">
        <v>449</v>
      </c>
      <c r="C7" s="42"/>
      <c r="D7" s="43"/>
      <c r="E7" s="43"/>
      <c r="F7" s="44"/>
      <c r="G7" s="43"/>
      <c r="H7" s="43"/>
      <c r="I7" s="45"/>
      <c r="J7" s="46"/>
      <c r="K7" s="378" t="s">
        <v>450</v>
      </c>
      <c r="L7" s="379"/>
      <c r="M7" s="379"/>
      <c r="N7" s="379"/>
      <c r="O7" s="380"/>
      <c r="P7" s="47"/>
      <c r="Q7" s="378" t="s">
        <v>592</v>
      </c>
      <c r="R7" s="379"/>
      <c r="S7" s="379"/>
      <c r="T7" s="379"/>
      <c r="U7" s="379"/>
      <c r="V7" s="380"/>
      <c r="W7" s="48"/>
    </row>
    <row r="8" spans="1:31" ht="28.5" thickBot="1" x14ac:dyDescent="0.35">
      <c r="B8" s="50" t="s">
        <v>577</v>
      </c>
      <c r="C8" s="50" t="s">
        <v>578</v>
      </c>
      <c r="D8" s="50" t="s">
        <v>446</v>
      </c>
      <c r="E8" s="50" t="s">
        <v>457</v>
      </c>
      <c r="F8" s="50" t="s">
        <v>447</v>
      </c>
      <c r="G8" s="50" t="s">
        <v>448</v>
      </c>
      <c r="H8" s="50" t="s">
        <v>141</v>
      </c>
      <c r="I8" s="50" t="s">
        <v>461</v>
      </c>
      <c r="J8" s="51"/>
      <c r="K8" s="50" t="s">
        <v>447</v>
      </c>
      <c r="L8" s="50" t="s">
        <v>451</v>
      </c>
      <c r="M8" s="50" t="s">
        <v>452</v>
      </c>
      <c r="N8" s="50" t="s">
        <v>461</v>
      </c>
      <c r="O8" s="52" t="s">
        <v>575</v>
      </c>
      <c r="P8" s="53"/>
      <c r="Q8" s="50" t="s">
        <v>446</v>
      </c>
      <c r="R8" s="52" t="s">
        <v>453</v>
      </c>
      <c r="S8" s="50" t="s">
        <v>452</v>
      </c>
      <c r="T8" s="50" t="s">
        <v>448</v>
      </c>
      <c r="U8" s="50" t="s">
        <v>461</v>
      </c>
      <c r="V8" s="54" t="s">
        <v>143</v>
      </c>
      <c r="W8" s="55"/>
      <c r="X8" s="56" t="s">
        <v>577</v>
      </c>
      <c r="Y8" s="56" t="s">
        <v>578</v>
      </c>
      <c r="Z8" s="56" t="s">
        <v>446</v>
      </c>
      <c r="AA8" s="56" t="s">
        <v>457</v>
      </c>
      <c r="AB8" s="57" t="s">
        <v>99</v>
      </c>
      <c r="AC8" s="56" t="s">
        <v>448</v>
      </c>
      <c r="AD8" s="56" t="s">
        <v>141</v>
      </c>
      <c r="AE8" s="58" t="s">
        <v>454</v>
      </c>
    </row>
    <row r="9" spans="1:31" ht="14.5" thickBot="1" x14ac:dyDescent="0.35">
      <c r="B9" s="59" t="str">
        <f>תקן[[#This Row],[סוג מרכז]]</f>
        <v>תשושי נפש</v>
      </c>
      <c r="C9" s="59">
        <f>תקן[[#This Row],[גודל מרכז]]</f>
        <v>15</v>
      </c>
      <c r="D9" s="59" t="str">
        <f>תקן[[#This Row],[סוג פריט]]</f>
        <v>אביזרים</v>
      </c>
      <c r="E9" s="59" t="str">
        <f>תקן[[#This Row],[קטגוריה]]</f>
        <v>כללי</v>
      </c>
      <c r="F9" s="60" t="str">
        <f>תקן[[#This Row],[תיאור הפריט]]</f>
        <v xml:space="preserve"> שילוט לחדרים (תקציב)</v>
      </c>
      <c r="G9" s="59">
        <f>תקן[[#This Row],[עלות פריט]]</f>
        <v>250</v>
      </c>
      <c r="H9" s="59">
        <f>תקן[[#This Row],[כמות]]</f>
        <v>6</v>
      </c>
      <c r="I9" s="59">
        <f>תקן[[#This Row],[סהכ עלות]]</f>
        <v>1500</v>
      </c>
      <c r="J9" s="61"/>
      <c r="K9" s="209" t="str">
        <f>F9</f>
        <v xml:space="preserve"> שילוט לחדרים (תקציב)</v>
      </c>
      <c r="L9" s="210">
        <f t="shared" ref="L9:L72" si="0">H9</f>
        <v>6</v>
      </c>
      <c r="M9" s="211">
        <f t="shared" ref="M9:M72" si="1">IF(L9-H9&lt;&gt;0,L9-H9,0)</f>
        <v>0</v>
      </c>
      <c r="N9" s="212">
        <f t="shared" ref="N9:N72" si="2">L9*G9</f>
        <v>1500</v>
      </c>
      <c r="O9" s="213"/>
      <c r="P9" s="214"/>
      <c r="Q9" s="215" t="str">
        <f>D9</f>
        <v>אביזרים</v>
      </c>
      <c r="R9" s="216">
        <f t="shared" ref="R9:R73" si="3">L9</f>
        <v>6</v>
      </c>
      <c r="S9" s="211">
        <f>M9</f>
        <v>0</v>
      </c>
      <c r="T9" s="212">
        <f t="shared" ref="T9:T72" si="4">G9</f>
        <v>250</v>
      </c>
      <c r="U9" s="212">
        <f>T9*R9</f>
        <v>1500</v>
      </c>
      <c r="V9" s="217"/>
      <c r="W9" s="62"/>
      <c r="X9" s="63" t="str">
        <f>'טבלה מרכזת'!A9</f>
        <v>תשושי נפש</v>
      </c>
      <c r="Y9" s="63">
        <f>'טבלה מרכזת'!B9</f>
        <v>15</v>
      </c>
      <c r="Z9" s="63" t="str">
        <f>'טבלה מרכזת'!C9</f>
        <v>אביזרים</v>
      </c>
      <c r="AA9" s="63" t="str">
        <f>'טבלה מרכזת'!D9</f>
        <v>כללי</v>
      </c>
      <c r="AB9" s="63" t="str">
        <f>'טבלה מרכזת'!E9</f>
        <v xml:space="preserve"> שילוט לחדרים (תקציב)</v>
      </c>
      <c r="AC9" s="63">
        <f>'טבלה מרכזת'!F9</f>
        <v>250</v>
      </c>
      <c r="AD9" s="63">
        <f>'טבלה מרכזת'!G9</f>
        <v>6</v>
      </c>
      <c r="AE9" s="63">
        <f>'טבלה מרכזת'!H9</f>
        <v>1500</v>
      </c>
    </row>
    <row r="10" spans="1:31" ht="28.5" thickBot="1" x14ac:dyDescent="0.35">
      <c r="B10" s="64" t="str">
        <f>תקן[[#This Row],[סוג מרכז]]</f>
        <v>תשושי נפש</v>
      </c>
      <c r="C10" s="64">
        <f>תקן[[#This Row],[גודל מרכז]]</f>
        <v>15</v>
      </c>
      <c r="D10" s="64" t="str">
        <f>תקן[[#This Row],[סוג פריט]]</f>
        <v>אביזרים</v>
      </c>
      <c r="E10" s="64" t="str">
        <f>תקן[[#This Row],[קטגוריה]]</f>
        <v>חדר מזכירות וקבלה</v>
      </c>
      <c r="F10" s="60" t="str">
        <f>תקן[[#This Row],[תיאור הפריט]]</f>
        <v>אביזרים (לוח מודעות, פח, פריטי עיצוב)</v>
      </c>
      <c r="G10" s="64">
        <f>תקן[[#This Row],[עלות פריט]]</f>
        <v>500</v>
      </c>
      <c r="H10" s="64">
        <f>תקן[[#This Row],[כמות]]</f>
        <v>1</v>
      </c>
      <c r="I10" s="64">
        <f>תקן[[#This Row],[סהכ עלות]]</f>
        <v>500</v>
      </c>
      <c r="J10" s="65"/>
      <c r="K10" s="209" t="str">
        <f t="shared" ref="K10:K73" si="5">F10</f>
        <v>אביזרים (לוח מודעות, פח, פריטי עיצוב)</v>
      </c>
      <c r="L10" s="210">
        <f t="shared" si="0"/>
        <v>1</v>
      </c>
      <c r="M10" s="211">
        <f t="shared" si="1"/>
        <v>0</v>
      </c>
      <c r="N10" s="211">
        <f t="shared" si="2"/>
        <v>500</v>
      </c>
      <c r="O10" s="210"/>
      <c r="P10" s="218"/>
      <c r="Q10" s="215" t="str">
        <f t="shared" ref="Q10:Q73" si="6">D10</f>
        <v>אביזרים</v>
      </c>
      <c r="R10" s="219">
        <f t="shared" si="3"/>
        <v>1</v>
      </c>
      <c r="S10" s="211">
        <f t="shared" ref="S10:S73" si="7">M10</f>
        <v>0</v>
      </c>
      <c r="T10" s="211">
        <f t="shared" si="4"/>
        <v>500</v>
      </c>
      <c r="U10" s="211">
        <f t="shared" ref="U10:U73" si="8">T10*R10</f>
        <v>500</v>
      </c>
      <c r="V10" s="220"/>
      <c r="X10" s="63" t="str">
        <f>'טבלה מרכזת'!A10</f>
        <v>תשושי נפש</v>
      </c>
      <c r="Y10" s="63">
        <f>'טבלה מרכזת'!B10</f>
        <v>15</v>
      </c>
      <c r="Z10" s="63" t="str">
        <f>'טבלה מרכזת'!C10</f>
        <v>אביזרים</v>
      </c>
      <c r="AA10" s="63" t="str">
        <f>'טבלה מרכזת'!D10</f>
        <v>חדר מזכירות וקבלה</v>
      </c>
      <c r="AB10" s="63" t="str">
        <f>'טבלה מרכזת'!E10</f>
        <v>אביזרים (לוח מודעות, פח, פריטי עיצוב)</v>
      </c>
      <c r="AC10" s="63">
        <f>'טבלה מרכזת'!F10</f>
        <v>500</v>
      </c>
      <c r="AD10" s="63">
        <f>'טבלה מרכזת'!G10</f>
        <v>1</v>
      </c>
      <c r="AE10" s="63">
        <f>'טבלה מרכזת'!H10</f>
        <v>500</v>
      </c>
    </row>
    <row r="11" spans="1:31" ht="28.5" thickBot="1" x14ac:dyDescent="0.35">
      <c r="B11" s="64" t="str">
        <f>תקן[[#This Row],[סוג מרכז]]</f>
        <v>תשושי נפש</v>
      </c>
      <c r="C11" s="64">
        <f>תקן[[#This Row],[גודל מרכז]]</f>
        <v>15</v>
      </c>
      <c r="D11" s="64" t="str">
        <f>תקן[[#This Row],[סוג פריט]]</f>
        <v>אביזרים</v>
      </c>
      <c r="E11" s="64" t="str">
        <f>תקן[[#This Row],[קטגוריה]]</f>
        <v>חדר מנהל</v>
      </c>
      <c r="F11" s="60" t="str">
        <f>תקן[[#This Row],[תיאור הפריט]]</f>
        <v>אביזרים (לוח מודעות, פח, פריטי עיצוב)</v>
      </c>
      <c r="G11" s="64">
        <f>תקן[[#This Row],[עלות פריט]]</f>
        <v>500</v>
      </c>
      <c r="H11" s="64">
        <f>תקן[[#This Row],[כמות]]</f>
        <v>0</v>
      </c>
      <c r="I11" s="64">
        <f>תקן[[#This Row],[סהכ עלות]]</f>
        <v>0</v>
      </c>
      <c r="J11" s="65"/>
      <c r="K11" s="209" t="str">
        <f t="shared" si="5"/>
        <v>אביזרים (לוח מודעות, פח, פריטי עיצוב)</v>
      </c>
      <c r="L11" s="210">
        <f t="shared" si="0"/>
        <v>0</v>
      </c>
      <c r="M11" s="211">
        <f t="shared" si="1"/>
        <v>0</v>
      </c>
      <c r="N11" s="211">
        <f t="shared" si="2"/>
        <v>0</v>
      </c>
      <c r="O11" s="210"/>
      <c r="P11" s="218"/>
      <c r="Q11" s="215" t="str">
        <f t="shared" si="6"/>
        <v>אביזרים</v>
      </c>
      <c r="R11" s="219">
        <f t="shared" si="3"/>
        <v>0</v>
      </c>
      <c r="S11" s="211">
        <f t="shared" si="7"/>
        <v>0</v>
      </c>
      <c r="T11" s="211">
        <f t="shared" si="4"/>
        <v>500</v>
      </c>
      <c r="U11" s="211">
        <f t="shared" si="8"/>
        <v>0</v>
      </c>
      <c r="V11" s="220"/>
      <c r="X11" s="63" t="str">
        <f>'טבלה מרכזת'!A11</f>
        <v>תשושי נפש</v>
      </c>
      <c r="Y11" s="63">
        <f>'טבלה מרכזת'!B11</f>
        <v>15</v>
      </c>
      <c r="Z11" s="63" t="str">
        <f>'טבלה מרכזת'!C11</f>
        <v>אביזרים</v>
      </c>
      <c r="AA11" s="63" t="str">
        <f>'טבלה מרכזת'!D11</f>
        <v>חדר מנהל</v>
      </c>
      <c r="AB11" s="63" t="str">
        <f>'טבלה מרכזת'!E11</f>
        <v>אביזרים (לוח מודעות, פח, פריטי עיצוב)</v>
      </c>
      <c r="AC11" s="63">
        <f>'טבלה מרכזת'!F11</f>
        <v>500</v>
      </c>
      <c r="AD11" s="63">
        <f>'טבלה מרכזת'!G11</f>
        <v>0</v>
      </c>
      <c r="AE11" s="63">
        <f>'טבלה מרכזת'!H11</f>
        <v>0</v>
      </c>
    </row>
    <row r="12" spans="1:31" ht="42.5" thickBot="1" x14ac:dyDescent="0.35">
      <c r="B12" s="64" t="str">
        <f>תקן[[#This Row],[סוג מרכז]]</f>
        <v>תשושי נפש</v>
      </c>
      <c r="C12" s="64">
        <f>תקן[[#This Row],[גודל מרכז]]</f>
        <v>15</v>
      </c>
      <c r="D12" s="64" t="str">
        <f>תקן[[#This Row],[סוג פריט]]</f>
        <v>אביזרים</v>
      </c>
      <c r="E12" s="64" t="str">
        <f>תקן[[#This Row],[קטגוריה]]</f>
        <v>שירותי צוות ומלתחה</v>
      </c>
      <c r="F12" s="60" t="str">
        <f>תקן[[#This Row],[תיאור הפריט]]</f>
        <v>אביזרים (מתקן לסבון נוזלי, מתקן טואלט, מתקן מגבות נייר,פח וכדו')</v>
      </c>
      <c r="G12" s="64">
        <f>תקן[[#This Row],[עלות פריט]]</f>
        <v>500</v>
      </c>
      <c r="H12" s="64">
        <f>תקן[[#This Row],[כמות]]</f>
        <v>1</v>
      </c>
      <c r="I12" s="64">
        <f>תקן[[#This Row],[סהכ עלות]]</f>
        <v>500</v>
      </c>
      <c r="J12" s="65"/>
      <c r="K12" s="209" t="str">
        <f t="shared" si="5"/>
        <v>אביזרים (מתקן לסבון נוזלי, מתקן טואלט, מתקן מגבות נייר,פח וכדו')</v>
      </c>
      <c r="L12" s="210">
        <f t="shared" si="0"/>
        <v>1</v>
      </c>
      <c r="M12" s="211">
        <f t="shared" si="1"/>
        <v>0</v>
      </c>
      <c r="N12" s="211">
        <f t="shared" si="2"/>
        <v>500</v>
      </c>
      <c r="O12" s="210"/>
      <c r="P12" s="218"/>
      <c r="Q12" s="215" t="str">
        <f t="shared" si="6"/>
        <v>אביזרים</v>
      </c>
      <c r="R12" s="219">
        <f t="shared" si="3"/>
        <v>1</v>
      </c>
      <c r="S12" s="211">
        <f t="shared" si="7"/>
        <v>0</v>
      </c>
      <c r="T12" s="211">
        <f t="shared" si="4"/>
        <v>500</v>
      </c>
      <c r="U12" s="211">
        <f t="shared" si="8"/>
        <v>500</v>
      </c>
      <c r="V12" s="220"/>
      <c r="X12" s="63" t="str">
        <f>'טבלה מרכזת'!A12</f>
        <v>תשושי נפש</v>
      </c>
      <c r="Y12" s="63">
        <f>'טבלה מרכזת'!B12</f>
        <v>15</v>
      </c>
      <c r="Z12" s="63" t="str">
        <f>'טבלה מרכזת'!C12</f>
        <v>אביזרים</v>
      </c>
      <c r="AA12" s="63" t="str">
        <f>'טבלה מרכזת'!D12</f>
        <v>שירותי צוות ומלתחה</v>
      </c>
      <c r="AB12" s="63" t="str">
        <f>'טבלה מרכזת'!E12</f>
        <v>אביזרים (מתקן לסבון נוזלי, מתקן טואלט, מתקן מגבות נייר,פח וכדו')</v>
      </c>
      <c r="AC12" s="63">
        <f>'טבלה מרכזת'!F12</f>
        <v>500</v>
      </c>
      <c r="AD12" s="63">
        <f>'טבלה מרכזת'!G12</f>
        <v>1</v>
      </c>
      <c r="AE12" s="63">
        <f>'טבלה מרכזת'!H12</f>
        <v>500</v>
      </c>
    </row>
    <row r="13" spans="1:31" ht="42.5" thickBot="1" x14ac:dyDescent="0.35">
      <c r="B13" s="64" t="str">
        <f>תקן[[#This Row],[סוג מרכז]]</f>
        <v>תשושי נפש</v>
      </c>
      <c r="C13" s="64">
        <f>תקן[[#This Row],[גודל מרכז]]</f>
        <v>15</v>
      </c>
      <c r="D13" s="64" t="str">
        <f>תקן[[#This Row],[סוג פריט]]</f>
        <v>אביזרים</v>
      </c>
      <c r="E13" s="64" t="str">
        <f>תקן[[#This Row],[קטגוריה]]</f>
        <v>שירותים ציבוריים</v>
      </c>
      <c r="F13" s="60" t="str">
        <f>תקן[[#This Row],[תיאור הפריט]]</f>
        <v>אביזרים (מתקן לסבון נוזלי, מתקן טואלט, מתקן מגבות נייר,פח,ידיות אחיזה)</v>
      </c>
      <c r="G13" s="64">
        <f>תקן[[#This Row],[עלות פריט]]</f>
        <v>500</v>
      </c>
      <c r="H13" s="64">
        <f>תקן[[#This Row],[כמות]]</f>
        <v>2</v>
      </c>
      <c r="I13" s="64">
        <f>תקן[[#This Row],[סהכ עלות]]</f>
        <v>1000</v>
      </c>
      <c r="J13" s="65"/>
      <c r="K13" s="209" t="str">
        <f t="shared" si="5"/>
        <v>אביזרים (מתקן לסבון נוזלי, מתקן טואלט, מתקן מגבות נייר,פח,ידיות אחיזה)</v>
      </c>
      <c r="L13" s="210">
        <f t="shared" si="0"/>
        <v>2</v>
      </c>
      <c r="M13" s="211">
        <f t="shared" si="1"/>
        <v>0</v>
      </c>
      <c r="N13" s="211">
        <f t="shared" si="2"/>
        <v>1000</v>
      </c>
      <c r="O13" s="210"/>
      <c r="P13" s="218"/>
      <c r="Q13" s="215" t="str">
        <f t="shared" si="6"/>
        <v>אביזרים</v>
      </c>
      <c r="R13" s="219">
        <f t="shared" si="3"/>
        <v>2</v>
      </c>
      <c r="S13" s="211">
        <f t="shared" si="7"/>
        <v>0</v>
      </c>
      <c r="T13" s="211">
        <f t="shared" si="4"/>
        <v>500</v>
      </c>
      <c r="U13" s="211">
        <f t="shared" si="8"/>
        <v>1000</v>
      </c>
      <c r="V13" s="220"/>
      <c r="X13" s="63" t="str">
        <f>'טבלה מרכזת'!A13</f>
        <v>תשושי נפש</v>
      </c>
      <c r="Y13" s="63">
        <f>'טבלה מרכזת'!B13</f>
        <v>15</v>
      </c>
      <c r="Z13" s="63" t="str">
        <f>'טבלה מרכזת'!C13</f>
        <v>אביזרים</v>
      </c>
      <c r="AA13" s="63" t="str">
        <f>'טבלה מרכזת'!D13</f>
        <v>שירותים ציבוריים</v>
      </c>
      <c r="AB13" s="63" t="str">
        <f>'טבלה מרכזת'!E13</f>
        <v>אביזרים (מתקן לסבון נוזלי, מתקן טואלט, מתקן מגבות נייר,פח,ידיות אחיזה)</v>
      </c>
      <c r="AC13" s="63">
        <f>'טבלה מרכזת'!F13</f>
        <v>500</v>
      </c>
      <c r="AD13" s="63">
        <f>'טבלה מרכזת'!G13</f>
        <v>2</v>
      </c>
      <c r="AE13" s="63">
        <f>'טבלה מרכזת'!H13</f>
        <v>1000</v>
      </c>
    </row>
    <row r="14" spans="1:31" ht="42.5" thickBot="1" x14ac:dyDescent="0.35">
      <c r="B14" s="64" t="str">
        <f>תקן[[#This Row],[סוג מרכז]]</f>
        <v>תשושי נפש</v>
      </c>
      <c r="C14" s="64">
        <f>תקן[[#This Row],[גודל מרכז]]</f>
        <v>15</v>
      </c>
      <c r="D14" s="64" t="str">
        <f>תקן[[#This Row],[סוג פריט]]</f>
        <v>אביזרים</v>
      </c>
      <c r="E14" s="64" t="str">
        <f>תקן[[#This Row],[קטגוריה]]</f>
        <v>אולם כניסה</v>
      </c>
      <c r="F14" s="60" t="str">
        <f>תקן[[#This Row],[תיאור הפריט]]</f>
        <v>אביזרים (פח אשפה, מיכלי צמחים, מתקן מטריות, שעון קיר, אביזרי עיצוב)</v>
      </c>
      <c r="G14" s="64">
        <f>תקן[[#This Row],[עלות פריט]]</f>
        <v>500</v>
      </c>
      <c r="H14" s="64">
        <f>תקן[[#This Row],[כמות]]</f>
        <v>1</v>
      </c>
      <c r="I14" s="64">
        <f>תקן[[#This Row],[סהכ עלות]]</f>
        <v>500</v>
      </c>
      <c r="J14" s="65"/>
      <c r="K14" s="209" t="str">
        <f t="shared" si="5"/>
        <v>אביזרים (פח אשפה, מיכלי צמחים, מתקן מטריות, שעון קיר, אביזרי עיצוב)</v>
      </c>
      <c r="L14" s="210">
        <f t="shared" si="0"/>
        <v>1</v>
      </c>
      <c r="M14" s="211">
        <f t="shared" si="1"/>
        <v>0</v>
      </c>
      <c r="N14" s="211">
        <f t="shared" si="2"/>
        <v>500</v>
      </c>
      <c r="O14" s="210"/>
      <c r="P14" s="218"/>
      <c r="Q14" s="215" t="str">
        <f t="shared" si="6"/>
        <v>אביזרים</v>
      </c>
      <c r="R14" s="219">
        <f t="shared" si="3"/>
        <v>1</v>
      </c>
      <c r="S14" s="211">
        <f t="shared" si="7"/>
        <v>0</v>
      </c>
      <c r="T14" s="211">
        <f t="shared" si="4"/>
        <v>500</v>
      </c>
      <c r="U14" s="211">
        <f t="shared" si="8"/>
        <v>500</v>
      </c>
      <c r="V14" s="220"/>
      <c r="X14" s="63" t="str">
        <f>'טבלה מרכזת'!A14</f>
        <v>תשושי נפש</v>
      </c>
      <c r="Y14" s="63">
        <f>'טבלה מרכזת'!B14</f>
        <v>15</v>
      </c>
      <c r="Z14" s="63" t="str">
        <f>'טבלה מרכזת'!C14</f>
        <v>אביזרים</v>
      </c>
      <c r="AA14" s="63" t="str">
        <f>'טבלה מרכזת'!D14</f>
        <v>אולם כניסה</v>
      </c>
      <c r="AB14" s="63" t="str">
        <f>'טבלה מרכזת'!E14</f>
        <v>אביזרים (פח אשפה, מיכלי צמחים, מתקן מטריות, שעון קיר, אביזרי עיצוב)</v>
      </c>
      <c r="AC14" s="63">
        <f>'טבלה מרכזת'!F14</f>
        <v>500</v>
      </c>
      <c r="AD14" s="63">
        <f>'טבלה מרכזת'!G14</f>
        <v>1</v>
      </c>
      <c r="AE14" s="63">
        <f>'טבלה מרכזת'!H14</f>
        <v>500</v>
      </c>
    </row>
    <row r="15" spans="1:31" ht="28.5" thickBot="1" x14ac:dyDescent="0.35">
      <c r="B15" s="64" t="str">
        <f>תקן[[#This Row],[סוג מרכז]]</f>
        <v>תשושי נפש</v>
      </c>
      <c r="C15" s="64">
        <f>תקן[[#This Row],[גודל מרכז]]</f>
        <v>15</v>
      </c>
      <c r="D15" s="64" t="str">
        <f>תקן[[#This Row],[סוג פריט]]</f>
        <v>אביזרים</v>
      </c>
      <c r="E15" s="64" t="str">
        <f>תקן[[#This Row],[קטגוריה]]</f>
        <v>חצר פעילות ומנוחה</v>
      </c>
      <c r="F15" s="60" t="str">
        <f>תקן[[#This Row],[תיאור הפריט]]</f>
        <v>אביזרים (פח אשפה, מיכלי צמחים, פריטי עיצוב)</v>
      </c>
      <c r="G15" s="64">
        <f>תקן[[#This Row],[עלות פריט]]</f>
        <v>500</v>
      </c>
      <c r="H15" s="64">
        <f>תקן[[#This Row],[כמות]]</f>
        <v>1</v>
      </c>
      <c r="I15" s="64">
        <f>תקן[[#This Row],[סהכ עלות]]</f>
        <v>500</v>
      </c>
      <c r="J15" s="65"/>
      <c r="K15" s="209" t="str">
        <f t="shared" si="5"/>
        <v>אביזרים (פח אשפה, מיכלי צמחים, פריטי עיצוב)</v>
      </c>
      <c r="L15" s="210">
        <f t="shared" si="0"/>
        <v>1</v>
      </c>
      <c r="M15" s="211">
        <f t="shared" si="1"/>
        <v>0</v>
      </c>
      <c r="N15" s="211">
        <f t="shared" si="2"/>
        <v>500</v>
      </c>
      <c r="O15" s="210"/>
      <c r="P15" s="218"/>
      <c r="Q15" s="215" t="str">
        <f t="shared" si="6"/>
        <v>אביזרים</v>
      </c>
      <c r="R15" s="219">
        <f t="shared" si="3"/>
        <v>1</v>
      </c>
      <c r="S15" s="211">
        <f t="shared" si="7"/>
        <v>0</v>
      </c>
      <c r="T15" s="211">
        <f t="shared" si="4"/>
        <v>500</v>
      </c>
      <c r="U15" s="211">
        <f t="shared" si="8"/>
        <v>500</v>
      </c>
      <c r="V15" s="220"/>
      <c r="X15" s="63" t="str">
        <f>'טבלה מרכזת'!A15</f>
        <v>תשושי נפש</v>
      </c>
      <c r="Y15" s="63">
        <f>'טבלה מרכזת'!B15</f>
        <v>15</v>
      </c>
      <c r="Z15" s="63" t="str">
        <f>'טבלה מרכזת'!C15</f>
        <v>אביזרים</v>
      </c>
      <c r="AA15" s="63" t="str">
        <f>'טבלה מרכזת'!D15</f>
        <v>חצר פעילות ומנוחה</v>
      </c>
      <c r="AB15" s="63" t="str">
        <f>'טבלה מרכזת'!E15</f>
        <v>אביזרים (פח אשפה, מיכלי צמחים, פריטי עיצוב)</v>
      </c>
      <c r="AC15" s="63">
        <f>'טבלה מרכזת'!F15</f>
        <v>500</v>
      </c>
      <c r="AD15" s="63">
        <f>'טבלה מרכזת'!G15</f>
        <v>1</v>
      </c>
      <c r="AE15" s="63">
        <f>'טבלה מרכזת'!H15</f>
        <v>500</v>
      </c>
    </row>
    <row r="16" spans="1:31" ht="14.5" thickBot="1" x14ac:dyDescent="0.35">
      <c r="B16" s="64" t="str">
        <f>תקן[[#This Row],[סוג מרכז]]</f>
        <v>תשושי נפש</v>
      </c>
      <c r="C16" s="64">
        <f>תקן[[#This Row],[גודל מרכז]]</f>
        <v>15</v>
      </c>
      <c r="D16" s="64" t="str">
        <f>תקן[[#This Row],[סוג פריט]]</f>
        <v>אביזרים</v>
      </c>
      <c r="E16" s="64" t="str">
        <f>תקן[[#This Row],[קטגוריה]]</f>
        <v>חדר מחשבים</v>
      </c>
      <c r="F16" s="60" t="str">
        <f>תקן[[#This Row],[תיאור הפריט]]</f>
        <v>אביזרים (פח, עיצוב וכדו')</v>
      </c>
      <c r="G16" s="64">
        <f>תקן[[#This Row],[עלות פריט]]</f>
        <v>500</v>
      </c>
      <c r="H16" s="64">
        <f>תקן[[#This Row],[כמות]]</f>
        <v>1</v>
      </c>
      <c r="I16" s="64">
        <f>תקן[[#This Row],[סהכ עלות]]</f>
        <v>500</v>
      </c>
      <c r="J16" s="65"/>
      <c r="K16" s="209" t="str">
        <f t="shared" si="5"/>
        <v>אביזרים (פח, עיצוב וכדו')</v>
      </c>
      <c r="L16" s="210">
        <f t="shared" si="0"/>
        <v>1</v>
      </c>
      <c r="M16" s="211">
        <f t="shared" si="1"/>
        <v>0</v>
      </c>
      <c r="N16" s="211">
        <f t="shared" si="2"/>
        <v>500</v>
      </c>
      <c r="O16" s="210"/>
      <c r="P16" s="218"/>
      <c r="Q16" s="215" t="str">
        <f t="shared" si="6"/>
        <v>אביזרים</v>
      </c>
      <c r="R16" s="219">
        <f t="shared" si="3"/>
        <v>1</v>
      </c>
      <c r="S16" s="211">
        <f t="shared" si="7"/>
        <v>0</v>
      </c>
      <c r="T16" s="211">
        <f t="shared" si="4"/>
        <v>500</v>
      </c>
      <c r="U16" s="211">
        <f t="shared" si="8"/>
        <v>500</v>
      </c>
      <c r="V16" s="220"/>
      <c r="X16" s="63" t="str">
        <f>'טבלה מרכזת'!A16</f>
        <v>תשושי נפש</v>
      </c>
      <c r="Y16" s="63">
        <f>'טבלה מרכזת'!B16</f>
        <v>15</v>
      </c>
      <c r="Z16" s="63" t="str">
        <f>'טבלה מרכזת'!C16</f>
        <v>אביזרים</v>
      </c>
      <c r="AA16" s="63" t="str">
        <f>'טבלה מרכזת'!D16</f>
        <v>חדר מחשבים</v>
      </c>
      <c r="AB16" s="63" t="str">
        <f>'טבלה מרכזת'!E16</f>
        <v>אביזרים (פח, עיצוב וכדו')</v>
      </c>
      <c r="AC16" s="63">
        <f>'טבלה מרכזת'!F16</f>
        <v>500</v>
      </c>
      <c r="AD16" s="63">
        <f>'טבלה מרכזת'!G16</f>
        <v>1</v>
      </c>
      <c r="AE16" s="63">
        <f>'טבלה מרכזת'!H16</f>
        <v>500</v>
      </c>
    </row>
    <row r="17" spans="2:31" ht="28.5" thickBot="1" x14ac:dyDescent="0.35">
      <c r="B17" s="64" t="str">
        <f>תקן[[#This Row],[סוג מרכז]]</f>
        <v>תשושי נפש</v>
      </c>
      <c r="C17" s="64">
        <f>תקן[[#This Row],[גודל מרכז]]</f>
        <v>15</v>
      </c>
      <c r="D17" s="64" t="str">
        <f>תקן[[#This Row],[סוג פריט]]</f>
        <v>אביזרים</v>
      </c>
      <c r="E17" s="64" t="str">
        <f>תקן[[#This Row],[קטגוריה]]</f>
        <v>מחסנים - מטבח, כללי, תעסוקה</v>
      </c>
      <c r="F17" s="60" t="str">
        <f>תקן[[#This Row],[תיאור הפריט]]</f>
        <v>ארגז כלי עבודה כולל מקדחה ומברגה</v>
      </c>
      <c r="G17" s="64">
        <f>תקן[[#This Row],[עלות פריט]]</f>
        <v>1300</v>
      </c>
      <c r="H17" s="64">
        <f>תקן[[#This Row],[כמות]]</f>
        <v>1</v>
      </c>
      <c r="I17" s="64">
        <f>תקן[[#This Row],[סהכ עלות]]</f>
        <v>1300</v>
      </c>
      <c r="J17" s="65"/>
      <c r="K17" s="209" t="str">
        <f t="shared" si="5"/>
        <v>ארגז כלי עבודה כולל מקדחה ומברגה</v>
      </c>
      <c r="L17" s="210">
        <f t="shared" si="0"/>
        <v>1</v>
      </c>
      <c r="M17" s="211">
        <f t="shared" si="1"/>
        <v>0</v>
      </c>
      <c r="N17" s="211">
        <f t="shared" si="2"/>
        <v>1300</v>
      </c>
      <c r="O17" s="210"/>
      <c r="P17" s="218"/>
      <c r="Q17" s="215" t="str">
        <f t="shared" si="6"/>
        <v>אביזרים</v>
      </c>
      <c r="R17" s="219">
        <f t="shared" si="3"/>
        <v>1</v>
      </c>
      <c r="S17" s="211">
        <f t="shared" si="7"/>
        <v>0</v>
      </c>
      <c r="T17" s="211">
        <f t="shared" si="4"/>
        <v>1300</v>
      </c>
      <c r="U17" s="211">
        <f t="shared" si="8"/>
        <v>1300</v>
      </c>
      <c r="V17" s="220"/>
      <c r="X17" s="63" t="str">
        <f>'טבלה מרכזת'!A17</f>
        <v>תשושי נפש</v>
      </c>
      <c r="Y17" s="63">
        <f>'טבלה מרכזת'!B17</f>
        <v>15</v>
      </c>
      <c r="Z17" s="63" t="str">
        <f>'טבלה מרכזת'!C17</f>
        <v>אביזרים</v>
      </c>
      <c r="AA17" s="63" t="str">
        <f>'טבלה מרכזת'!D17</f>
        <v>מחסנים - מטבח, כללי, תעסוקה</v>
      </c>
      <c r="AB17" s="63" t="str">
        <f>'טבלה מרכזת'!E17</f>
        <v>ארגז כלי עבודה כולל מקדחה ומברגה</v>
      </c>
      <c r="AC17" s="63">
        <f>'טבלה מרכזת'!F17</f>
        <v>1300</v>
      </c>
      <c r="AD17" s="63">
        <f>'טבלה מרכזת'!G17</f>
        <v>1</v>
      </c>
      <c r="AE17" s="63">
        <f>'טבלה מרכזת'!H17</f>
        <v>1300</v>
      </c>
    </row>
    <row r="18" spans="2:31" ht="14.5" thickBot="1" x14ac:dyDescent="0.35">
      <c r="B18" s="64" t="str">
        <f>תקן[[#This Row],[סוג מרכז]]</f>
        <v>תשושי נפש</v>
      </c>
      <c r="C18" s="64">
        <f>תקן[[#This Row],[גודל מרכז]]</f>
        <v>15</v>
      </c>
      <c r="D18" s="64" t="str">
        <f>תקן[[#This Row],[סוג פריט]]</f>
        <v>אביזרים</v>
      </c>
      <c r="E18" s="64" t="str">
        <f>תקן[[#This Row],[קטגוריה]]</f>
        <v>חדר רחצה</v>
      </c>
      <c r="F18" s="60" t="str">
        <f>תקן[[#This Row],[תיאור הפריט]]</f>
        <v>וילון מקלחת</v>
      </c>
      <c r="G18" s="64">
        <f>תקן[[#This Row],[עלות פריט]]</f>
        <v>150</v>
      </c>
      <c r="H18" s="64">
        <f>תקן[[#This Row],[כמות]]</f>
        <v>1</v>
      </c>
      <c r="I18" s="64">
        <f>תקן[[#This Row],[סהכ עלות]]</f>
        <v>150</v>
      </c>
      <c r="J18" s="65"/>
      <c r="K18" s="209" t="str">
        <f t="shared" si="5"/>
        <v>וילון מקלחת</v>
      </c>
      <c r="L18" s="210">
        <f t="shared" si="0"/>
        <v>1</v>
      </c>
      <c r="M18" s="211">
        <f t="shared" si="1"/>
        <v>0</v>
      </c>
      <c r="N18" s="211">
        <f t="shared" si="2"/>
        <v>150</v>
      </c>
      <c r="O18" s="210"/>
      <c r="P18" s="218"/>
      <c r="Q18" s="215" t="str">
        <f t="shared" si="6"/>
        <v>אביזרים</v>
      </c>
      <c r="R18" s="219">
        <f t="shared" si="3"/>
        <v>1</v>
      </c>
      <c r="S18" s="211">
        <f t="shared" si="7"/>
        <v>0</v>
      </c>
      <c r="T18" s="211">
        <f t="shared" si="4"/>
        <v>150</v>
      </c>
      <c r="U18" s="211">
        <f t="shared" si="8"/>
        <v>150</v>
      </c>
      <c r="V18" s="220"/>
      <c r="X18" s="63" t="str">
        <f>'טבלה מרכזת'!A18</f>
        <v>תשושי נפש</v>
      </c>
      <c r="Y18" s="63">
        <f>'טבלה מרכזת'!B18</f>
        <v>15</v>
      </c>
      <c r="Z18" s="63" t="str">
        <f>'טבלה מרכזת'!C18</f>
        <v>אביזרים</v>
      </c>
      <c r="AA18" s="63" t="str">
        <f>'טבלה מרכזת'!D18</f>
        <v>חדר רחצה</v>
      </c>
      <c r="AB18" s="63" t="str">
        <f>'טבלה מרכזת'!E18</f>
        <v>וילון מקלחת</v>
      </c>
      <c r="AC18" s="63">
        <f>'טבלה מרכזת'!F18</f>
        <v>150</v>
      </c>
      <c r="AD18" s="63">
        <f>'טבלה מרכזת'!G18</f>
        <v>1</v>
      </c>
      <c r="AE18" s="63">
        <f>'טבלה מרכזת'!H18</f>
        <v>150</v>
      </c>
    </row>
    <row r="19" spans="2:31" ht="14.5" thickBot="1" x14ac:dyDescent="0.35">
      <c r="B19" s="64" t="str">
        <f>תקן[[#This Row],[סוג מרכז]]</f>
        <v>תשושי נפש</v>
      </c>
      <c r="C19" s="64">
        <f>תקן[[#This Row],[גודל מרכז]]</f>
        <v>15</v>
      </c>
      <c r="D19" s="64" t="str">
        <f>תקן[[#This Row],[סוג פריט]]</f>
        <v>אביזרים</v>
      </c>
      <c r="E19" s="64" t="str">
        <f>תקן[[#This Row],[קטגוריה]]</f>
        <v>חדר רחצה</v>
      </c>
      <c r="F19" s="60" t="str">
        <f>תקן[[#This Row],[תיאור הפריט]]</f>
        <v>ידיות אחיזה</v>
      </c>
      <c r="G19" s="64">
        <f>תקן[[#This Row],[עלות פריט]]</f>
        <v>300</v>
      </c>
      <c r="H19" s="64">
        <f>תקן[[#This Row],[כמות]]</f>
        <v>2</v>
      </c>
      <c r="I19" s="64">
        <f>תקן[[#This Row],[סהכ עלות]]</f>
        <v>600</v>
      </c>
      <c r="J19" s="65"/>
      <c r="K19" s="209" t="str">
        <f t="shared" si="5"/>
        <v>ידיות אחיזה</v>
      </c>
      <c r="L19" s="210">
        <f t="shared" si="0"/>
        <v>2</v>
      </c>
      <c r="M19" s="211">
        <f t="shared" si="1"/>
        <v>0</v>
      </c>
      <c r="N19" s="211">
        <f t="shared" si="2"/>
        <v>600</v>
      </c>
      <c r="O19" s="210"/>
      <c r="P19" s="218"/>
      <c r="Q19" s="215" t="str">
        <f t="shared" si="6"/>
        <v>אביזרים</v>
      </c>
      <c r="R19" s="219">
        <f t="shared" si="3"/>
        <v>2</v>
      </c>
      <c r="S19" s="211">
        <f t="shared" si="7"/>
        <v>0</v>
      </c>
      <c r="T19" s="211">
        <f t="shared" si="4"/>
        <v>300</v>
      </c>
      <c r="U19" s="211">
        <f t="shared" si="8"/>
        <v>600</v>
      </c>
      <c r="V19" s="220"/>
      <c r="X19" s="63" t="str">
        <f>'טבלה מרכזת'!A19</f>
        <v>תשושי נפש</v>
      </c>
      <c r="Y19" s="63">
        <f>'טבלה מרכזת'!B19</f>
        <v>15</v>
      </c>
      <c r="Z19" s="63" t="str">
        <f>'טבלה מרכזת'!C19</f>
        <v>אביזרים</v>
      </c>
      <c r="AA19" s="63" t="str">
        <f>'טבלה מרכזת'!D19</f>
        <v>חדר רחצה</v>
      </c>
      <c r="AB19" s="63" t="str">
        <f>'טבלה מרכזת'!E19</f>
        <v>ידיות אחיזה</v>
      </c>
      <c r="AC19" s="63">
        <f>'טבלה מרכזת'!F19</f>
        <v>300</v>
      </c>
      <c r="AD19" s="63">
        <f>'טבלה מרכזת'!G19</f>
        <v>2</v>
      </c>
      <c r="AE19" s="63">
        <f>'טבלה מרכזת'!H19</f>
        <v>600</v>
      </c>
    </row>
    <row r="20" spans="2:31" ht="14.5" thickBot="1" x14ac:dyDescent="0.35">
      <c r="B20" s="64" t="str">
        <f>תקן[[#This Row],[סוג מרכז]]</f>
        <v>תשושי נפש</v>
      </c>
      <c r="C20" s="64">
        <f>תקן[[#This Row],[גודל מרכז]]</f>
        <v>15</v>
      </c>
      <c r="D20" s="64" t="str">
        <f>תקן[[#This Row],[סוג פריט]]</f>
        <v>אביזרים</v>
      </c>
      <c r="E20" s="64" t="str">
        <f>תקן[[#This Row],[קטגוריה]]</f>
        <v>חדר אוכל</v>
      </c>
      <c r="F20" s="60" t="str">
        <f>תקן[[#This Row],[תיאור הפריט]]</f>
        <v>לוח מודעות 80/120</v>
      </c>
      <c r="G20" s="64">
        <f>תקן[[#This Row],[עלות פריט]]</f>
        <v>200</v>
      </c>
      <c r="H20" s="64">
        <f>תקן[[#This Row],[כמות]]</f>
        <v>2</v>
      </c>
      <c r="I20" s="64">
        <f>תקן[[#This Row],[סהכ עלות]]</f>
        <v>400</v>
      </c>
      <c r="J20" s="65"/>
      <c r="K20" s="209" t="str">
        <f t="shared" si="5"/>
        <v>לוח מודעות 80/120</v>
      </c>
      <c r="L20" s="210">
        <f t="shared" si="0"/>
        <v>2</v>
      </c>
      <c r="M20" s="211">
        <f t="shared" si="1"/>
        <v>0</v>
      </c>
      <c r="N20" s="211">
        <f t="shared" si="2"/>
        <v>400</v>
      </c>
      <c r="O20" s="210"/>
      <c r="P20" s="218"/>
      <c r="Q20" s="215" t="str">
        <f t="shared" si="6"/>
        <v>אביזרים</v>
      </c>
      <c r="R20" s="219">
        <f t="shared" si="3"/>
        <v>2</v>
      </c>
      <c r="S20" s="211">
        <f t="shared" si="7"/>
        <v>0</v>
      </c>
      <c r="T20" s="211">
        <f t="shared" si="4"/>
        <v>200</v>
      </c>
      <c r="U20" s="211">
        <f t="shared" si="8"/>
        <v>400</v>
      </c>
      <c r="V20" s="220"/>
      <c r="X20" s="63" t="str">
        <f>'טבלה מרכזת'!A20</f>
        <v>תשושי נפש</v>
      </c>
      <c r="Y20" s="63">
        <f>'טבלה מרכזת'!B20</f>
        <v>15</v>
      </c>
      <c r="Z20" s="63" t="str">
        <f>'טבלה מרכזת'!C20</f>
        <v>אביזרים</v>
      </c>
      <c r="AA20" s="63" t="str">
        <f>'טבלה מרכזת'!D20</f>
        <v>חדר אוכל</v>
      </c>
      <c r="AB20" s="63" t="str">
        <f>'טבלה מרכזת'!E20</f>
        <v>לוח מודעות 80/120</v>
      </c>
      <c r="AC20" s="63">
        <f>'טבלה מרכזת'!F20</f>
        <v>200</v>
      </c>
      <c r="AD20" s="63">
        <f>'טבלה מרכזת'!G20</f>
        <v>2</v>
      </c>
      <c r="AE20" s="63">
        <f>'טבלה מרכזת'!H20</f>
        <v>400</v>
      </c>
    </row>
    <row r="21" spans="2:31" ht="14.5" thickBot="1" x14ac:dyDescent="0.35">
      <c r="B21" s="64" t="str">
        <f>תקן[[#This Row],[סוג מרכז]]</f>
        <v>תשושי נפש</v>
      </c>
      <c r="C21" s="64">
        <f>תקן[[#This Row],[גודל מרכז]]</f>
        <v>15</v>
      </c>
      <c r="D21" s="64" t="str">
        <f>תקן[[#This Row],[סוג פריט]]</f>
        <v>אביזרים</v>
      </c>
      <c r="E21" s="64" t="str">
        <f>תקן[[#This Row],[קטגוריה]]</f>
        <v>חדר מחשבים</v>
      </c>
      <c r="F21" s="60" t="str">
        <f>תקן[[#This Row],[תיאור הפריט]]</f>
        <v>לוח מודעות 80/120</v>
      </c>
      <c r="G21" s="64">
        <f>תקן[[#This Row],[עלות פריט]]</f>
        <v>200</v>
      </c>
      <c r="H21" s="64">
        <f>תקן[[#This Row],[כמות]]</f>
        <v>1</v>
      </c>
      <c r="I21" s="64">
        <f>תקן[[#This Row],[סהכ עלות]]</f>
        <v>200</v>
      </c>
      <c r="J21" s="65"/>
      <c r="K21" s="209" t="str">
        <f t="shared" si="5"/>
        <v>לוח מודעות 80/120</v>
      </c>
      <c r="L21" s="210">
        <f t="shared" si="0"/>
        <v>1</v>
      </c>
      <c r="M21" s="211">
        <f t="shared" si="1"/>
        <v>0</v>
      </c>
      <c r="N21" s="211">
        <f t="shared" si="2"/>
        <v>200</v>
      </c>
      <c r="O21" s="210"/>
      <c r="P21" s="218"/>
      <c r="Q21" s="215" t="str">
        <f t="shared" si="6"/>
        <v>אביזרים</v>
      </c>
      <c r="R21" s="219">
        <f t="shared" si="3"/>
        <v>1</v>
      </c>
      <c r="S21" s="211">
        <f t="shared" si="7"/>
        <v>0</v>
      </c>
      <c r="T21" s="211">
        <f t="shared" si="4"/>
        <v>200</v>
      </c>
      <c r="U21" s="211">
        <f t="shared" si="8"/>
        <v>200</v>
      </c>
      <c r="V21" s="220"/>
      <c r="X21" s="63" t="str">
        <f>'טבלה מרכזת'!A21</f>
        <v>תשושי נפש</v>
      </c>
      <c r="Y21" s="63">
        <f>'טבלה מרכזת'!B21</f>
        <v>15</v>
      </c>
      <c r="Z21" s="63" t="str">
        <f>'טבלה מרכזת'!C21</f>
        <v>אביזרים</v>
      </c>
      <c r="AA21" s="63" t="str">
        <f>'טבלה מרכזת'!D21</f>
        <v>חדר מחשבים</v>
      </c>
      <c r="AB21" s="63" t="str">
        <f>'טבלה מרכזת'!E21</f>
        <v>לוח מודעות 80/120</v>
      </c>
      <c r="AC21" s="63">
        <f>'טבלה מרכזת'!F21</f>
        <v>200</v>
      </c>
      <c r="AD21" s="63">
        <f>'טבלה מרכזת'!G21</f>
        <v>1</v>
      </c>
      <c r="AE21" s="63">
        <f>'טבלה מרכזת'!H21</f>
        <v>200</v>
      </c>
    </row>
    <row r="22" spans="2:31" ht="14.5" thickBot="1" x14ac:dyDescent="0.35">
      <c r="B22" s="64" t="str">
        <f>תקן[[#This Row],[סוג מרכז]]</f>
        <v>תשושי נפש</v>
      </c>
      <c r="C22" s="64">
        <f>תקן[[#This Row],[גודל מרכז]]</f>
        <v>15</v>
      </c>
      <c r="D22" s="64" t="str">
        <f>תקן[[#This Row],[סוג פריט]]</f>
        <v>אביזרים</v>
      </c>
      <c r="E22" s="64" t="str">
        <f>תקן[[#This Row],[קטגוריה]]</f>
        <v>חדרי פעילות/תעסוקה</v>
      </c>
      <c r="F22" s="60" t="str">
        <f>תקן[[#This Row],[תיאור הפריט]]</f>
        <v>לוח מודעות 80/120</v>
      </c>
      <c r="G22" s="64">
        <f>תקן[[#This Row],[עלות פריט]]</f>
        <v>200</v>
      </c>
      <c r="H22" s="64">
        <f>תקן[[#This Row],[כמות]]</f>
        <v>2</v>
      </c>
      <c r="I22" s="64">
        <f>תקן[[#This Row],[סהכ עלות]]</f>
        <v>400</v>
      </c>
      <c r="J22" s="65"/>
      <c r="K22" s="209" t="str">
        <f t="shared" si="5"/>
        <v>לוח מודעות 80/120</v>
      </c>
      <c r="L22" s="210">
        <f t="shared" si="0"/>
        <v>2</v>
      </c>
      <c r="M22" s="211">
        <f t="shared" si="1"/>
        <v>0</v>
      </c>
      <c r="N22" s="211">
        <f t="shared" si="2"/>
        <v>400</v>
      </c>
      <c r="O22" s="210"/>
      <c r="P22" s="218"/>
      <c r="Q22" s="215" t="str">
        <f t="shared" si="6"/>
        <v>אביזרים</v>
      </c>
      <c r="R22" s="219">
        <f t="shared" si="3"/>
        <v>2</v>
      </c>
      <c r="S22" s="211">
        <f t="shared" si="7"/>
        <v>0</v>
      </c>
      <c r="T22" s="211">
        <f t="shared" si="4"/>
        <v>200</v>
      </c>
      <c r="U22" s="211">
        <f t="shared" si="8"/>
        <v>400</v>
      </c>
      <c r="V22" s="220"/>
      <c r="X22" s="63" t="str">
        <f>'טבלה מרכזת'!A22</f>
        <v>תשושי נפש</v>
      </c>
      <c r="Y22" s="63">
        <f>'טבלה מרכזת'!B22</f>
        <v>15</v>
      </c>
      <c r="Z22" s="63" t="str">
        <f>'טבלה מרכזת'!C22</f>
        <v>אביזרים</v>
      </c>
      <c r="AA22" s="63" t="str">
        <f>'טבלה מרכזת'!D22</f>
        <v>חדרי פעילות/תעסוקה</v>
      </c>
      <c r="AB22" s="63" t="str">
        <f>'טבלה מרכזת'!E22</f>
        <v>לוח מודעות 80/120</v>
      </c>
      <c r="AC22" s="63">
        <f>'טבלה מרכזת'!F22</f>
        <v>200</v>
      </c>
      <c r="AD22" s="63">
        <f>'טבלה מרכזת'!G22</f>
        <v>2</v>
      </c>
      <c r="AE22" s="63">
        <f>'טבלה מרכזת'!H22</f>
        <v>400</v>
      </c>
    </row>
    <row r="23" spans="2:31" ht="14.5" thickBot="1" x14ac:dyDescent="0.35">
      <c r="B23" s="64" t="str">
        <f>תקן[[#This Row],[סוג מרכז]]</f>
        <v>תשושי נפש</v>
      </c>
      <c r="C23" s="64">
        <f>תקן[[#This Row],[גודל מרכז]]</f>
        <v>15</v>
      </c>
      <c r="D23" s="64" t="str">
        <f>תקן[[#This Row],[סוג פריט]]</f>
        <v>אביזרים</v>
      </c>
      <c r="E23" s="64" t="str">
        <f>תקן[[#This Row],[קטגוריה]]</f>
        <v>חדרי צוות/רב תחומי</v>
      </c>
      <c r="F23" s="60" t="str">
        <f>תקן[[#This Row],[תיאור הפריט]]</f>
        <v>לוח מודעות 80/120</v>
      </c>
      <c r="G23" s="64">
        <f>תקן[[#This Row],[עלות פריט]]</f>
        <v>200</v>
      </c>
      <c r="H23" s="64">
        <f>תקן[[#This Row],[כמות]]</f>
        <v>1</v>
      </c>
      <c r="I23" s="64">
        <f>תקן[[#This Row],[סהכ עלות]]</f>
        <v>200</v>
      </c>
      <c r="J23" s="65"/>
      <c r="K23" s="209" t="str">
        <f t="shared" si="5"/>
        <v>לוח מודעות 80/120</v>
      </c>
      <c r="L23" s="210">
        <f t="shared" si="0"/>
        <v>1</v>
      </c>
      <c r="M23" s="211">
        <f t="shared" si="1"/>
        <v>0</v>
      </c>
      <c r="N23" s="211">
        <f t="shared" si="2"/>
        <v>200</v>
      </c>
      <c r="O23" s="210"/>
      <c r="P23" s="218"/>
      <c r="Q23" s="215" t="str">
        <f t="shared" si="6"/>
        <v>אביזרים</v>
      </c>
      <c r="R23" s="219">
        <f t="shared" si="3"/>
        <v>1</v>
      </c>
      <c r="S23" s="211">
        <f t="shared" si="7"/>
        <v>0</v>
      </c>
      <c r="T23" s="211">
        <f t="shared" si="4"/>
        <v>200</v>
      </c>
      <c r="U23" s="211">
        <f t="shared" si="8"/>
        <v>200</v>
      </c>
      <c r="V23" s="220"/>
      <c r="X23" s="63" t="str">
        <f>'טבלה מרכזת'!A23</f>
        <v>תשושי נפש</v>
      </c>
      <c r="Y23" s="63">
        <f>'טבלה מרכזת'!B23</f>
        <v>15</v>
      </c>
      <c r="Z23" s="63" t="str">
        <f>'טבלה מרכזת'!C23</f>
        <v>אביזרים</v>
      </c>
      <c r="AA23" s="63" t="str">
        <f>'טבלה מרכזת'!D23</f>
        <v>חדרי צוות/רב תחומי</v>
      </c>
      <c r="AB23" s="63" t="str">
        <f>'טבלה מרכזת'!E23</f>
        <v>לוח מודעות 80/120</v>
      </c>
      <c r="AC23" s="63">
        <f>'טבלה מרכזת'!F23</f>
        <v>200</v>
      </c>
      <c r="AD23" s="63">
        <f>'טבלה מרכזת'!G23</f>
        <v>1</v>
      </c>
      <c r="AE23" s="63">
        <f>'טבלה מרכזת'!H23</f>
        <v>200</v>
      </c>
    </row>
    <row r="24" spans="2:31" ht="14.5" thickBot="1" x14ac:dyDescent="0.35">
      <c r="B24" s="64" t="str">
        <f>תקן[[#This Row],[סוג מרכז]]</f>
        <v>תשושי נפש</v>
      </c>
      <c r="C24" s="64">
        <f>תקן[[#This Row],[גודל מרכז]]</f>
        <v>15</v>
      </c>
      <c r="D24" s="64" t="str">
        <f>תקן[[#This Row],[סוג פריט]]</f>
        <v>אביזרים</v>
      </c>
      <c r="E24" s="64" t="str">
        <f>תקן[[#This Row],[קטגוריה]]</f>
        <v>כללי</v>
      </c>
      <c r="F24" s="60" t="str">
        <f>תקן[[#This Row],[תיאור הפריט]]</f>
        <v>מאזני אדם</v>
      </c>
      <c r="G24" s="64">
        <f>תקן[[#This Row],[עלות פריט]]</f>
        <v>250</v>
      </c>
      <c r="H24" s="64">
        <f>תקן[[#This Row],[כמות]]</f>
        <v>1</v>
      </c>
      <c r="I24" s="64">
        <f>תקן[[#This Row],[סהכ עלות]]</f>
        <v>250</v>
      </c>
      <c r="J24" s="65"/>
      <c r="K24" s="209" t="str">
        <f t="shared" si="5"/>
        <v>מאזני אדם</v>
      </c>
      <c r="L24" s="210">
        <f t="shared" si="0"/>
        <v>1</v>
      </c>
      <c r="M24" s="211">
        <f t="shared" si="1"/>
        <v>0</v>
      </c>
      <c r="N24" s="211">
        <f t="shared" si="2"/>
        <v>250</v>
      </c>
      <c r="O24" s="210"/>
      <c r="P24" s="218"/>
      <c r="Q24" s="215" t="str">
        <f t="shared" si="6"/>
        <v>אביזרים</v>
      </c>
      <c r="R24" s="219">
        <f t="shared" si="3"/>
        <v>1</v>
      </c>
      <c r="S24" s="211">
        <f t="shared" si="7"/>
        <v>0</v>
      </c>
      <c r="T24" s="211">
        <f t="shared" si="4"/>
        <v>250</v>
      </c>
      <c r="U24" s="211">
        <f t="shared" si="8"/>
        <v>250</v>
      </c>
      <c r="V24" s="220"/>
      <c r="X24" s="63" t="str">
        <f>'טבלה מרכזת'!A24</f>
        <v>תשושי נפש</v>
      </c>
      <c r="Y24" s="63">
        <f>'טבלה מרכזת'!B24</f>
        <v>15</v>
      </c>
      <c r="Z24" s="63" t="str">
        <f>'טבלה מרכזת'!C24</f>
        <v>אביזרים</v>
      </c>
      <c r="AA24" s="63" t="str">
        <f>'טבלה מרכזת'!D24</f>
        <v>כללי</v>
      </c>
      <c r="AB24" s="63" t="str">
        <f>'טבלה מרכזת'!E24</f>
        <v>מאזני אדם</v>
      </c>
      <c r="AC24" s="63">
        <f>'טבלה מרכזת'!F24</f>
        <v>250</v>
      </c>
      <c r="AD24" s="63">
        <f>'טבלה מרכזת'!G24</f>
        <v>1</v>
      </c>
      <c r="AE24" s="63">
        <f>'טבלה מרכזת'!H24</f>
        <v>250</v>
      </c>
    </row>
    <row r="25" spans="2:31" ht="14.5" thickBot="1" x14ac:dyDescent="0.35">
      <c r="B25" s="64" t="str">
        <f>תקן[[#This Row],[סוג מרכז]]</f>
        <v>תשושי נפש</v>
      </c>
      <c r="C25" s="64">
        <f>תקן[[#This Row],[גודל מרכז]]</f>
        <v>15</v>
      </c>
      <c r="D25" s="64" t="str">
        <f>תקן[[#This Row],[סוג פריט]]</f>
        <v>אביזרים</v>
      </c>
      <c r="E25" s="64" t="str">
        <f>תקן[[#This Row],[קטגוריה]]</f>
        <v>חדר רחצה</v>
      </c>
      <c r="F25" s="60" t="str">
        <f>תקן[[#This Row],[תיאור הפריט]]</f>
        <v>מדף לסבונים + סבוניה</v>
      </c>
      <c r="G25" s="64">
        <f>תקן[[#This Row],[עלות פריט]]</f>
        <v>350</v>
      </c>
      <c r="H25" s="64">
        <f>תקן[[#This Row],[כמות]]</f>
        <v>1</v>
      </c>
      <c r="I25" s="64">
        <f>תקן[[#This Row],[סהכ עלות]]</f>
        <v>350</v>
      </c>
      <c r="J25" s="65"/>
      <c r="K25" s="209" t="str">
        <f t="shared" si="5"/>
        <v>מדף לסבונים + סבוניה</v>
      </c>
      <c r="L25" s="210">
        <f t="shared" si="0"/>
        <v>1</v>
      </c>
      <c r="M25" s="211">
        <f t="shared" si="1"/>
        <v>0</v>
      </c>
      <c r="N25" s="211">
        <f t="shared" si="2"/>
        <v>350</v>
      </c>
      <c r="O25" s="210"/>
      <c r="P25" s="218"/>
      <c r="Q25" s="215" t="str">
        <f t="shared" si="6"/>
        <v>אביזרים</v>
      </c>
      <c r="R25" s="219">
        <f t="shared" si="3"/>
        <v>1</v>
      </c>
      <c r="S25" s="211">
        <f t="shared" si="7"/>
        <v>0</v>
      </c>
      <c r="T25" s="211">
        <f t="shared" si="4"/>
        <v>350</v>
      </c>
      <c r="U25" s="211">
        <f t="shared" si="8"/>
        <v>350</v>
      </c>
      <c r="V25" s="220"/>
      <c r="X25" s="63" t="str">
        <f>'טבלה מרכזת'!A25</f>
        <v>תשושי נפש</v>
      </c>
      <c r="Y25" s="63">
        <f>'טבלה מרכזת'!B25</f>
        <v>15</v>
      </c>
      <c r="Z25" s="63" t="str">
        <f>'טבלה מרכזת'!C25</f>
        <v>אביזרים</v>
      </c>
      <c r="AA25" s="63" t="str">
        <f>'טבלה מרכזת'!D25</f>
        <v>חדר רחצה</v>
      </c>
      <c r="AB25" s="63" t="str">
        <f>'טבלה מרכזת'!E25</f>
        <v>מדף לסבונים + סבוניה</v>
      </c>
      <c r="AC25" s="63">
        <f>'טבלה מרכזת'!F25</f>
        <v>350</v>
      </c>
      <c r="AD25" s="63">
        <f>'טבלה מרכזת'!G25</f>
        <v>1</v>
      </c>
      <c r="AE25" s="63">
        <f>'טבלה מרכזת'!H25</f>
        <v>350</v>
      </c>
    </row>
    <row r="26" spans="2:31" ht="14.5" thickBot="1" x14ac:dyDescent="0.35">
      <c r="B26" s="64" t="str">
        <f>תקן[[#This Row],[סוג מרכז]]</f>
        <v>תשושי נפש</v>
      </c>
      <c r="C26" s="64">
        <f>תקן[[#This Row],[גודל מרכז]]</f>
        <v>15</v>
      </c>
      <c r="D26" s="64" t="str">
        <f>תקן[[#This Row],[סוג פריט]]</f>
        <v>אביזרים</v>
      </c>
      <c r="E26" s="64" t="str">
        <f>תקן[[#This Row],[קטגוריה]]</f>
        <v>שירותים ציבוריים</v>
      </c>
      <c r="F26" s="60" t="str">
        <f>תקן[[#This Row],[תיאור הפריט]]</f>
        <v>מושב הגבהה לשירותים</v>
      </c>
      <c r="G26" s="64">
        <f>תקן[[#This Row],[עלות פריט]]</f>
        <v>500</v>
      </c>
      <c r="H26" s="64">
        <f>תקן[[#This Row],[כמות]]</f>
        <v>2</v>
      </c>
      <c r="I26" s="64">
        <f>תקן[[#This Row],[סהכ עלות]]</f>
        <v>1000</v>
      </c>
      <c r="J26" s="65"/>
      <c r="K26" s="209" t="str">
        <f t="shared" si="5"/>
        <v>מושב הגבהה לשירותים</v>
      </c>
      <c r="L26" s="210">
        <f t="shared" si="0"/>
        <v>2</v>
      </c>
      <c r="M26" s="211">
        <f t="shared" si="1"/>
        <v>0</v>
      </c>
      <c r="N26" s="211">
        <f t="shared" si="2"/>
        <v>1000</v>
      </c>
      <c r="O26" s="210"/>
      <c r="P26" s="218"/>
      <c r="Q26" s="215" t="str">
        <f t="shared" si="6"/>
        <v>אביזרים</v>
      </c>
      <c r="R26" s="219">
        <f t="shared" si="3"/>
        <v>2</v>
      </c>
      <c r="S26" s="211">
        <f t="shared" si="7"/>
        <v>0</v>
      </c>
      <c r="T26" s="211">
        <f t="shared" si="4"/>
        <v>500</v>
      </c>
      <c r="U26" s="211">
        <f t="shared" si="8"/>
        <v>1000</v>
      </c>
      <c r="V26" s="220"/>
      <c r="X26" s="63" t="str">
        <f>'טבלה מרכזת'!A26</f>
        <v>תשושי נפש</v>
      </c>
      <c r="Y26" s="63">
        <f>'טבלה מרכזת'!B26</f>
        <v>15</v>
      </c>
      <c r="Z26" s="63" t="str">
        <f>'טבלה מרכזת'!C26</f>
        <v>אביזרים</v>
      </c>
      <c r="AA26" s="63" t="str">
        <f>'טבלה מרכזת'!D26</f>
        <v>שירותים ציבוריים</v>
      </c>
      <c r="AB26" s="63" t="str">
        <f>'טבלה מרכזת'!E26</f>
        <v>מושב הגבהה לשירותים</v>
      </c>
      <c r="AC26" s="63">
        <f>'טבלה מרכזת'!F26</f>
        <v>500</v>
      </c>
      <c r="AD26" s="63">
        <f>'טבלה מרכזת'!G26</f>
        <v>2</v>
      </c>
      <c r="AE26" s="63">
        <f>'טבלה מרכזת'!H26</f>
        <v>1000</v>
      </c>
    </row>
    <row r="27" spans="2:31" ht="14.5" thickBot="1" x14ac:dyDescent="0.35">
      <c r="B27" s="64" t="str">
        <f>תקן[[#This Row],[סוג מרכז]]</f>
        <v>תשושי נפש</v>
      </c>
      <c r="C27" s="64">
        <f>תקן[[#This Row],[גודל מרכז]]</f>
        <v>15</v>
      </c>
      <c r="D27" s="64" t="str">
        <f>תקן[[#This Row],[סוג פריט]]</f>
        <v>אביזרים</v>
      </c>
      <c r="E27" s="64" t="str">
        <f>תקן[[#This Row],[קטגוריה]]</f>
        <v>כללי</v>
      </c>
      <c r="F27" s="60" t="str">
        <f>תקן[[#This Row],[תיאור הפריט]]</f>
        <v>מזוזות</v>
      </c>
      <c r="G27" s="64">
        <f>תקן[[#This Row],[עלות פריט]]</f>
        <v>200</v>
      </c>
      <c r="H27" s="64">
        <f>תקן[[#This Row],[כמות]]</f>
        <v>6</v>
      </c>
      <c r="I27" s="64">
        <f>תקן[[#This Row],[סהכ עלות]]</f>
        <v>1200</v>
      </c>
      <c r="J27" s="65"/>
      <c r="K27" s="209" t="str">
        <f t="shared" si="5"/>
        <v>מזוזות</v>
      </c>
      <c r="L27" s="210">
        <f t="shared" si="0"/>
        <v>6</v>
      </c>
      <c r="M27" s="211">
        <f t="shared" si="1"/>
        <v>0</v>
      </c>
      <c r="N27" s="211">
        <f t="shared" si="2"/>
        <v>1200</v>
      </c>
      <c r="O27" s="210"/>
      <c r="P27" s="218"/>
      <c r="Q27" s="215" t="str">
        <f t="shared" si="6"/>
        <v>אביזרים</v>
      </c>
      <c r="R27" s="219">
        <f t="shared" si="3"/>
        <v>6</v>
      </c>
      <c r="S27" s="211">
        <f t="shared" si="7"/>
        <v>0</v>
      </c>
      <c r="T27" s="211">
        <f t="shared" si="4"/>
        <v>200</v>
      </c>
      <c r="U27" s="211">
        <f t="shared" si="8"/>
        <v>1200</v>
      </c>
      <c r="V27" s="220"/>
      <c r="X27" s="63" t="str">
        <f>'טבלה מרכזת'!A27</f>
        <v>תשושי נפש</v>
      </c>
      <c r="Y27" s="63">
        <f>'טבלה מרכזת'!B27</f>
        <v>15</v>
      </c>
      <c r="Z27" s="63" t="str">
        <f>'טבלה מרכזת'!C27</f>
        <v>אביזרים</v>
      </c>
      <c r="AA27" s="63" t="str">
        <f>'טבלה מרכזת'!D27</f>
        <v>כללי</v>
      </c>
      <c r="AB27" s="63" t="str">
        <f>'טבלה מרכזת'!E27</f>
        <v>מזוזות</v>
      </c>
      <c r="AC27" s="63">
        <f>'טבלה מרכזת'!F27</f>
        <v>200</v>
      </c>
      <c r="AD27" s="63">
        <f>'טבלה מרכזת'!G27</f>
        <v>6</v>
      </c>
      <c r="AE27" s="63">
        <f>'טבלה מרכזת'!H27</f>
        <v>1200</v>
      </c>
    </row>
    <row r="28" spans="2:31" ht="14.5" thickBot="1" x14ac:dyDescent="0.35">
      <c r="B28" s="64" t="str">
        <f>תקן[[#This Row],[סוג מרכז]]</f>
        <v>תשושי נפש</v>
      </c>
      <c r="C28" s="64">
        <f>תקן[[#This Row],[גודל מרכז]]</f>
        <v>15</v>
      </c>
      <c r="D28" s="64" t="str">
        <f>תקן[[#This Row],[סוג פריט]]</f>
        <v>אביזרים</v>
      </c>
      <c r="E28" s="64" t="str">
        <f>תקן[[#This Row],[קטגוריה]]</f>
        <v>חדרי צוות/רב תחומי</v>
      </c>
      <c r="F28" s="60" t="str">
        <f>תקן[[#This Row],[תיאור הפריט]]</f>
        <v>מיכל לאיסוף מחטים משומשות</v>
      </c>
      <c r="G28" s="64">
        <f>תקן[[#This Row],[עלות פריט]]</f>
        <v>50</v>
      </c>
      <c r="H28" s="64">
        <f>תקן[[#This Row],[כמות]]</f>
        <v>1</v>
      </c>
      <c r="I28" s="64">
        <f>תקן[[#This Row],[סהכ עלות]]</f>
        <v>50</v>
      </c>
      <c r="J28" s="65"/>
      <c r="K28" s="209" t="str">
        <f t="shared" si="5"/>
        <v>מיכל לאיסוף מחטים משומשות</v>
      </c>
      <c r="L28" s="210">
        <f t="shared" si="0"/>
        <v>1</v>
      </c>
      <c r="M28" s="211">
        <f t="shared" si="1"/>
        <v>0</v>
      </c>
      <c r="N28" s="211">
        <f t="shared" si="2"/>
        <v>50</v>
      </c>
      <c r="O28" s="210"/>
      <c r="P28" s="218"/>
      <c r="Q28" s="215" t="str">
        <f t="shared" si="6"/>
        <v>אביזרים</v>
      </c>
      <c r="R28" s="219">
        <f t="shared" si="3"/>
        <v>1</v>
      </c>
      <c r="S28" s="211">
        <f t="shared" si="7"/>
        <v>0</v>
      </c>
      <c r="T28" s="211">
        <f t="shared" si="4"/>
        <v>50</v>
      </c>
      <c r="U28" s="211">
        <f t="shared" si="8"/>
        <v>50</v>
      </c>
      <c r="V28" s="220"/>
      <c r="X28" s="63" t="str">
        <f>'טבלה מרכזת'!A28</f>
        <v>תשושי נפש</v>
      </c>
      <c r="Y28" s="63">
        <f>'טבלה מרכזת'!B28</f>
        <v>15</v>
      </c>
      <c r="Z28" s="63" t="str">
        <f>'טבלה מרכזת'!C28</f>
        <v>אביזרים</v>
      </c>
      <c r="AA28" s="63" t="str">
        <f>'טבלה מרכזת'!D28</f>
        <v>חדרי צוות/רב תחומי</v>
      </c>
      <c r="AB28" s="63" t="str">
        <f>'טבלה מרכזת'!E28</f>
        <v>מיכל לאיסוף מחטים משומשות</v>
      </c>
      <c r="AC28" s="63">
        <f>'טבלה מרכזת'!F28</f>
        <v>50</v>
      </c>
      <c r="AD28" s="63">
        <f>'טבלה מרכזת'!G28</f>
        <v>1</v>
      </c>
      <c r="AE28" s="63">
        <f>'טבלה מרכזת'!H28</f>
        <v>50</v>
      </c>
    </row>
    <row r="29" spans="2:31" ht="14.5" thickBot="1" x14ac:dyDescent="0.35">
      <c r="B29" s="64" t="str">
        <f>תקן[[#This Row],[סוג מרכז]]</f>
        <v>תשושי נפש</v>
      </c>
      <c r="C29" s="64">
        <f>תקן[[#This Row],[גודל מרכז]]</f>
        <v>15</v>
      </c>
      <c r="D29" s="64" t="str">
        <f>תקן[[#This Row],[סוג פריט]]</f>
        <v>אביזרים</v>
      </c>
      <c r="E29" s="64" t="str">
        <f>תקן[[#This Row],[קטגוריה]]</f>
        <v>חדרי צוות/רב תחומי</v>
      </c>
      <c r="F29" s="60" t="str">
        <f>תקן[[#This Row],[תיאור הפריט]]</f>
        <v>מתקן לגלילי נייר חד פעמי</v>
      </c>
      <c r="G29" s="64">
        <f>תקן[[#This Row],[עלות פריט]]</f>
        <v>150</v>
      </c>
      <c r="H29" s="64">
        <f>תקן[[#This Row],[כמות]]</f>
        <v>1</v>
      </c>
      <c r="I29" s="64">
        <f>תקן[[#This Row],[סהכ עלות]]</f>
        <v>150</v>
      </c>
      <c r="J29" s="65"/>
      <c r="K29" s="209" t="str">
        <f t="shared" si="5"/>
        <v>מתקן לגלילי נייר חד פעמי</v>
      </c>
      <c r="L29" s="210">
        <f t="shared" si="0"/>
        <v>1</v>
      </c>
      <c r="M29" s="211">
        <f t="shared" si="1"/>
        <v>0</v>
      </c>
      <c r="N29" s="211">
        <f t="shared" si="2"/>
        <v>150</v>
      </c>
      <c r="O29" s="210"/>
      <c r="P29" s="218"/>
      <c r="Q29" s="215" t="str">
        <f t="shared" si="6"/>
        <v>אביזרים</v>
      </c>
      <c r="R29" s="219">
        <f t="shared" si="3"/>
        <v>1</v>
      </c>
      <c r="S29" s="211">
        <f t="shared" si="7"/>
        <v>0</v>
      </c>
      <c r="T29" s="211">
        <f t="shared" si="4"/>
        <v>150</v>
      </c>
      <c r="U29" s="211">
        <f t="shared" si="8"/>
        <v>150</v>
      </c>
      <c r="V29" s="220"/>
      <c r="X29" s="63" t="str">
        <f>'טבלה מרכזת'!A29</f>
        <v>תשושי נפש</v>
      </c>
      <c r="Y29" s="63">
        <f>'טבלה מרכזת'!B29</f>
        <v>15</v>
      </c>
      <c r="Z29" s="63" t="str">
        <f>'טבלה מרכזת'!C29</f>
        <v>אביזרים</v>
      </c>
      <c r="AA29" s="63" t="str">
        <f>'טבלה מרכזת'!D29</f>
        <v>חדרי צוות/רב תחומי</v>
      </c>
      <c r="AB29" s="63" t="str">
        <f>'טבלה מרכזת'!E29</f>
        <v>מתקן לגלילי נייר חד פעמי</v>
      </c>
      <c r="AC29" s="63">
        <f>'טבלה מרכזת'!F29</f>
        <v>150</v>
      </c>
      <c r="AD29" s="63">
        <f>'טבלה מרכזת'!G29</f>
        <v>1</v>
      </c>
      <c r="AE29" s="63">
        <f>'טבלה מרכזת'!H29</f>
        <v>150</v>
      </c>
    </row>
    <row r="30" spans="2:31" ht="14.5" thickBot="1" x14ac:dyDescent="0.35">
      <c r="B30" s="64" t="str">
        <f>תקן[[#This Row],[סוג מרכז]]</f>
        <v>תשושי נפש</v>
      </c>
      <c r="C30" s="64">
        <f>תקן[[#This Row],[גודל מרכז]]</f>
        <v>15</v>
      </c>
      <c r="D30" s="64" t="str">
        <f>תקן[[#This Row],[סוג פריט]]</f>
        <v>אביזרים</v>
      </c>
      <c r="E30" s="64" t="str">
        <f>תקן[[#This Row],[קטגוריה]]</f>
        <v>חדר ניקיון</v>
      </c>
      <c r="F30" s="60" t="str">
        <f>תקן[[#This Row],[תיאור הפריט]]</f>
        <v>סולם</v>
      </c>
      <c r="G30" s="64">
        <f>תקן[[#This Row],[עלות פריט]]</f>
        <v>650</v>
      </c>
      <c r="H30" s="64">
        <f>תקן[[#This Row],[כמות]]</f>
        <v>1</v>
      </c>
      <c r="I30" s="64">
        <f>תקן[[#This Row],[סהכ עלות]]</f>
        <v>650</v>
      </c>
      <c r="J30" s="65"/>
      <c r="K30" s="209" t="str">
        <f t="shared" si="5"/>
        <v>סולם</v>
      </c>
      <c r="L30" s="210">
        <f t="shared" si="0"/>
        <v>1</v>
      </c>
      <c r="M30" s="211">
        <f t="shared" si="1"/>
        <v>0</v>
      </c>
      <c r="N30" s="211">
        <f t="shared" si="2"/>
        <v>650</v>
      </c>
      <c r="O30" s="210"/>
      <c r="P30" s="218"/>
      <c r="Q30" s="215" t="str">
        <f t="shared" si="6"/>
        <v>אביזרים</v>
      </c>
      <c r="R30" s="219">
        <f t="shared" si="3"/>
        <v>1</v>
      </c>
      <c r="S30" s="211">
        <f t="shared" si="7"/>
        <v>0</v>
      </c>
      <c r="T30" s="211">
        <f t="shared" si="4"/>
        <v>650</v>
      </c>
      <c r="U30" s="211">
        <f t="shared" si="8"/>
        <v>650</v>
      </c>
      <c r="V30" s="220"/>
      <c r="X30" s="63" t="str">
        <f>'טבלה מרכזת'!A30</f>
        <v>תשושי נפש</v>
      </c>
      <c r="Y30" s="63">
        <f>'טבלה מרכזת'!B30</f>
        <v>15</v>
      </c>
      <c r="Z30" s="63" t="str">
        <f>'טבלה מרכזת'!C30</f>
        <v>אביזרים</v>
      </c>
      <c r="AA30" s="63" t="str">
        <f>'טבלה מרכזת'!D30</f>
        <v>חדר ניקיון</v>
      </c>
      <c r="AB30" s="63" t="str">
        <f>'טבלה מרכזת'!E30</f>
        <v>סולם</v>
      </c>
      <c r="AC30" s="63">
        <f>'טבלה מרכזת'!F30</f>
        <v>650</v>
      </c>
      <c r="AD30" s="63">
        <f>'טבלה מרכזת'!G30</f>
        <v>1</v>
      </c>
      <c r="AE30" s="63">
        <f>'טבלה מרכזת'!H30</f>
        <v>650</v>
      </c>
    </row>
    <row r="31" spans="2:31" ht="14.5" thickBot="1" x14ac:dyDescent="0.35">
      <c r="B31" s="64" t="str">
        <f>תקן[[#This Row],[סוג מרכז]]</f>
        <v>תשושי נפש</v>
      </c>
      <c r="C31" s="64">
        <f>תקן[[#This Row],[גודל מרכז]]</f>
        <v>15</v>
      </c>
      <c r="D31" s="64" t="str">
        <f>תקן[[#This Row],[סוג פריט]]</f>
        <v>אביזרים</v>
      </c>
      <c r="E31" s="64" t="str">
        <f>תקן[[#This Row],[קטגוריה]]</f>
        <v>מכבסה</v>
      </c>
      <c r="F31" s="60" t="str">
        <f>תקן[[#This Row],[תיאור הפריט]]</f>
        <v>סלי כביסה</v>
      </c>
      <c r="G31" s="64">
        <f>תקן[[#This Row],[עלות פריט]]</f>
        <v>150</v>
      </c>
      <c r="H31" s="64">
        <f>תקן[[#This Row],[כמות]]</f>
        <v>1</v>
      </c>
      <c r="I31" s="64">
        <f>תקן[[#This Row],[סהכ עלות]]</f>
        <v>150</v>
      </c>
      <c r="J31" s="65"/>
      <c r="K31" s="209" t="str">
        <f t="shared" si="5"/>
        <v>סלי כביסה</v>
      </c>
      <c r="L31" s="210">
        <f t="shared" si="0"/>
        <v>1</v>
      </c>
      <c r="M31" s="211">
        <f t="shared" si="1"/>
        <v>0</v>
      </c>
      <c r="N31" s="211">
        <f t="shared" si="2"/>
        <v>150</v>
      </c>
      <c r="O31" s="210"/>
      <c r="P31" s="218"/>
      <c r="Q31" s="215" t="str">
        <f t="shared" si="6"/>
        <v>אביזרים</v>
      </c>
      <c r="R31" s="219">
        <f t="shared" si="3"/>
        <v>1</v>
      </c>
      <c r="S31" s="211">
        <f t="shared" si="7"/>
        <v>0</v>
      </c>
      <c r="T31" s="211">
        <f t="shared" si="4"/>
        <v>150</v>
      </c>
      <c r="U31" s="211">
        <f t="shared" si="8"/>
        <v>150</v>
      </c>
      <c r="V31" s="220"/>
      <c r="X31" s="63" t="str">
        <f>'טבלה מרכזת'!A31</f>
        <v>תשושי נפש</v>
      </c>
      <c r="Y31" s="63">
        <f>'טבלה מרכזת'!B31</f>
        <v>15</v>
      </c>
      <c r="Z31" s="63" t="str">
        <f>'טבלה מרכזת'!C31</f>
        <v>אביזרים</v>
      </c>
      <c r="AA31" s="63" t="str">
        <f>'טבלה מרכזת'!D31</f>
        <v>מכבסה</v>
      </c>
      <c r="AB31" s="63" t="str">
        <f>'טבלה מרכזת'!E31</f>
        <v>סלי כביסה</v>
      </c>
      <c r="AC31" s="63">
        <f>'טבלה מרכזת'!F31</f>
        <v>150</v>
      </c>
      <c r="AD31" s="63">
        <f>'טבלה מרכזת'!G31</f>
        <v>1</v>
      </c>
      <c r="AE31" s="63">
        <f>'טבלה מרכזת'!H31</f>
        <v>150</v>
      </c>
    </row>
    <row r="32" spans="2:31" ht="28.5" thickBot="1" x14ac:dyDescent="0.35">
      <c r="B32" s="64" t="str">
        <f>תקן[[#This Row],[סוג מרכז]]</f>
        <v>תשושי נפש</v>
      </c>
      <c r="C32" s="64">
        <f>תקן[[#This Row],[גודל מרכז]]</f>
        <v>15</v>
      </c>
      <c r="D32" s="64" t="str">
        <f>תקן[[#This Row],[סוג פריט]]</f>
        <v>אביזרים</v>
      </c>
      <c r="E32" s="64" t="str">
        <f>תקן[[#This Row],[קטגוריה]]</f>
        <v>חדרי פעילות/תעסוקה</v>
      </c>
      <c r="F32" s="60" t="str">
        <f>תקן[[#This Row],[תיאור הפריט]]</f>
        <v>סלסלות אישיות לעבודות הקשישים</v>
      </c>
      <c r="G32" s="64">
        <f>תקן[[#This Row],[עלות פריט]]</f>
        <v>30</v>
      </c>
      <c r="H32" s="64">
        <f>תקן[[#This Row],[כמות]]</f>
        <v>10</v>
      </c>
      <c r="I32" s="64">
        <f>תקן[[#This Row],[סהכ עלות]]</f>
        <v>300</v>
      </c>
      <c r="J32" s="65"/>
      <c r="K32" s="209" t="str">
        <f t="shared" si="5"/>
        <v>סלסלות אישיות לעבודות הקשישים</v>
      </c>
      <c r="L32" s="210">
        <f t="shared" si="0"/>
        <v>10</v>
      </c>
      <c r="M32" s="211">
        <f t="shared" si="1"/>
        <v>0</v>
      </c>
      <c r="N32" s="211">
        <f t="shared" si="2"/>
        <v>300</v>
      </c>
      <c r="O32" s="210"/>
      <c r="P32" s="218"/>
      <c r="Q32" s="215" t="str">
        <f t="shared" si="6"/>
        <v>אביזרים</v>
      </c>
      <c r="R32" s="219">
        <f t="shared" si="3"/>
        <v>10</v>
      </c>
      <c r="S32" s="211">
        <f t="shared" si="7"/>
        <v>0</v>
      </c>
      <c r="T32" s="211">
        <f t="shared" si="4"/>
        <v>30</v>
      </c>
      <c r="U32" s="211">
        <f t="shared" si="8"/>
        <v>300</v>
      </c>
      <c r="V32" s="220"/>
      <c r="X32" s="63" t="str">
        <f>'טבלה מרכזת'!A32</f>
        <v>תשושי נפש</v>
      </c>
      <c r="Y32" s="63">
        <f>'טבלה מרכזת'!B32</f>
        <v>15</v>
      </c>
      <c r="Z32" s="63" t="str">
        <f>'טבלה מרכזת'!C32</f>
        <v>אביזרים</v>
      </c>
      <c r="AA32" s="63" t="str">
        <f>'טבלה מרכזת'!D32</f>
        <v>חדרי פעילות/תעסוקה</v>
      </c>
      <c r="AB32" s="63" t="str">
        <f>'טבלה מרכזת'!E32</f>
        <v>סלסלות אישיות לעבודות הקשישים</v>
      </c>
      <c r="AC32" s="63">
        <f>'טבלה מרכזת'!F32</f>
        <v>30</v>
      </c>
      <c r="AD32" s="63">
        <f>'טבלה מרכזת'!G32</f>
        <v>10</v>
      </c>
      <c r="AE32" s="63">
        <f>'טבלה מרכזת'!H32</f>
        <v>300</v>
      </c>
    </row>
    <row r="33" spans="2:31" ht="14.5" thickBot="1" x14ac:dyDescent="0.35">
      <c r="B33" s="64" t="str">
        <f>תקן[[#This Row],[סוג מרכז]]</f>
        <v>תשושי נפש</v>
      </c>
      <c r="C33" s="64">
        <f>תקן[[#This Row],[גודל מרכז]]</f>
        <v>15</v>
      </c>
      <c r="D33" s="64" t="str">
        <f>תקן[[#This Row],[סוג פריט]]</f>
        <v>אביזרים</v>
      </c>
      <c r="E33" s="64" t="str">
        <f>תקן[[#This Row],[קטגוריה]]</f>
        <v>חדר ניקיון</v>
      </c>
      <c r="F33" s="60" t="str">
        <f>תקן[[#This Row],[תיאור הפריט]]</f>
        <v>עגלת ניקיון</v>
      </c>
      <c r="G33" s="64">
        <f>תקן[[#This Row],[עלות פריט]]</f>
        <v>750</v>
      </c>
      <c r="H33" s="64">
        <f>תקן[[#This Row],[כמות]]</f>
        <v>1</v>
      </c>
      <c r="I33" s="64">
        <f>תקן[[#This Row],[סהכ עלות]]</f>
        <v>750</v>
      </c>
      <c r="J33" s="65"/>
      <c r="K33" s="209" t="str">
        <f t="shared" si="5"/>
        <v>עגלת ניקיון</v>
      </c>
      <c r="L33" s="210">
        <f t="shared" si="0"/>
        <v>1</v>
      </c>
      <c r="M33" s="211">
        <f t="shared" si="1"/>
        <v>0</v>
      </c>
      <c r="N33" s="211">
        <f t="shared" si="2"/>
        <v>750</v>
      </c>
      <c r="O33" s="210"/>
      <c r="P33" s="218"/>
      <c r="Q33" s="215" t="str">
        <f t="shared" si="6"/>
        <v>אביזרים</v>
      </c>
      <c r="R33" s="219">
        <f t="shared" si="3"/>
        <v>1</v>
      </c>
      <c r="S33" s="211">
        <f t="shared" si="7"/>
        <v>0</v>
      </c>
      <c r="T33" s="211">
        <f t="shared" si="4"/>
        <v>750</v>
      </c>
      <c r="U33" s="211">
        <f t="shared" si="8"/>
        <v>750</v>
      </c>
      <c r="V33" s="220"/>
      <c r="X33" s="63" t="str">
        <f>'טבלה מרכזת'!A33</f>
        <v>תשושי נפש</v>
      </c>
      <c r="Y33" s="63">
        <f>'טבלה מרכזת'!B33</f>
        <v>15</v>
      </c>
      <c r="Z33" s="63" t="str">
        <f>'טבלה מרכזת'!C33</f>
        <v>אביזרים</v>
      </c>
      <c r="AA33" s="63" t="str">
        <f>'טבלה מרכזת'!D33</f>
        <v>חדר ניקיון</v>
      </c>
      <c r="AB33" s="63" t="str">
        <f>'טבלה מרכזת'!E33</f>
        <v>עגלת ניקיון</v>
      </c>
      <c r="AC33" s="63">
        <f>'טבלה מרכזת'!F33</f>
        <v>750</v>
      </c>
      <c r="AD33" s="63">
        <f>'טבלה מרכזת'!G33</f>
        <v>1</v>
      </c>
      <c r="AE33" s="63">
        <f>'טבלה מרכזת'!H33</f>
        <v>750</v>
      </c>
    </row>
    <row r="34" spans="2:31" ht="14.5" thickBot="1" x14ac:dyDescent="0.35">
      <c r="B34" s="64" t="str">
        <f>תקן[[#This Row],[סוג מרכז]]</f>
        <v>תשושי נפש</v>
      </c>
      <c r="C34" s="64">
        <f>תקן[[#This Row],[גודל מרכז]]</f>
        <v>15</v>
      </c>
      <c r="D34" s="64" t="str">
        <f>תקן[[#This Row],[סוג פריט]]</f>
        <v>אביזרים</v>
      </c>
      <c r="E34" s="64" t="str">
        <f>תקן[[#This Row],[קטגוריה]]</f>
        <v>חדר ניקיון</v>
      </c>
      <c r="F34" s="60" t="str">
        <f>תקן[[#This Row],[תיאור הפריט]]</f>
        <v>פח אשפה</v>
      </c>
      <c r="G34" s="64">
        <f>תקן[[#This Row],[עלות פריט]]</f>
        <v>150</v>
      </c>
      <c r="H34" s="64">
        <f>תקן[[#This Row],[כמות]]</f>
        <v>1</v>
      </c>
      <c r="I34" s="64">
        <f>תקן[[#This Row],[סהכ עלות]]</f>
        <v>150</v>
      </c>
      <c r="J34" s="65"/>
      <c r="K34" s="209" t="str">
        <f t="shared" si="5"/>
        <v>פח אשפה</v>
      </c>
      <c r="L34" s="210">
        <f t="shared" si="0"/>
        <v>1</v>
      </c>
      <c r="M34" s="211">
        <f t="shared" si="1"/>
        <v>0</v>
      </c>
      <c r="N34" s="211">
        <f t="shared" si="2"/>
        <v>150</v>
      </c>
      <c r="O34" s="210"/>
      <c r="P34" s="218"/>
      <c r="Q34" s="215" t="str">
        <f t="shared" si="6"/>
        <v>אביזרים</v>
      </c>
      <c r="R34" s="219">
        <f t="shared" si="3"/>
        <v>1</v>
      </c>
      <c r="S34" s="211">
        <f t="shared" si="7"/>
        <v>0</v>
      </c>
      <c r="T34" s="211">
        <f t="shared" si="4"/>
        <v>150</v>
      </c>
      <c r="U34" s="211">
        <f t="shared" si="8"/>
        <v>150</v>
      </c>
      <c r="V34" s="220"/>
      <c r="X34" s="63" t="str">
        <f>'טבלה מרכזת'!A34</f>
        <v>תשושי נפש</v>
      </c>
      <c r="Y34" s="63">
        <f>'טבלה מרכזת'!B34</f>
        <v>15</v>
      </c>
      <c r="Z34" s="63" t="str">
        <f>'טבלה מרכזת'!C34</f>
        <v>אביזרים</v>
      </c>
      <c r="AA34" s="63" t="str">
        <f>'טבלה מרכזת'!D34</f>
        <v>חדר ניקיון</v>
      </c>
      <c r="AB34" s="63" t="str">
        <f>'טבלה מרכזת'!E34</f>
        <v>פח אשפה</v>
      </c>
      <c r="AC34" s="63">
        <f>'טבלה מרכזת'!F34</f>
        <v>150</v>
      </c>
      <c r="AD34" s="63">
        <f>'טבלה מרכזת'!G34</f>
        <v>1</v>
      </c>
      <c r="AE34" s="63">
        <f>'טבלה מרכזת'!H34</f>
        <v>150</v>
      </c>
    </row>
    <row r="35" spans="2:31" ht="14.5" thickBot="1" x14ac:dyDescent="0.35">
      <c r="B35" s="64" t="str">
        <f>תקן[[#This Row],[סוג מרכז]]</f>
        <v>תשושי נפש</v>
      </c>
      <c r="C35" s="64">
        <f>תקן[[#This Row],[גודל מרכז]]</f>
        <v>15</v>
      </c>
      <c r="D35" s="64" t="str">
        <f>תקן[[#This Row],[סוג פריט]]</f>
        <v>אביזרים</v>
      </c>
      <c r="E35" s="64" t="str">
        <f>תקן[[#This Row],[קטגוריה]]</f>
        <v>חדר רחצה</v>
      </c>
      <c r="F35" s="60" t="str">
        <f>תקן[[#This Row],[תיאור הפריט]]</f>
        <v>פח אשפה</v>
      </c>
      <c r="G35" s="64">
        <f>תקן[[#This Row],[עלות פריט]]</f>
        <v>150</v>
      </c>
      <c r="H35" s="64">
        <f>תקן[[#This Row],[כמות]]</f>
        <v>1</v>
      </c>
      <c r="I35" s="64">
        <f>תקן[[#This Row],[סהכ עלות]]</f>
        <v>150</v>
      </c>
      <c r="J35" s="65"/>
      <c r="K35" s="209" t="str">
        <f t="shared" si="5"/>
        <v>פח אשפה</v>
      </c>
      <c r="L35" s="210">
        <f t="shared" si="0"/>
        <v>1</v>
      </c>
      <c r="M35" s="211">
        <f t="shared" si="1"/>
        <v>0</v>
      </c>
      <c r="N35" s="211">
        <f t="shared" si="2"/>
        <v>150</v>
      </c>
      <c r="O35" s="210"/>
      <c r="P35" s="218"/>
      <c r="Q35" s="215" t="str">
        <f t="shared" si="6"/>
        <v>אביזרים</v>
      </c>
      <c r="R35" s="219">
        <f t="shared" si="3"/>
        <v>1</v>
      </c>
      <c r="S35" s="211">
        <f t="shared" si="7"/>
        <v>0</v>
      </c>
      <c r="T35" s="211">
        <f t="shared" si="4"/>
        <v>150</v>
      </c>
      <c r="U35" s="211">
        <f t="shared" si="8"/>
        <v>150</v>
      </c>
      <c r="V35" s="220"/>
      <c r="X35" s="63" t="str">
        <f>'טבלה מרכזת'!A35</f>
        <v>תשושי נפש</v>
      </c>
      <c r="Y35" s="63">
        <f>'טבלה מרכזת'!B35</f>
        <v>15</v>
      </c>
      <c r="Z35" s="63" t="str">
        <f>'טבלה מרכזת'!C35</f>
        <v>אביזרים</v>
      </c>
      <c r="AA35" s="63" t="str">
        <f>'טבלה מרכזת'!D35</f>
        <v>חדר רחצה</v>
      </c>
      <c r="AB35" s="63" t="str">
        <f>'טבלה מרכזת'!E35</f>
        <v>פח אשפה</v>
      </c>
      <c r="AC35" s="63">
        <f>'טבלה מרכזת'!F35</f>
        <v>150</v>
      </c>
      <c r="AD35" s="63">
        <f>'טבלה מרכזת'!G35</f>
        <v>1</v>
      </c>
      <c r="AE35" s="63">
        <f>'טבלה מרכזת'!H35</f>
        <v>150</v>
      </c>
    </row>
    <row r="36" spans="2:31" ht="14.5" thickBot="1" x14ac:dyDescent="0.35">
      <c r="B36" s="64" t="str">
        <f>תקן[[#This Row],[סוג מרכז]]</f>
        <v>תשושי נפש</v>
      </c>
      <c r="C36" s="64">
        <f>תקן[[#This Row],[גודל מרכז]]</f>
        <v>15</v>
      </c>
      <c r="D36" s="64" t="str">
        <f>תקן[[#This Row],[סוג פריט]]</f>
        <v>אביזרים</v>
      </c>
      <c r="E36" s="64" t="str">
        <f>תקן[[#This Row],[קטגוריה]]</f>
        <v>חדרי פעילות/תעסוקה</v>
      </c>
      <c r="F36" s="60" t="str">
        <f>תקן[[#This Row],[תיאור הפריט]]</f>
        <v>פח אשפה</v>
      </c>
      <c r="G36" s="64">
        <f>תקן[[#This Row],[עלות פריט]]</f>
        <v>150</v>
      </c>
      <c r="H36" s="64">
        <f>תקן[[#This Row],[כמות]]</f>
        <v>2</v>
      </c>
      <c r="I36" s="64">
        <f>תקן[[#This Row],[סהכ עלות]]</f>
        <v>300</v>
      </c>
      <c r="J36" s="65"/>
      <c r="K36" s="209" t="str">
        <f t="shared" si="5"/>
        <v>פח אשפה</v>
      </c>
      <c r="L36" s="210">
        <f t="shared" si="0"/>
        <v>2</v>
      </c>
      <c r="M36" s="211">
        <f t="shared" si="1"/>
        <v>0</v>
      </c>
      <c r="N36" s="211">
        <f t="shared" si="2"/>
        <v>300</v>
      </c>
      <c r="O36" s="210"/>
      <c r="P36" s="218"/>
      <c r="Q36" s="215" t="str">
        <f t="shared" si="6"/>
        <v>אביזרים</v>
      </c>
      <c r="R36" s="219">
        <f t="shared" si="3"/>
        <v>2</v>
      </c>
      <c r="S36" s="211">
        <f t="shared" si="7"/>
        <v>0</v>
      </c>
      <c r="T36" s="211">
        <f t="shared" si="4"/>
        <v>150</v>
      </c>
      <c r="U36" s="211">
        <f t="shared" si="8"/>
        <v>300</v>
      </c>
      <c r="V36" s="220"/>
      <c r="X36" s="63" t="str">
        <f>'טבלה מרכזת'!A36</f>
        <v>תשושי נפש</v>
      </c>
      <c r="Y36" s="63">
        <f>'טבלה מרכזת'!B36</f>
        <v>15</v>
      </c>
      <c r="Z36" s="63" t="str">
        <f>'טבלה מרכזת'!C36</f>
        <v>אביזרים</v>
      </c>
      <c r="AA36" s="63" t="str">
        <f>'טבלה מרכזת'!D36</f>
        <v>חדרי פעילות/תעסוקה</v>
      </c>
      <c r="AB36" s="63" t="str">
        <f>'טבלה מרכזת'!E36</f>
        <v>פח אשפה</v>
      </c>
      <c r="AC36" s="63">
        <f>'טבלה מרכזת'!F36</f>
        <v>150</v>
      </c>
      <c r="AD36" s="63">
        <f>'טבלה מרכזת'!G36</f>
        <v>2</v>
      </c>
      <c r="AE36" s="63">
        <f>'טבלה מרכזת'!H36</f>
        <v>300</v>
      </c>
    </row>
    <row r="37" spans="2:31" ht="28.5" thickBot="1" x14ac:dyDescent="0.35">
      <c r="B37" s="64" t="str">
        <f>תקן[[#This Row],[סוג מרכז]]</f>
        <v>תשושי נפש</v>
      </c>
      <c r="C37" s="64">
        <f>תקן[[#This Row],[גודל מרכז]]</f>
        <v>15</v>
      </c>
      <c r="D37" s="64" t="str">
        <f>תקן[[#This Row],[סוג פריט]]</f>
        <v>אביזרים</v>
      </c>
      <c r="E37" s="64" t="str">
        <f>תקן[[#This Row],[קטגוריה]]</f>
        <v>חדר אוכל</v>
      </c>
      <c r="F37" s="60" t="str">
        <f>תקן[[#This Row],[תיאור הפריט]]</f>
        <v>פריטי עיצוב, תמונות, מיכל צמחים וכדו' (תקציב)</v>
      </c>
      <c r="G37" s="64">
        <f>תקן[[#This Row],[עלות פריט]]</f>
        <v>1000</v>
      </c>
      <c r="H37" s="64">
        <f>תקן[[#This Row],[כמות]]</f>
        <v>2</v>
      </c>
      <c r="I37" s="64">
        <f>תקן[[#This Row],[סהכ עלות]]</f>
        <v>2000</v>
      </c>
      <c r="J37" s="65"/>
      <c r="K37" s="209" t="str">
        <f t="shared" si="5"/>
        <v>פריטי עיצוב, תמונות, מיכל צמחים וכדו' (תקציב)</v>
      </c>
      <c r="L37" s="210">
        <f t="shared" si="0"/>
        <v>2</v>
      </c>
      <c r="M37" s="211">
        <f t="shared" si="1"/>
        <v>0</v>
      </c>
      <c r="N37" s="211">
        <f t="shared" si="2"/>
        <v>2000</v>
      </c>
      <c r="O37" s="210"/>
      <c r="P37" s="218"/>
      <c r="Q37" s="215" t="str">
        <f t="shared" si="6"/>
        <v>אביזרים</v>
      </c>
      <c r="R37" s="219">
        <f t="shared" si="3"/>
        <v>2</v>
      </c>
      <c r="S37" s="211">
        <f t="shared" si="7"/>
        <v>0</v>
      </c>
      <c r="T37" s="211">
        <f t="shared" si="4"/>
        <v>1000</v>
      </c>
      <c r="U37" s="211">
        <f t="shared" si="8"/>
        <v>2000</v>
      </c>
      <c r="V37" s="220"/>
      <c r="X37" s="63" t="str">
        <f>'טבלה מרכזת'!A37</f>
        <v>תשושי נפש</v>
      </c>
      <c r="Y37" s="63">
        <f>'טבלה מרכזת'!B37</f>
        <v>15</v>
      </c>
      <c r="Z37" s="63" t="str">
        <f>'טבלה מרכזת'!C37</f>
        <v>אביזרים</v>
      </c>
      <c r="AA37" s="63" t="str">
        <f>'טבלה מרכזת'!D37</f>
        <v>חדר אוכל</v>
      </c>
      <c r="AB37" s="63" t="str">
        <f>'טבלה מרכזת'!E37</f>
        <v>פריטי עיצוב, תמונות, מיכל צמחים וכדו' (תקציב)</v>
      </c>
      <c r="AC37" s="63">
        <f>'טבלה מרכזת'!F37</f>
        <v>1000</v>
      </c>
      <c r="AD37" s="63">
        <f>'טבלה מרכזת'!G37</f>
        <v>2</v>
      </c>
      <c r="AE37" s="63">
        <f>'טבלה מרכזת'!H37</f>
        <v>2000</v>
      </c>
    </row>
    <row r="38" spans="2:31" ht="14.5" thickBot="1" x14ac:dyDescent="0.35">
      <c r="B38" s="64" t="str">
        <f>תקן[[#This Row],[סוג מרכז]]</f>
        <v>תשושי נפש</v>
      </c>
      <c r="C38" s="64">
        <f>תקן[[#This Row],[גודל מרכז]]</f>
        <v>15</v>
      </c>
      <c r="D38" s="64" t="str">
        <f>תקן[[#This Row],[סוג פריט]]</f>
        <v>אביזרים</v>
      </c>
      <c r="E38" s="64" t="str">
        <f>תקן[[#This Row],[קטגוריה]]</f>
        <v>חדר רחצה</v>
      </c>
      <c r="F38" s="60" t="str">
        <f>תקן[[#This Row],[תיאור הפריט]]</f>
        <v>קולב בגדים</v>
      </c>
      <c r="G38" s="64">
        <f>תקן[[#This Row],[עלות פריט]]</f>
        <v>300</v>
      </c>
      <c r="H38" s="64">
        <f>תקן[[#This Row],[כמות]]</f>
        <v>1</v>
      </c>
      <c r="I38" s="64">
        <f>תקן[[#This Row],[סהכ עלות]]</f>
        <v>300</v>
      </c>
      <c r="J38" s="65"/>
      <c r="K38" s="209" t="str">
        <f t="shared" si="5"/>
        <v>קולב בגדים</v>
      </c>
      <c r="L38" s="210">
        <f t="shared" si="0"/>
        <v>1</v>
      </c>
      <c r="M38" s="211">
        <f t="shared" si="1"/>
        <v>0</v>
      </c>
      <c r="N38" s="211">
        <f t="shared" si="2"/>
        <v>300</v>
      </c>
      <c r="O38" s="210"/>
      <c r="P38" s="218"/>
      <c r="Q38" s="215" t="str">
        <f t="shared" si="6"/>
        <v>אביזרים</v>
      </c>
      <c r="R38" s="219">
        <f t="shared" si="3"/>
        <v>1</v>
      </c>
      <c r="S38" s="211">
        <f t="shared" si="7"/>
        <v>0</v>
      </c>
      <c r="T38" s="211">
        <f t="shared" si="4"/>
        <v>300</v>
      </c>
      <c r="U38" s="211">
        <f t="shared" si="8"/>
        <v>300</v>
      </c>
      <c r="V38" s="220"/>
      <c r="X38" s="63" t="str">
        <f>'טבלה מרכזת'!A38</f>
        <v>תשושי נפש</v>
      </c>
      <c r="Y38" s="63">
        <f>'טבלה מרכזת'!B38</f>
        <v>15</v>
      </c>
      <c r="Z38" s="63" t="str">
        <f>'טבלה מרכזת'!C38</f>
        <v>אביזרים</v>
      </c>
      <c r="AA38" s="63" t="str">
        <f>'טבלה מרכזת'!D38</f>
        <v>חדר רחצה</v>
      </c>
      <c r="AB38" s="63" t="str">
        <f>'טבלה מרכזת'!E38</f>
        <v>קולב בגדים</v>
      </c>
      <c r="AC38" s="63">
        <f>'טבלה מרכזת'!F38</f>
        <v>300</v>
      </c>
      <c r="AD38" s="63">
        <f>'טבלה מרכזת'!G38</f>
        <v>1</v>
      </c>
      <c r="AE38" s="63">
        <f>'טבלה מרכזת'!H38</f>
        <v>300</v>
      </c>
    </row>
    <row r="39" spans="2:31" ht="14.5" thickBot="1" x14ac:dyDescent="0.35">
      <c r="B39" s="64" t="str">
        <f>תקן[[#This Row],[סוג מרכז]]</f>
        <v>תשושי נפש</v>
      </c>
      <c r="C39" s="64">
        <f>תקן[[#This Row],[גודל מרכז]]</f>
        <v>15</v>
      </c>
      <c r="D39" s="64" t="str">
        <f>תקן[[#This Row],[סוג פריט]]</f>
        <v>אביזרים</v>
      </c>
      <c r="E39" s="64" t="str">
        <f>תקן[[#This Row],[קטגוריה]]</f>
        <v>חדרי צוות/רב תחומי</v>
      </c>
      <c r="F39" s="60" t="str">
        <f>תקן[[#This Row],[תיאור הפריט]]</f>
        <v>קולב בגדים</v>
      </c>
      <c r="G39" s="64">
        <f>תקן[[#This Row],[עלות פריט]]</f>
        <v>300</v>
      </c>
      <c r="H39" s="64">
        <f>תקן[[#This Row],[כמות]]</f>
        <v>1</v>
      </c>
      <c r="I39" s="64">
        <f>תקן[[#This Row],[סהכ עלות]]</f>
        <v>300</v>
      </c>
      <c r="J39" s="65"/>
      <c r="K39" s="209" t="str">
        <f t="shared" si="5"/>
        <v>קולב בגדים</v>
      </c>
      <c r="L39" s="210">
        <f t="shared" si="0"/>
        <v>1</v>
      </c>
      <c r="M39" s="211">
        <f t="shared" si="1"/>
        <v>0</v>
      </c>
      <c r="N39" s="211">
        <f t="shared" si="2"/>
        <v>300</v>
      </c>
      <c r="O39" s="210"/>
      <c r="P39" s="218"/>
      <c r="Q39" s="215" t="str">
        <f t="shared" si="6"/>
        <v>אביזרים</v>
      </c>
      <c r="R39" s="219">
        <f t="shared" si="3"/>
        <v>1</v>
      </c>
      <c r="S39" s="211">
        <f t="shared" si="7"/>
        <v>0</v>
      </c>
      <c r="T39" s="211">
        <f t="shared" si="4"/>
        <v>300</v>
      </c>
      <c r="U39" s="211">
        <f t="shared" si="8"/>
        <v>300</v>
      </c>
      <c r="V39" s="220"/>
      <c r="X39" s="63" t="str">
        <f>'טבלה מרכזת'!A39</f>
        <v>תשושי נפש</v>
      </c>
      <c r="Y39" s="63">
        <f>'טבלה מרכזת'!B39</f>
        <v>15</v>
      </c>
      <c r="Z39" s="63" t="str">
        <f>'טבלה מרכזת'!C39</f>
        <v>אביזרים</v>
      </c>
      <c r="AA39" s="63" t="str">
        <f>'טבלה מרכזת'!D39</f>
        <v>חדרי צוות/רב תחומי</v>
      </c>
      <c r="AB39" s="63" t="str">
        <f>'טבלה מרכזת'!E39</f>
        <v>קולב בגדים</v>
      </c>
      <c r="AC39" s="63">
        <f>'טבלה מרכזת'!F39</f>
        <v>300</v>
      </c>
      <c r="AD39" s="63">
        <f>'טבלה מרכזת'!G39</f>
        <v>1</v>
      </c>
      <c r="AE39" s="63">
        <f>'טבלה מרכזת'!H39</f>
        <v>300</v>
      </c>
    </row>
    <row r="40" spans="2:31" ht="14.5" thickBot="1" x14ac:dyDescent="0.35">
      <c r="B40" s="64" t="str">
        <f>תקן[[#This Row],[סוג מרכז]]</f>
        <v>תשושי נפש</v>
      </c>
      <c r="C40" s="64">
        <f>תקן[[#This Row],[גודל מרכז]]</f>
        <v>15</v>
      </c>
      <c r="D40" s="64" t="str">
        <f>תקן[[#This Row],[סוג פריט]]</f>
        <v>אביזרים</v>
      </c>
      <c r="E40" s="64" t="str">
        <f>תקן[[#This Row],[קטגוריה]]</f>
        <v>מכבסה</v>
      </c>
      <c r="F40" s="60" t="str">
        <f>תקן[[#This Row],[תיאור הפריט]]</f>
        <v>קרש גיהוץ + מגהץ</v>
      </c>
      <c r="G40" s="64">
        <f>תקן[[#This Row],[עלות פריט]]</f>
        <v>1000</v>
      </c>
      <c r="H40" s="64">
        <f>תקן[[#This Row],[כמות]]</f>
        <v>1</v>
      </c>
      <c r="I40" s="64">
        <f>תקן[[#This Row],[סהכ עלות]]</f>
        <v>1000</v>
      </c>
      <c r="J40" s="65"/>
      <c r="K40" s="209" t="str">
        <f t="shared" si="5"/>
        <v>קרש גיהוץ + מגהץ</v>
      </c>
      <c r="L40" s="210">
        <f t="shared" si="0"/>
        <v>1</v>
      </c>
      <c r="M40" s="211">
        <f t="shared" si="1"/>
        <v>0</v>
      </c>
      <c r="N40" s="211">
        <f t="shared" si="2"/>
        <v>1000</v>
      </c>
      <c r="O40" s="210"/>
      <c r="P40" s="218"/>
      <c r="Q40" s="215" t="str">
        <f t="shared" si="6"/>
        <v>אביזרים</v>
      </c>
      <c r="R40" s="219">
        <f t="shared" si="3"/>
        <v>1</v>
      </c>
      <c r="S40" s="211">
        <f t="shared" si="7"/>
        <v>0</v>
      </c>
      <c r="T40" s="211">
        <f t="shared" si="4"/>
        <v>1000</v>
      </c>
      <c r="U40" s="211">
        <f t="shared" si="8"/>
        <v>1000</v>
      </c>
      <c r="V40" s="220"/>
      <c r="X40" s="63" t="str">
        <f>'טבלה מרכזת'!A40</f>
        <v>תשושי נפש</v>
      </c>
      <c r="Y40" s="63">
        <f>'טבלה מרכזת'!B40</f>
        <v>15</v>
      </c>
      <c r="Z40" s="63" t="str">
        <f>'טבלה מרכזת'!C40</f>
        <v>אביזרים</v>
      </c>
      <c r="AA40" s="63" t="str">
        <f>'טבלה מרכזת'!D40</f>
        <v>מכבסה</v>
      </c>
      <c r="AB40" s="63" t="str">
        <f>'טבלה מרכזת'!E40</f>
        <v>קרש גיהוץ + מגהץ</v>
      </c>
      <c r="AC40" s="63">
        <f>'טבלה מרכזת'!F40</f>
        <v>1000</v>
      </c>
      <c r="AD40" s="63">
        <f>'טבלה מרכזת'!G40</f>
        <v>1</v>
      </c>
      <c r="AE40" s="63">
        <f>'טבלה מרכזת'!H40</f>
        <v>1000</v>
      </c>
    </row>
    <row r="41" spans="2:31" ht="14.5" thickBot="1" x14ac:dyDescent="0.35">
      <c r="B41" s="64" t="str">
        <f>תקן[[#This Row],[סוג מרכז]]</f>
        <v>תשושי נפש</v>
      </c>
      <c r="C41" s="64">
        <f>תקן[[#This Row],[גודל מרכז]]</f>
        <v>15</v>
      </c>
      <c r="D41" s="64" t="str">
        <f>תקן[[#This Row],[סוג פריט]]</f>
        <v>אביזרים</v>
      </c>
      <c r="E41" s="64" t="str">
        <f>תקן[[#This Row],[קטגוריה]]</f>
        <v>חדר רחצה</v>
      </c>
      <c r="F41" s="60" t="str">
        <f>תקן[[#This Row],[תיאור הפריט]]</f>
        <v>שטיח למניעת החלקה</v>
      </c>
      <c r="G41" s="64">
        <f>תקן[[#This Row],[עלות פריט]]</f>
        <v>200</v>
      </c>
      <c r="H41" s="64">
        <f>תקן[[#This Row],[כמות]]</f>
        <v>1</v>
      </c>
      <c r="I41" s="64">
        <f>תקן[[#This Row],[סהכ עלות]]</f>
        <v>200</v>
      </c>
      <c r="J41" s="65"/>
      <c r="K41" s="209" t="str">
        <f t="shared" si="5"/>
        <v>שטיח למניעת החלקה</v>
      </c>
      <c r="L41" s="210">
        <f t="shared" si="0"/>
        <v>1</v>
      </c>
      <c r="M41" s="211">
        <f t="shared" si="1"/>
        <v>0</v>
      </c>
      <c r="N41" s="211">
        <f t="shared" si="2"/>
        <v>200</v>
      </c>
      <c r="O41" s="210"/>
      <c r="P41" s="218"/>
      <c r="Q41" s="215" t="str">
        <f t="shared" si="6"/>
        <v>אביזרים</v>
      </c>
      <c r="R41" s="219">
        <f t="shared" si="3"/>
        <v>1</v>
      </c>
      <c r="S41" s="211">
        <f t="shared" si="7"/>
        <v>0</v>
      </c>
      <c r="T41" s="211">
        <f t="shared" si="4"/>
        <v>200</v>
      </c>
      <c r="U41" s="211">
        <f t="shared" si="8"/>
        <v>200</v>
      </c>
      <c r="V41" s="220"/>
      <c r="X41" s="63" t="str">
        <f>'טבלה מרכזת'!A41</f>
        <v>תשושי נפש</v>
      </c>
      <c r="Y41" s="63">
        <f>'טבלה מרכזת'!B41</f>
        <v>15</v>
      </c>
      <c r="Z41" s="63" t="str">
        <f>'טבלה מרכזת'!C41</f>
        <v>אביזרים</v>
      </c>
      <c r="AA41" s="63" t="str">
        <f>'טבלה מרכזת'!D41</f>
        <v>חדר רחצה</v>
      </c>
      <c r="AB41" s="63" t="str">
        <f>'טבלה מרכזת'!E41</f>
        <v>שטיח למניעת החלקה</v>
      </c>
      <c r="AC41" s="63">
        <f>'טבלה מרכזת'!F41</f>
        <v>200</v>
      </c>
      <c r="AD41" s="63">
        <f>'טבלה מרכזת'!G41</f>
        <v>1</v>
      </c>
      <c r="AE41" s="63">
        <f>'טבלה מרכזת'!H41</f>
        <v>200</v>
      </c>
    </row>
    <row r="42" spans="2:31" ht="14.5" thickBot="1" x14ac:dyDescent="0.35">
      <c r="B42" s="64" t="str">
        <f>תקן[[#This Row],[סוג מרכז]]</f>
        <v>תשושי נפש</v>
      </c>
      <c r="C42" s="64">
        <f>תקן[[#This Row],[גודל מרכז]]</f>
        <v>15</v>
      </c>
      <c r="D42" s="64" t="str">
        <f>תקן[[#This Row],[סוג פריט]]</f>
        <v>אביזרים</v>
      </c>
      <c r="E42" s="64" t="str">
        <f>תקן[[#This Row],[קטגוריה]]</f>
        <v>כללי</v>
      </c>
      <c r="F42" s="60" t="str">
        <f>תקן[[#This Row],[תיאור הפריט]]</f>
        <v>שילוט חיצוני למרכז (תקציב)</v>
      </c>
      <c r="G42" s="64">
        <f>תקן[[#This Row],[עלות פריט]]</f>
        <v>8000</v>
      </c>
      <c r="H42" s="64">
        <f>תקן[[#This Row],[כמות]]</f>
        <v>1</v>
      </c>
      <c r="I42" s="64">
        <f>תקן[[#This Row],[סהכ עלות]]</f>
        <v>8000</v>
      </c>
      <c r="J42" s="65"/>
      <c r="K42" s="209" t="str">
        <f t="shared" si="5"/>
        <v>שילוט חיצוני למרכז (תקציב)</v>
      </c>
      <c r="L42" s="210">
        <f t="shared" si="0"/>
        <v>1</v>
      </c>
      <c r="M42" s="211">
        <f t="shared" si="1"/>
        <v>0</v>
      </c>
      <c r="N42" s="211">
        <f t="shared" si="2"/>
        <v>8000</v>
      </c>
      <c r="O42" s="210"/>
      <c r="P42" s="218"/>
      <c r="Q42" s="215" t="str">
        <f t="shared" si="6"/>
        <v>אביזרים</v>
      </c>
      <c r="R42" s="219">
        <f t="shared" si="3"/>
        <v>1</v>
      </c>
      <c r="S42" s="211">
        <f t="shared" si="7"/>
        <v>0</v>
      </c>
      <c r="T42" s="211">
        <f t="shared" si="4"/>
        <v>8000</v>
      </c>
      <c r="U42" s="211">
        <f t="shared" si="8"/>
        <v>8000</v>
      </c>
      <c r="V42" s="220"/>
      <c r="X42" s="63" t="str">
        <f>'טבלה מרכזת'!A42</f>
        <v>תשושי נפש</v>
      </c>
      <c r="Y42" s="63">
        <f>'טבלה מרכזת'!B42</f>
        <v>15</v>
      </c>
      <c r="Z42" s="63" t="str">
        <f>'טבלה מרכזת'!C42</f>
        <v>אביזרים</v>
      </c>
      <c r="AA42" s="63" t="str">
        <f>'טבלה מרכזת'!D42</f>
        <v>כללי</v>
      </c>
      <c r="AB42" s="63" t="str">
        <f>'טבלה מרכזת'!E42</f>
        <v>שילוט חיצוני למרכז (תקציב)</v>
      </c>
      <c r="AC42" s="63">
        <f>'טבלה מרכזת'!F42</f>
        <v>8000</v>
      </c>
      <c r="AD42" s="63">
        <f>'טבלה מרכזת'!G42</f>
        <v>1</v>
      </c>
      <c r="AE42" s="63">
        <f>'טבלה מרכזת'!H42</f>
        <v>8000</v>
      </c>
    </row>
    <row r="43" spans="2:31" ht="42.5" thickBot="1" x14ac:dyDescent="0.35">
      <c r="B43" s="64" t="str">
        <f>תקן[[#This Row],[סוג מרכז]]</f>
        <v>תשושי נפש</v>
      </c>
      <c r="C43" s="64">
        <f>תקן[[#This Row],[גודל מרכז]]</f>
        <v>15</v>
      </c>
      <c r="D43" s="64" t="str">
        <f>תקן[[#This Row],[סוג פריט]]</f>
        <v>אביזרים</v>
      </c>
      <c r="E43" s="64" t="str">
        <f>תקן[[#This Row],[קטגוריה]]</f>
        <v>כללי</v>
      </c>
      <c r="F43" s="60" t="str">
        <f>תקן[[#This Row],[תיאור הפריט]]</f>
        <v>שיפור בטיחות כמו: מעקות, מאחזי בטיחות, לחצן מצוקה עם צופר, פסים למניעת החלקה.</v>
      </c>
      <c r="G43" s="64">
        <f>תקן[[#This Row],[עלות פריט]]</f>
        <v>500</v>
      </c>
      <c r="H43" s="64">
        <f>תקן[[#This Row],[כמות]]</f>
        <v>10</v>
      </c>
      <c r="I43" s="64">
        <f>תקן[[#This Row],[סהכ עלות]]</f>
        <v>5000</v>
      </c>
      <c r="J43" s="65"/>
      <c r="K43" s="209" t="str">
        <f t="shared" si="5"/>
        <v>שיפור בטיחות כמו: מעקות, מאחזי בטיחות, לחצן מצוקה עם צופר, פסים למניעת החלקה.</v>
      </c>
      <c r="L43" s="210">
        <f t="shared" si="0"/>
        <v>10</v>
      </c>
      <c r="M43" s="211">
        <f t="shared" si="1"/>
        <v>0</v>
      </c>
      <c r="N43" s="211">
        <f t="shared" si="2"/>
        <v>5000</v>
      </c>
      <c r="O43" s="210"/>
      <c r="P43" s="218"/>
      <c r="Q43" s="215" t="str">
        <f t="shared" si="6"/>
        <v>אביזרים</v>
      </c>
      <c r="R43" s="219">
        <f t="shared" si="3"/>
        <v>10</v>
      </c>
      <c r="S43" s="211">
        <f t="shared" si="7"/>
        <v>0</v>
      </c>
      <c r="T43" s="211">
        <f t="shared" si="4"/>
        <v>500</v>
      </c>
      <c r="U43" s="211">
        <f t="shared" si="8"/>
        <v>5000</v>
      </c>
      <c r="V43" s="220"/>
      <c r="X43" s="63" t="str">
        <f>'טבלה מרכזת'!A43</f>
        <v>תשושי נפש</v>
      </c>
      <c r="Y43" s="63">
        <f>'טבלה מרכזת'!B43</f>
        <v>15</v>
      </c>
      <c r="Z43" s="63" t="str">
        <f>'טבלה מרכזת'!C43</f>
        <v>אביזרים</v>
      </c>
      <c r="AA43" s="63" t="str">
        <f>'טבלה מרכזת'!D43</f>
        <v>כללי</v>
      </c>
      <c r="AB43" s="63" t="str">
        <f>'טבלה מרכזת'!E43</f>
        <v>שיפור בטיחות כמו: מעקות, מאחזי בטיחות, לחצן מצוקה עם צופר, פסים למניעת החלקה.</v>
      </c>
      <c r="AC43" s="63">
        <f>'טבלה מרכזת'!F43</f>
        <v>500</v>
      </c>
      <c r="AD43" s="63">
        <f>'טבלה מרכזת'!G43</f>
        <v>10</v>
      </c>
      <c r="AE43" s="63">
        <f>'טבלה מרכזת'!H43</f>
        <v>5000</v>
      </c>
    </row>
    <row r="44" spans="2:31" ht="14.5" thickBot="1" x14ac:dyDescent="0.35">
      <c r="B44" s="64" t="str">
        <f>תקן[[#This Row],[סוג מרכז]]</f>
        <v>תשושי נפש</v>
      </c>
      <c r="C44" s="64">
        <f>תקן[[#This Row],[גודל מרכז]]</f>
        <v>15</v>
      </c>
      <c r="D44" s="64" t="str">
        <f>תקן[[#This Row],[סוג פריט]]</f>
        <v>אביזרים</v>
      </c>
      <c r="E44" s="64" t="str">
        <f>תקן[[#This Row],[קטגוריה]]</f>
        <v>כללי</v>
      </c>
      <c r="F44" s="60" t="str">
        <f>תקן[[#This Row],[תיאור הפריט]]</f>
        <v>שעון נוכחות</v>
      </c>
      <c r="G44" s="64">
        <f>תקן[[#This Row],[עלות פריט]]</f>
        <v>900</v>
      </c>
      <c r="H44" s="64">
        <f>תקן[[#This Row],[כמות]]</f>
        <v>1</v>
      </c>
      <c r="I44" s="64">
        <f>תקן[[#This Row],[סהכ עלות]]</f>
        <v>900</v>
      </c>
      <c r="J44" s="65"/>
      <c r="K44" s="209" t="str">
        <f t="shared" si="5"/>
        <v>שעון נוכחות</v>
      </c>
      <c r="L44" s="210">
        <f t="shared" si="0"/>
        <v>1</v>
      </c>
      <c r="M44" s="211">
        <f t="shared" si="1"/>
        <v>0</v>
      </c>
      <c r="N44" s="211">
        <f t="shared" si="2"/>
        <v>900</v>
      </c>
      <c r="O44" s="210"/>
      <c r="P44" s="218"/>
      <c r="Q44" s="215" t="str">
        <f t="shared" si="6"/>
        <v>אביזרים</v>
      </c>
      <c r="R44" s="219">
        <f t="shared" si="3"/>
        <v>1</v>
      </c>
      <c r="S44" s="211">
        <f t="shared" si="7"/>
        <v>0</v>
      </c>
      <c r="T44" s="211">
        <f t="shared" si="4"/>
        <v>900</v>
      </c>
      <c r="U44" s="211">
        <f t="shared" si="8"/>
        <v>900</v>
      </c>
      <c r="V44" s="220"/>
      <c r="X44" s="63" t="str">
        <f>'טבלה מרכזת'!A44</f>
        <v>תשושי נפש</v>
      </c>
      <c r="Y44" s="63">
        <f>'טבלה מרכזת'!B44</f>
        <v>15</v>
      </c>
      <c r="Z44" s="63" t="str">
        <f>'טבלה מרכזת'!C44</f>
        <v>אביזרים</v>
      </c>
      <c r="AA44" s="63" t="str">
        <f>'טבלה מרכזת'!D44</f>
        <v>כללי</v>
      </c>
      <c r="AB44" s="63" t="str">
        <f>'טבלה מרכזת'!E44</f>
        <v>שעון נוכחות</v>
      </c>
      <c r="AC44" s="63">
        <f>'טבלה מרכזת'!F44</f>
        <v>900</v>
      </c>
      <c r="AD44" s="63">
        <f>'טבלה מרכזת'!G44</f>
        <v>1</v>
      </c>
      <c r="AE44" s="63">
        <f>'טבלה מרכזת'!H44</f>
        <v>900</v>
      </c>
    </row>
    <row r="45" spans="2:31" ht="14.5" thickBot="1" x14ac:dyDescent="0.35">
      <c r="B45" s="64" t="str">
        <f>תקן[[#This Row],[סוג מרכז]]</f>
        <v>תשושי נפש</v>
      </c>
      <c r="C45" s="64">
        <f>תקן[[#This Row],[גודל מרכז]]</f>
        <v>15</v>
      </c>
      <c r="D45" s="64" t="str">
        <f>תקן[[#This Row],[סוג פריט]]</f>
        <v>אביזרים</v>
      </c>
      <c r="E45" s="64" t="str">
        <f>תקן[[#This Row],[קטגוריה]]</f>
        <v>כללי</v>
      </c>
      <c r="F45" s="60" t="str">
        <f>תקן[[#This Row],[תיאור הפריט]]</f>
        <v>שעון קיר</v>
      </c>
      <c r="G45" s="64">
        <f>תקן[[#This Row],[עלות פריט]]</f>
        <v>150</v>
      </c>
      <c r="H45" s="64">
        <f>תקן[[#This Row],[כמות]]</f>
        <v>1</v>
      </c>
      <c r="I45" s="64">
        <f>תקן[[#This Row],[סהכ עלות]]</f>
        <v>150</v>
      </c>
      <c r="J45" s="65"/>
      <c r="K45" s="209" t="str">
        <f t="shared" si="5"/>
        <v>שעון קיר</v>
      </c>
      <c r="L45" s="210">
        <f t="shared" si="0"/>
        <v>1</v>
      </c>
      <c r="M45" s="211">
        <f t="shared" si="1"/>
        <v>0</v>
      </c>
      <c r="N45" s="211">
        <f t="shared" si="2"/>
        <v>150</v>
      </c>
      <c r="O45" s="210"/>
      <c r="P45" s="218"/>
      <c r="Q45" s="215" t="str">
        <f t="shared" si="6"/>
        <v>אביזרים</v>
      </c>
      <c r="R45" s="219">
        <f t="shared" si="3"/>
        <v>1</v>
      </c>
      <c r="S45" s="211">
        <f t="shared" si="7"/>
        <v>0</v>
      </c>
      <c r="T45" s="211">
        <f t="shared" si="4"/>
        <v>150</v>
      </c>
      <c r="U45" s="211">
        <f t="shared" si="8"/>
        <v>150</v>
      </c>
      <c r="V45" s="220"/>
      <c r="X45" s="63" t="str">
        <f>'טבלה מרכזת'!A45</f>
        <v>תשושי נפש</v>
      </c>
      <c r="Y45" s="63">
        <f>'טבלה מרכזת'!B45</f>
        <v>15</v>
      </c>
      <c r="Z45" s="63" t="str">
        <f>'טבלה מרכזת'!C45</f>
        <v>אביזרים</v>
      </c>
      <c r="AA45" s="63" t="str">
        <f>'טבלה מרכזת'!D45</f>
        <v>כללי</v>
      </c>
      <c r="AB45" s="63" t="str">
        <f>'טבלה מרכזת'!E45</f>
        <v>שעון קיר</v>
      </c>
      <c r="AC45" s="63">
        <f>'טבלה מרכזת'!F45</f>
        <v>150</v>
      </c>
      <c r="AD45" s="63">
        <f>'טבלה מרכזת'!G45</f>
        <v>1</v>
      </c>
      <c r="AE45" s="63">
        <f>'טבלה מרכזת'!H45</f>
        <v>150</v>
      </c>
    </row>
    <row r="46" spans="2:31" ht="14.5" thickBot="1" x14ac:dyDescent="0.35">
      <c r="B46" s="64" t="str">
        <f>תקן[[#This Row],[סוג מרכז]]</f>
        <v>תשושי נפש</v>
      </c>
      <c r="C46" s="64">
        <f>תקן[[#This Row],[גודל מרכז]]</f>
        <v>15</v>
      </c>
      <c r="D46" s="64" t="str">
        <f>תקן[[#This Row],[סוג פריט]]</f>
        <v>אביזרים</v>
      </c>
      <c r="E46" s="64" t="str">
        <f>תקן[[#This Row],[קטגוריה]]</f>
        <v>כללי</v>
      </c>
      <c r="F46" s="60" t="str">
        <f>תקן[[#This Row],[תיאור הפריט]]</f>
        <v>תמונות וקישוטי קיר (תקציב)</v>
      </c>
      <c r="G46" s="64">
        <f>תקן[[#This Row],[עלות פריט]]</f>
        <v>2200</v>
      </c>
      <c r="H46" s="64">
        <f>תקן[[#This Row],[כמות]]</f>
        <v>1</v>
      </c>
      <c r="I46" s="64">
        <f>תקן[[#This Row],[סהכ עלות]]</f>
        <v>2200</v>
      </c>
      <c r="J46" s="65"/>
      <c r="K46" s="209" t="str">
        <f t="shared" si="5"/>
        <v>תמונות וקישוטי קיר (תקציב)</v>
      </c>
      <c r="L46" s="210">
        <f t="shared" si="0"/>
        <v>1</v>
      </c>
      <c r="M46" s="211">
        <f t="shared" si="1"/>
        <v>0</v>
      </c>
      <c r="N46" s="211">
        <f t="shared" si="2"/>
        <v>2200</v>
      </c>
      <c r="O46" s="210"/>
      <c r="P46" s="218"/>
      <c r="Q46" s="215" t="str">
        <f t="shared" si="6"/>
        <v>אביזרים</v>
      </c>
      <c r="R46" s="219">
        <f t="shared" si="3"/>
        <v>1</v>
      </c>
      <c r="S46" s="211">
        <f t="shared" si="7"/>
        <v>0</v>
      </c>
      <c r="T46" s="211">
        <f t="shared" si="4"/>
        <v>2200</v>
      </c>
      <c r="U46" s="211">
        <f t="shared" si="8"/>
        <v>2200</v>
      </c>
      <c r="V46" s="220"/>
      <c r="X46" s="63" t="str">
        <f>'טבלה מרכזת'!A46</f>
        <v>תשושי נפש</v>
      </c>
      <c r="Y46" s="63">
        <f>'טבלה מרכזת'!B46</f>
        <v>15</v>
      </c>
      <c r="Z46" s="63" t="str">
        <f>'טבלה מרכזת'!C46</f>
        <v>אביזרים</v>
      </c>
      <c r="AA46" s="63" t="str">
        <f>'טבלה מרכזת'!D46</f>
        <v>כללי</v>
      </c>
      <c r="AB46" s="63" t="str">
        <f>'טבלה מרכזת'!E46</f>
        <v>תמונות וקישוטי קיר (תקציב)</v>
      </c>
      <c r="AC46" s="63">
        <f>'טבלה מרכזת'!F46</f>
        <v>2200</v>
      </c>
      <c r="AD46" s="63">
        <f>'טבלה מרכזת'!G46</f>
        <v>1</v>
      </c>
      <c r="AE46" s="63">
        <f>'טבלה מרכזת'!H46</f>
        <v>2200</v>
      </c>
    </row>
    <row r="47" spans="2:31" ht="14.5" thickBot="1" x14ac:dyDescent="0.35">
      <c r="B47" s="64" t="str">
        <f>תקן[[#This Row],[סוג מרכז]]</f>
        <v>תשושי נפש</v>
      </c>
      <c r="C47" s="64">
        <f>תקן[[#This Row],[גודל מרכז]]</f>
        <v>15</v>
      </c>
      <c r="D47" s="64" t="str">
        <f>תקן[[#This Row],[סוג פריט]]</f>
        <v>הנגשת ראייה</v>
      </c>
      <c r="E47" s="64" t="str">
        <f>תקן[[#This Row],[קטגוריה]]</f>
        <v>הנגשת ראייה</v>
      </c>
      <c r="F47" s="60" t="str">
        <f>תקן[[#This Row],[תיאור הפריט]]</f>
        <v xml:space="preserve">ראה גיליון מצורף </v>
      </c>
      <c r="G47" s="64">
        <f>תקן[[#This Row],[עלות פריט]]</f>
        <v>0</v>
      </c>
      <c r="H47" s="64">
        <f>תקן[[#This Row],[כמות]]</f>
        <v>0</v>
      </c>
      <c r="I47" s="64">
        <f>תקן[[#This Row],[סהכ עלות]]</f>
        <v>0</v>
      </c>
      <c r="J47" s="65"/>
      <c r="K47" s="209" t="str">
        <f t="shared" si="5"/>
        <v xml:space="preserve">ראה גיליון מצורף </v>
      </c>
      <c r="L47" s="210">
        <f t="shared" si="0"/>
        <v>0</v>
      </c>
      <c r="M47" s="211">
        <f t="shared" si="1"/>
        <v>0</v>
      </c>
      <c r="N47" s="211">
        <f t="shared" si="2"/>
        <v>0</v>
      </c>
      <c r="O47" s="210"/>
      <c r="P47" s="218"/>
      <c r="Q47" s="215" t="str">
        <f t="shared" si="6"/>
        <v>הנגשת ראייה</v>
      </c>
      <c r="R47" s="219">
        <f t="shared" si="3"/>
        <v>0</v>
      </c>
      <c r="S47" s="211">
        <f t="shared" si="7"/>
        <v>0</v>
      </c>
      <c r="T47" s="211">
        <f t="shared" si="4"/>
        <v>0</v>
      </c>
      <c r="U47" s="211">
        <f t="shared" si="8"/>
        <v>0</v>
      </c>
      <c r="V47" s="220"/>
      <c r="X47" s="63" t="str">
        <f>'טבלה מרכזת'!A47</f>
        <v>תשושי נפש</v>
      </c>
      <c r="Y47" s="63">
        <f>'טבלה מרכזת'!B47</f>
        <v>15</v>
      </c>
      <c r="Z47" s="63" t="str">
        <f>'טבלה מרכזת'!C47</f>
        <v>הנגשת ראייה</v>
      </c>
      <c r="AA47" s="63" t="str">
        <f>'טבלה מרכזת'!D47</f>
        <v>הנגשת ראייה</v>
      </c>
      <c r="AB47" s="63" t="str">
        <f>'טבלה מרכזת'!E47</f>
        <v xml:space="preserve">ראה גיליון מצורף </v>
      </c>
      <c r="AC47" s="63">
        <f>'טבלה מרכזת'!F47</f>
        <v>0</v>
      </c>
      <c r="AD47" s="63">
        <f>'טבלה מרכזת'!G47</f>
        <v>0</v>
      </c>
      <c r="AE47" s="63">
        <f>'טבלה מרכזת'!H47</f>
        <v>0</v>
      </c>
    </row>
    <row r="48" spans="2:31" ht="14.5" thickBot="1" x14ac:dyDescent="0.35">
      <c r="B48" s="64" t="str">
        <f>תקן[[#This Row],[סוג מרכז]]</f>
        <v>תשושי נפש</v>
      </c>
      <c r="C48" s="64">
        <f>תקן[[#This Row],[גודל מרכז]]</f>
        <v>15</v>
      </c>
      <c r="D48" s="64" t="str">
        <f>תקן[[#This Row],[סוג פריט]]</f>
        <v>הנגשת שמע</v>
      </c>
      <c r="E48" s="64" t="str">
        <f>תקן[[#This Row],[קטגוריה]]</f>
        <v>הנגשת שמע</v>
      </c>
      <c r="F48" s="60" t="str">
        <f>תקן[[#This Row],[תיאור הפריט]]</f>
        <v xml:space="preserve">ראה גיליון מצורף </v>
      </c>
      <c r="G48" s="64">
        <f>תקן[[#This Row],[עלות פריט]]</f>
        <v>0</v>
      </c>
      <c r="H48" s="64">
        <f>תקן[[#This Row],[כמות]]</f>
        <v>0</v>
      </c>
      <c r="I48" s="64">
        <f>תקן[[#This Row],[סהכ עלות]]</f>
        <v>0</v>
      </c>
      <c r="J48" s="65"/>
      <c r="K48" s="209" t="str">
        <f t="shared" si="5"/>
        <v xml:space="preserve">ראה גיליון מצורף </v>
      </c>
      <c r="L48" s="210">
        <f t="shared" si="0"/>
        <v>0</v>
      </c>
      <c r="M48" s="211">
        <f t="shared" si="1"/>
        <v>0</v>
      </c>
      <c r="N48" s="211">
        <f t="shared" si="2"/>
        <v>0</v>
      </c>
      <c r="O48" s="210"/>
      <c r="P48" s="218"/>
      <c r="Q48" s="215" t="str">
        <f t="shared" si="6"/>
        <v>הנגשת שמע</v>
      </c>
      <c r="R48" s="219">
        <f t="shared" si="3"/>
        <v>0</v>
      </c>
      <c r="S48" s="211">
        <f t="shared" si="7"/>
        <v>0</v>
      </c>
      <c r="T48" s="211">
        <f t="shared" si="4"/>
        <v>0</v>
      </c>
      <c r="U48" s="211">
        <f t="shared" si="8"/>
        <v>0</v>
      </c>
      <c r="V48" s="220"/>
      <c r="X48" s="63" t="str">
        <f>'טבלה מרכזת'!A48</f>
        <v>תשושי נפש</v>
      </c>
      <c r="Y48" s="63">
        <f>'טבלה מרכזת'!B48</f>
        <v>15</v>
      </c>
      <c r="Z48" s="63" t="str">
        <f>'טבלה מרכזת'!C48</f>
        <v>הנגשת שמע</v>
      </c>
      <c r="AA48" s="63" t="str">
        <f>'טבלה מרכזת'!D48</f>
        <v>הנגשת שמע</v>
      </c>
      <c r="AB48" s="63" t="str">
        <f>'טבלה מרכזת'!E48</f>
        <v xml:space="preserve">ראה גיליון מצורף </v>
      </c>
      <c r="AC48" s="63">
        <f>'טבלה מרכזת'!F48</f>
        <v>0</v>
      </c>
      <c r="AD48" s="63">
        <f>'טבלה מרכזת'!G48</f>
        <v>0</v>
      </c>
      <c r="AE48" s="63">
        <f>'טבלה מרכזת'!H48</f>
        <v>0</v>
      </c>
    </row>
    <row r="49" spans="2:31" ht="14.5" thickBot="1" x14ac:dyDescent="0.35">
      <c r="B49" s="64" t="str">
        <f>תקן[[#This Row],[סוג מרכז]]</f>
        <v>תשושי נפש</v>
      </c>
      <c r="C49" s="64">
        <f>תקן[[#This Row],[גודל מרכז]]</f>
        <v>15</v>
      </c>
      <c r="D49" s="64" t="str">
        <f>תקן[[#This Row],[סוג פריט]]</f>
        <v>חדר סנוזלן</v>
      </c>
      <c r="E49" s="64" t="str">
        <f>תקן[[#This Row],[קטגוריה]]</f>
        <v>חדר סנוזלן</v>
      </c>
      <c r="F49" s="60" t="str">
        <f>תקן[[#This Row],[תיאור הפריט]]</f>
        <v xml:space="preserve">ראה גיליון מצורף </v>
      </c>
      <c r="G49" s="64">
        <f>תקן[[#This Row],[עלות פריט]]</f>
        <v>0</v>
      </c>
      <c r="H49" s="64">
        <f>תקן[[#This Row],[כמות]]</f>
        <v>0</v>
      </c>
      <c r="I49" s="64">
        <f>תקן[[#This Row],[סהכ עלות]]</f>
        <v>0</v>
      </c>
      <c r="J49" s="65"/>
      <c r="K49" s="209" t="str">
        <f t="shared" si="5"/>
        <v xml:space="preserve">ראה גיליון מצורף </v>
      </c>
      <c r="L49" s="210">
        <f t="shared" si="0"/>
        <v>0</v>
      </c>
      <c r="M49" s="211">
        <f t="shared" si="1"/>
        <v>0</v>
      </c>
      <c r="N49" s="211">
        <f t="shared" si="2"/>
        <v>0</v>
      </c>
      <c r="O49" s="210"/>
      <c r="P49" s="218"/>
      <c r="Q49" s="215" t="str">
        <f t="shared" si="6"/>
        <v>חדר סנוזלן</v>
      </c>
      <c r="R49" s="219">
        <f t="shared" si="3"/>
        <v>0</v>
      </c>
      <c r="S49" s="211">
        <f t="shared" si="7"/>
        <v>0</v>
      </c>
      <c r="T49" s="211">
        <f t="shared" si="4"/>
        <v>0</v>
      </c>
      <c r="U49" s="211">
        <f t="shared" si="8"/>
        <v>0</v>
      </c>
      <c r="V49" s="220"/>
      <c r="X49" s="63" t="str">
        <f>'טבלה מרכזת'!A49</f>
        <v>תשושי נפש</v>
      </c>
      <c r="Y49" s="63">
        <f>'טבלה מרכזת'!B49</f>
        <v>15</v>
      </c>
      <c r="Z49" s="63" t="str">
        <f>'טבלה מרכזת'!C49</f>
        <v>חדר סנוזלן</v>
      </c>
      <c r="AA49" s="63" t="str">
        <f>'טבלה מרכזת'!D49</f>
        <v>חדר סנוזלן</v>
      </c>
      <c r="AB49" s="63" t="str">
        <f>'טבלה מרכזת'!E49</f>
        <v xml:space="preserve">ראה גיליון מצורף </v>
      </c>
      <c r="AC49" s="63">
        <f>'טבלה מרכזת'!F49</f>
        <v>0</v>
      </c>
      <c r="AD49" s="63">
        <f>'טבלה מרכזת'!G49</f>
        <v>0</v>
      </c>
      <c r="AE49" s="63">
        <f>'טבלה מרכזת'!H49</f>
        <v>0</v>
      </c>
    </row>
    <row r="50" spans="2:31" ht="14.5" thickBot="1" x14ac:dyDescent="0.35">
      <c r="B50" s="64" t="str">
        <f>תקן[[#This Row],[סוג מרכז]]</f>
        <v>תשושי נפש</v>
      </c>
      <c r="C50" s="64">
        <f>תקן[[#This Row],[גודל מרכז]]</f>
        <v>15</v>
      </c>
      <c r="D50" s="64" t="str">
        <f>תקן[[#This Row],[סוג פריט]]</f>
        <v>חוגים</v>
      </c>
      <c r="E50" s="64" t="str">
        <f>תקן[[#This Row],[קטגוריה]]</f>
        <v>חוגים</v>
      </c>
      <c r="F50" s="60" t="str">
        <f>תקן[[#This Row],[תיאור הפריט]]</f>
        <v xml:space="preserve">ראה גיליון מצורף </v>
      </c>
      <c r="G50" s="64">
        <f>תקן[[#This Row],[עלות פריט]]</f>
        <v>0</v>
      </c>
      <c r="H50" s="64">
        <f>תקן[[#This Row],[כמות]]</f>
        <v>0</v>
      </c>
      <c r="I50" s="64">
        <f>תקן[[#This Row],[סהכ עלות]]</f>
        <v>0</v>
      </c>
      <c r="J50" s="65"/>
      <c r="K50" s="209" t="str">
        <f t="shared" si="5"/>
        <v xml:space="preserve">ראה גיליון מצורף </v>
      </c>
      <c r="L50" s="210">
        <f t="shared" si="0"/>
        <v>0</v>
      </c>
      <c r="M50" s="211">
        <f t="shared" si="1"/>
        <v>0</v>
      </c>
      <c r="N50" s="211">
        <f t="shared" si="2"/>
        <v>0</v>
      </c>
      <c r="O50" s="210"/>
      <c r="P50" s="218"/>
      <c r="Q50" s="215" t="str">
        <f t="shared" si="6"/>
        <v>חוגים</v>
      </c>
      <c r="R50" s="219">
        <f t="shared" si="3"/>
        <v>0</v>
      </c>
      <c r="S50" s="211">
        <f t="shared" si="7"/>
        <v>0</v>
      </c>
      <c r="T50" s="211">
        <f t="shared" si="4"/>
        <v>0</v>
      </c>
      <c r="U50" s="211">
        <f t="shared" si="8"/>
        <v>0</v>
      </c>
      <c r="V50" s="220"/>
      <c r="X50" s="63" t="str">
        <f>'טבלה מרכזת'!A50</f>
        <v>תשושי נפש</v>
      </c>
      <c r="Y50" s="63">
        <f>'טבלה מרכזת'!B50</f>
        <v>15</v>
      </c>
      <c r="Z50" s="63" t="str">
        <f>'טבלה מרכזת'!C50</f>
        <v>חוגים</v>
      </c>
      <c r="AA50" s="63" t="str">
        <f>'טבלה מרכזת'!D50</f>
        <v>חוגים</v>
      </c>
      <c r="AB50" s="63" t="str">
        <f>'טבלה מרכזת'!E50</f>
        <v xml:space="preserve">ראה גיליון מצורף </v>
      </c>
      <c r="AC50" s="63">
        <f>'טבלה מרכזת'!F50</f>
        <v>0</v>
      </c>
      <c r="AD50" s="63">
        <f>'טבלה מרכזת'!G50</f>
        <v>0</v>
      </c>
      <c r="AE50" s="63">
        <f>'טבלה מרכזת'!H50</f>
        <v>0</v>
      </c>
    </row>
    <row r="51" spans="2:31" ht="14.5" thickBot="1" x14ac:dyDescent="0.35">
      <c r="B51" s="64" t="str">
        <f>תקן[[#This Row],[סוג מרכז]]</f>
        <v>תשושי נפש</v>
      </c>
      <c r="C51" s="64">
        <f>תקן[[#This Row],[גודל מרכז]]</f>
        <v>15</v>
      </c>
      <c r="D51" s="64" t="str">
        <f>תקן[[#This Row],[סוג פריט]]</f>
        <v>חממה/גינה טיפולית</v>
      </c>
      <c r="E51" s="64" t="str">
        <f>תקן[[#This Row],[קטגוריה]]</f>
        <v>חממה/גינה טיפולית</v>
      </c>
      <c r="F51" s="60" t="str">
        <f>תקן[[#This Row],[תיאור הפריט]]</f>
        <v xml:space="preserve">ראה גיליון מצורף </v>
      </c>
      <c r="G51" s="64">
        <f>תקן[[#This Row],[עלות פריט]]</f>
        <v>0</v>
      </c>
      <c r="H51" s="64">
        <f>תקן[[#This Row],[כמות]]</f>
        <v>0</v>
      </c>
      <c r="I51" s="64">
        <f>תקן[[#This Row],[סהכ עלות]]</f>
        <v>0</v>
      </c>
      <c r="J51" s="65"/>
      <c r="K51" s="209" t="str">
        <f t="shared" si="5"/>
        <v xml:space="preserve">ראה גיליון מצורף </v>
      </c>
      <c r="L51" s="210">
        <f t="shared" si="0"/>
        <v>0</v>
      </c>
      <c r="M51" s="211">
        <f t="shared" si="1"/>
        <v>0</v>
      </c>
      <c r="N51" s="211">
        <f t="shared" si="2"/>
        <v>0</v>
      </c>
      <c r="O51" s="210"/>
      <c r="P51" s="218"/>
      <c r="Q51" s="215" t="str">
        <f t="shared" si="6"/>
        <v>חממה/גינה טיפולית</v>
      </c>
      <c r="R51" s="219">
        <f t="shared" si="3"/>
        <v>0</v>
      </c>
      <c r="S51" s="211">
        <f t="shared" si="7"/>
        <v>0</v>
      </c>
      <c r="T51" s="211">
        <f t="shared" si="4"/>
        <v>0</v>
      </c>
      <c r="U51" s="211">
        <f t="shared" si="8"/>
        <v>0</v>
      </c>
      <c r="V51" s="220"/>
      <c r="X51" s="63" t="str">
        <f>'טבלה מרכזת'!A51</f>
        <v>תשושי נפש</v>
      </c>
      <c r="Y51" s="63">
        <f>'טבלה מרכזת'!B51</f>
        <v>15</v>
      </c>
      <c r="Z51" s="63" t="str">
        <f>'טבלה מרכזת'!C51</f>
        <v>חממה/גינה טיפולית</v>
      </c>
      <c r="AA51" s="63" t="str">
        <f>'טבלה מרכזת'!D51</f>
        <v>חממה/גינה טיפולית</v>
      </c>
      <c r="AB51" s="63" t="str">
        <f>'טבלה מרכזת'!E51</f>
        <v xml:space="preserve">ראה גיליון מצורף </v>
      </c>
      <c r="AC51" s="63">
        <f>'טבלה מרכזת'!F51</f>
        <v>0</v>
      </c>
      <c r="AD51" s="63">
        <f>'טבלה מרכזת'!G51</f>
        <v>0</v>
      </c>
      <c r="AE51" s="63">
        <f>'טבלה מרכזת'!H51</f>
        <v>0</v>
      </c>
    </row>
    <row r="52" spans="2:31" ht="28.5" thickBot="1" x14ac:dyDescent="0.35">
      <c r="B52" s="64" t="str">
        <f>תקן[[#This Row],[סוג מרכז]]</f>
        <v>תשושי נפש</v>
      </c>
      <c r="C52" s="64">
        <f>תקן[[#This Row],[גודל מרכז]]</f>
        <v>15</v>
      </c>
      <c r="D52" s="64" t="str">
        <f>תקן[[#This Row],[סוג פריט]]</f>
        <v>טיפוח חן/מספרה</v>
      </c>
      <c r="E52" s="64" t="str">
        <f>תקן[[#This Row],[קטגוריה]]</f>
        <v>טיפוח החן</v>
      </c>
      <c r="F52" s="60" t="str">
        <f>תקן[[#This Row],[תיאור הפריט]]</f>
        <v>ארון איחסון (רוחב 80-100 ס"מ)</v>
      </c>
      <c r="G52" s="64">
        <f>תקן[[#This Row],[עלות פריט]]</f>
        <v>1000</v>
      </c>
      <c r="H52" s="64">
        <f>תקן[[#This Row],[כמות]]</f>
        <v>1</v>
      </c>
      <c r="I52" s="64">
        <f>תקן[[#This Row],[סהכ עלות]]</f>
        <v>1000</v>
      </c>
      <c r="J52" s="65"/>
      <c r="K52" s="209" t="str">
        <f t="shared" si="5"/>
        <v>ארון איחסון (רוחב 80-100 ס"מ)</v>
      </c>
      <c r="L52" s="210">
        <f t="shared" si="0"/>
        <v>1</v>
      </c>
      <c r="M52" s="211">
        <f t="shared" si="1"/>
        <v>0</v>
      </c>
      <c r="N52" s="211">
        <f t="shared" si="2"/>
        <v>1000</v>
      </c>
      <c r="O52" s="210"/>
      <c r="P52" s="218"/>
      <c r="Q52" s="215" t="str">
        <f t="shared" si="6"/>
        <v>טיפוח חן/מספרה</v>
      </c>
      <c r="R52" s="219">
        <f t="shared" si="3"/>
        <v>1</v>
      </c>
      <c r="S52" s="211">
        <f t="shared" si="7"/>
        <v>0</v>
      </c>
      <c r="T52" s="211">
        <f t="shared" si="4"/>
        <v>1000</v>
      </c>
      <c r="U52" s="211">
        <f t="shared" si="8"/>
        <v>1000</v>
      </c>
      <c r="V52" s="220"/>
      <c r="X52" s="63" t="str">
        <f>'טבלה מרכזת'!A52</f>
        <v>תשושי נפש</v>
      </c>
      <c r="Y52" s="63">
        <f>'טבלה מרכזת'!B52</f>
        <v>15</v>
      </c>
      <c r="Z52" s="63" t="str">
        <f>'טבלה מרכזת'!C52</f>
        <v>טיפוח חן/מספרה</v>
      </c>
      <c r="AA52" s="63" t="str">
        <f>'טבלה מרכזת'!D52</f>
        <v>טיפוח החן</v>
      </c>
      <c r="AB52" s="63" t="str">
        <f>'טבלה מרכזת'!E52</f>
        <v>ארון איחסון (רוחב 80-100 ס"מ)</v>
      </c>
      <c r="AC52" s="63">
        <f>'טבלה מרכזת'!F52</f>
        <v>1000</v>
      </c>
      <c r="AD52" s="63">
        <f>'טבלה מרכזת'!G52</f>
        <v>1</v>
      </c>
      <c r="AE52" s="63">
        <f>'טבלה מרכזת'!H52</f>
        <v>1000</v>
      </c>
    </row>
    <row r="53" spans="2:31" ht="14.5" thickBot="1" x14ac:dyDescent="0.35">
      <c r="B53" s="64" t="str">
        <f>תקן[[#This Row],[סוג מרכז]]</f>
        <v>תשושי נפש</v>
      </c>
      <c r="C53" s="64">
        <f>תקן[[#This Row],[גודל מרכז]]</f>
        <v>15</v>
      </c>
      <c r="D53" s="64" t="str">
        <f>תקן[[#This Row],[סוג פריט]]</f>
        <v>טיפוח חן/מספרה</v>
      </c>
      <c r="E53" s="64" t="str">
        <f>תקן[[#This Row],[קטגוריה]]</f>
        <v>טיפוח החן</v>
      </c>
      <c r="F53" s="60" t="str">
        <f>תקן[[#This Row],[תיאור הפריט]]</f>
        <v>ארון תחתון+כיור+ברז+משטח</v>
      </c>
      <c r="G53" s="64">
        <f>תקן[[#This Row],[עלות פריט]]</f>
        <v>2500</v>
      </c>
      <c r="H53" s="64">
        <f>תקן[[#This Row],[כמות]]</f>
        <v>1</v>
      </c>
      <c r="I53" s="64">
        <f>תקן[[#This Row],[סהכ עלות]]</f>
        <v>2500</v>
      </c>
      <c r="J53" s="65"/>
      <c r="K53" s="209" t="str">
        <f t="shared" si="5"/>
        <v>ארון תחתון+כיור+ברז+משטח</v>
      </c>
      <c r="L53" s="210">
        <f t="shared" si="0"/>
        <v>1</v>
      </c>
      <c r="M53" s="211">
        <f t="shared" si="1"/>
        <v>0</v>
      </c>
      <c r="N53" s="211">
        <f t="shared" si="2"/>
        <v>2500</v>
      </c>
      <c r="O53" s="210"/>
      <c r="P53" s="218"/>
      <c r="Q53" s="215" t="str">
        <f t="shared" si="6"/>
        <v>טיפוח חן/מספרה</v>
      </c>
      <c r="R53" s="219">
        <f t="shared" si="3"/>
        <v>1</v>
      </c>
      <c r="S53" s="211">
        <f t="shared" si="7"/>
        <v>0</v>
      </c>
      <c r="T53" s="211">
        <f t="shared" si="4"/>
        <v>2500</v>
      </c>
      <c r="U53" s="211">
        <f t="shared" si="8"/>
        <v>2500</v>
      </c>
      <c r="V53" s="220"/>
      <c r="X53" s="63" t="str">
        <f>'טבלה מרכזת'!A53</f>
        <v>תשושי נפש</v>
      </c>
      <c r="Y53" s="63">
        <f>'טבלה מרכזת'!B53</f>
        <v>15</v>
      </c>
      <c r="Z53" s="63" t="str">
        <f>'טבלה מרכזת'!C53</f>
        <v>טיפוח חן/מספרה</v>
      </c>
      <c r="AA53" s="63" t="str">
        <f>'טבלה מרכזת'!D53</f>
        <v>טיפוח החן</v>
      </c>
      <c r="AB53" s="63" t="str">
        <f>'טבלה מרכזת'!E53</f>
        <v>ארון תחתון+כיור+ברז+משטח</v>
      </c>
      <c r="AC53" s="63">
        <f>'טבלה מרכזת'!F53</f>
        <v>2500</v>
      </c>
      <c r="AD53" s="63">
        <f>'טבלה מרכזת'!G53</f>
        <v>1</v>
      </c>
      <c r="AE53" s="63">
        <f>'טבלה מרכזת'!H53</f>
        <v>2500</v>
      </c>
    </row>
    <row r="54" spans="2:31" ht="14.5" thickBot="1" x14ac:dyDescent="0.35">
      <c r="B54" s="64" t="str">
        <f>תקן[[#This Row],[סוג מרכז]]</f>
        <v>תשושי נפש</v>
      </c>
      <c r="C54" s="64">
        <f>תקן[[#This Row],[גודל מרכז]]</f>
        <v>15</v>
      </c>
      <c r="D54" s="64" t="str">
        <f>תקן[[#This Row],[סוג פריט]]</f>
        <v>טיפוח חן/מספרה</v>
      </c>
      <c r="E54" s="64" t="str">
        <f>תקן[[#This Row],[קטגוריה]]</f>
        <v>טיפוח החן</v>
      </c>
      <c r="F54" s="60" t="str">
        <f>תקן[[#This Row],[תיאור הפריט]]</f>
        <v>דלפק עבודה למספרה</v>
      </c>
      <c r="G54" s="64">
        <f>תקן[[#This Row],[עלות פריט]]</f>
        <v>2000</v>
      </c>
      <c r="H54" s="64">
        <f>תקן[[#This Row],[כמות]]</f>
        <v>1</v>
      </c>
      <c r="I54" s="64">
        <f>תקן[[#This Row],[סהכ עלות]]</f>
        <v>2000</v>
      </c>
      <c r="J54" s="65"/>
      <c r="K54" s="209" t="str">
        <f t="shared" si="5"/>
        <v>דלפק עבודה למספרה</v>
      </c>
      <c r="L54" s="210">
        <f t="shared" si="0"/>
        <v>1</v>
      </c>
      <c r="M54" s="211">
        <f t="shared" si="1"/>
        <v>0</v>
      </c>
      <c r="N54" s="211">
        <f t="shared" si="2"/>
        <v>2000</v>
      </c>
      <c r="O54" s="210"/>
      <c r="P54" s="218"/>
      <c r="Q54" s="215" t="str">
        <f t="shared" si="6"/>
        <v>טיפוח חן/מספרה</v>
      </c>
      <c r="R54" s="219">
        <f t="shared" si="3"/>
        <v>1</v>
      </c>
      <c r="S54" s="211">
        <f t="shared" si="7"/>
        <v>0</v>
      </c>
      <c r="T54" s="211">
        <f t="shared" si="4"/>
        <v>2000</v>
      </c>
      <c r="U54" s="211">
        <f t="shared" si="8"/>
        <v>2000</v>
      </c>
      <c r="V54" s="220"/>
      <c r="X54" s="63" t="str">
        <f>'טבלה מרכזת'!A54</f>
        <v>תשושי נפש</v>
      </c>
      <c r="Y54" s="63">
        <f>'טבלה מרכזת'!B54</f>
        <v>15</v>
      </c>
      <c r="Z54" s="63" t="str">
        <f>'טבלה מרכזת'!C54</f>
        <v>טיפוח חן/מספרה</v>
      </c>
      <c r="AA54" s="63" t="str">
        <f>'טבלה מרכזת'!D54</f>
        <v>טיפוח החן</v>
      </c>
      <c r="AB54" s="63" t="str">
        <f>'טבלה מרכזת'!E54</f>
        <v>דלפק עבודה למספרה</v>
      </c>
      <c r="AC54" s="63">
        <f>'טבלה מרכזת'!F54</f>
        <v>2000</v>
      </c>
      <c r="AD54" s="63">
        <f>'טבלה מרכזת'!G54</f>
        <v>1</v>
      </c>
      <c r="AE54" s="63">
        <f>'טבלה מרכזת'!H54</f>
        <v>2000</v>
      </c>
    </row>
    <row r="55" spans="2:31" ht="14.5" thickBot="1" x14ac:dyDescent="0.35">
      <c r="B55" s="64" t="str">
        <f>תקן[[#This Row],[סוג מרכז]]</f>
        <v>תשושי נפש</v>
      </c>
      <c r="C55" s="64">
        <f>תקן[[#This Row],[גודל מרכז]]</f>
        <v>15</v>
      </c>
      <c r="D55" s="64" t="str">
        <f>תקן[[#This Row],[סוג פריט]]</f>
        <v>טיפוח חן/מספרה</v>
      </c>
      <c r="E55" s="64" t="str">
        <f>תקן[[#This Row],[קטגוריה]]</f>
        <v>טיפוח החן</v>
      </c>
      <c r="F55" s="60" t="str">
        <f>תקן[[#This Row],[תיאור הפריט]]</f>
        <v>כיסא טיפולים</v>
      </c>
      <c r="G55" s="64">
        <f>תקן[[#This Row],[עלות פריט]]</f>
        <v>1500</v>
      </c>
      <c r="H55" s="64">
        <f>תקן[[#This Row],[כמות]]</f>
        <v>1</v>
      </c>
      <c r="I55" s="64">
        <f>תקן[[#This Row],[סהכ עלות]]</f>
        <v>1500</v>
      </c>
      <c r="J55" s="65"/>
      <c r="K55" s="209" t="str">
        <f t="shared" si="5"/>
        <v>כיסא טיפולים</v>
      </c>
      <c r="L55" s="210">
        <f t="shared" si="0"/>
        <v>1</v>
      </c>
      <c r="M55" s="211">
        <f t="shared" si="1"/>
        <v>0</v>
      </c>
      <c r="N55" s="211">
        <f t="shared" si="2"/>
        <v>1500</v>
      </c>
      <c r="O55" s="210"/>
      <c r="P55" s="218"/>
      <c r="Q55" s="215" t="str">
        <f t="shared" si="6"/>
        <v>טיפוח חן/מספרה</v>
      </c>
      <c r="R55" s="219">
        <f t="shared" si="3"/>
        <v>1</v>
      </c>
      <c r="S55" s="211">
        <f t="shared" si="7"/>
        <v>0</v>
      </c>
      <c r="T55" s="211">
        <f t="shared" si="4"/>
        <v>1500</v>
      </c>
      <c r="U55" s="211">
        <f t="shared" si="8"/>
        <v>1500</v>
      </c>
      <c r="V55" s="220"/>
      <c r="X55" s="63" t="str">
        <f>'טבלה מרכזת'!A55</f>
        <v>תשושי נפש</v>
      </c>
      <c r="Y55" s="63">
        <f>'טבלה מרכזת'!B55</f>
        <v>15</v>
      </c>
      <c r="Z55" s="63" t="str">
        <f>'טבלה מרכזת'!C55</f>
        <v>טיפוח חן/מספרה</v>
      </c>
      <c r="AA55" s="63" t="str">
        <f>'טבלה מרכזת'!D55</f>
        <v>טיפוח החן</v>
      </c>
      <c r="AB55" s="63" t="str">
        <f>'טבלה מרכזת'!E55</f>
        <v>כיסא טיפולים</v>
      </c>
      <c r="AC55" s="63">
        <f>'טבלה מרכזת'!F55</f>
        <v>1500</v>
      </c>
      <c r="AD55" s="63">
        <f>'טבלה מרכזת'!G55</f>
        <v>1</v>
      </c>
      <c r="AE55" s="63">
        <f>'טבלה מרכזת'!H55</f>
        <v>1500</v>
      </c>
    </row>
    <row r="56" spans="2:31" ht="14.5" thickBot="1" x14ac:dyDescent="0.35">
      <c r="B56" s="64" t="str">
        <f>תקן[[#This Row],[סוג מרכז]]</f>
        <v>תשושי נפש</v>
      </c>
      <c r="C56" s="64">
        <f>תקן[[#This Row],[גודל מרכז]]</f>
        <v>15</v>
      </c>
      <c r="D56" s="64" t="str">
        <f>תקן[[#This Row],[סוג פריט]]</f>
        <v>טיפוח חן/מספרה</v>
      </c>
      <c r="E56" s="64" t="str">
        <f>תקן[[#This Row],[קטגוריה]]</f>
        <v>טיפוח החן</v>
      </c>
      <c r="F56" s="60" t="str">
        <f>תקן[[#This Row],[תיאור הפריט]]</f>
        <v>כיסא לייבוש + הדום</v>
      </c>
      <c r="G56" s="64">
        <f>תקן[[#This Row],[עלות פריט]]</f>
        <v>1600</v>
      </c>
      <c r="H56" s="64">
        <f>תקן[[#This Row],[כמות]]</f>
        <v>1</v>
      </c>
      <c r="I56" s="64">
        <f>תקן[[#This Row],[סהכ עלות]]</f>
        <v>1600</v>
      </c>
      <c r="J56" s="65"/>
      <c r="K56" s="209" t="str">
        <f t="shared" si="5"/>
        <v>כיסא לייבוש + הדום</v>
      </c>
      <c r="L56" s="210">
        <f t="shared" si="0"/>
        <v>1</v>
      </c>
      <c r="M56" s="211">
        <f t="shared" si="1"/>
        <v>0</v>
      </c>
      <c r="N56" s="211">
        <f t="shared" si="2"/>
        <v>1600</v>
      </c>
      <c r="O56" s="210"/>
      <c r="P56" s="218"/>
      <c r="Q56" s="215" t="str">
        <f t="shared" si="6"/>
        <v>טיפוח חן/מספרה</v>
      </c>
      <c r="R56" s="219">
        <f t="shared" si="3"/>
        <v>1</v>
      </c>
      <c r="S56" s="211">
        <f t="shared" si="7"/>
        <v>0</v>
      </c>
      <c r="T56" s="211">
        <f t="shared" si="4"/>
        <v>1600</v>
      </c>
      <c r="U56" s="211">
        <f t="shared" si="8"/>
        <v>1600</v>
      </c>
      <c r="V56" s="220"/>
      <c r="X56" s="63" t="str">
        <f>'טבלה מרכזת'!A56</f>
        <v>תשושי נפש</v>
      </c>
      <c r="Y56" s="63">
        <f>'טבלה מרכזת'!B56</f>
        <v>15</v>
      </c>
      <c r="Z56" s="63" t="str">
        <f>'טבלה מרכזת'!C56</f>
        <v>טיפוח חן/מספרה</v>
      </c>
      <c r="AA56" s="63" t="str">
        <f>'טבלה מרכזת'!D56</f>
        <v>טיפוח החן</v>
      </c>
      <c r="AB56" s="63" t="str">
        <f>'טבלה מרכזת'!E56</f>
        <v>כיסא לייבוש + הדום</v>
      </c>
      <c r="AC56" s="63">
        <f>'טבלה מרכזת'!F56</f>
        <v>1600</v>
      </c>
      <c r="AD56" s="63">
        <f>'טבלה מרכזת'!G56</f>
        <v>1</v>
      </c>
      <c r="AE56" s="63">
        <f>'טבלה מרכזת'!H56</f>
        <v>1600</v>
      </c>
    </row>
    <row r="57" spans="2:31" ht="14.5" thickBot="1" x14ac:dyDescent="0.35">
      <c r="B57" s="64" t="str">
        <f>תקן[[#This Row],[סוג מרכז]]</f>
        <v>תשושי נפש</v>
      </c>
      <c r="C57" s="64">
        <f>תקן[[#This Row],[גודל מרכז]]</f>
        <v>15</v>
      </c>
      <c r="D57" s="64" t="str">
        <f>תקן[[#This Row],[סוג פריט]]</f>
        <v>טיפוח חן/מספרה</v>
      </c>
      <c r="E57" s="64" t="str">
        <f>תקן[[#This Row],[קטגוריה]]</f>
        <v>טיפוח החן</v>
      </c>
      <c r="F57" s="60" t="str">
        <f>תקן[[#This Row],[תיאור הפריט]]</f>
        <v>כיסא מספרה</v>
      </c>
      <c r="G57" s="64">
        <f>תקן[[#This Row],[עלות פריט]]</f>
        <v>2950</v>
      </c>
      <c r="H57" s="64">
        <f>תקן[[#This Row],[כמות]]</f>
        <v>1</v>
      </c>
      <c r="I57" s="64">
        <f>תקן[[#This Row],[סהכ עלות]]</f>
        <v>2950</v>
      </c>
      <c r="J57" s="65"/>
      <c r="K57" s="209" t="str">
        <f t="shared" si="5"/>
        <v>כיסא מספרה</v>
      </c>
      <c r="L57" s="210">
        <f t="shared" si="0"/>
        <v>1</v>
      </c>
      <c r="M57" s="211">
        <f t="shared" si="1"/>
        <v>0</v>
      </c>
      <c r="N57" s="211">
        <f t="shared" si="2"/>
        <v>2950</v>
      </c>
      <c r="O57" s="210"/>
      <c r="P57" s="218"/>
      <c r="Q57" s="215" t="str">
        <f t="shared" si="6"/>
        <v>טיפוח חן/מספרה</v>
      </c>
      <c r="R57" s="219">
        <f t="shared" si="3"/>
        <v>1</v>
      </c>
      <c r="S57" s="211">
        <f t="shared" si="7"/>
        <v>0</v>
      </c>
      <c r="T57" s="211">
        <f t="shared" si="4"/>
        <v>2950</v>
      </c>
      <c r="U57" s="211">
        <f t="shared" si="8"/>
        <v>2950</v>
      </c>
      <c r="V57" s="220"/>
      <c r="X57" s="63" t="str">
        <f>'טבלה מרכזת'!A57</f>
        <v>תשושי נפש</v>
      </c>
      <c r="Y57" s="63">
        <f>'טבלה מרכזת'!B57</f>
        <v>15</v>
      </c>
      <c r="Z57" s="63" t="str">
        <f>'טבלה מרכזת'!C57</f>
        <v>טיפוח חן/מספרה</v>
      </c>
      <c r="AA57" s="63" t="str">
        <f>'טבלה מרכזת'!D57</f>
        <v>טיפוח החן</v>
      </c>
      <c r="AB57" s="63" t="str">
        <f>'טבלה מרכזת'!E57</f>
        <v>כיסא מספרה</v>
      </c>
      <c r="AC57" s="63">
        <f>'טבלה מרכזת'!F57</f>
        <v>2950</v>
      </c>
      <c r="AD57" s="63">
        <f>'טבלה מרכזת'!G57</f>
        <v>1</v>
      </c>
      <c r="AE57" s="63">
        <f>'טבלה מרכזת'!H57</f>
        <v>2950</v>
      </c>
    </row>
    <row r="58" spans="2:31" ht="14.5" thickBot="1" x14ac:dyDescent="0.35">
      <c r="B58" s="64" t="str">
        <f>תקן[[#This Row],[סוג מרכז]]</f>
        <v>תשושי נפש</v>
      </c>
      <c r="C58" s="64">
        <f>תקן[[#This Row],[גודל מרכז]]</f>
        <v>15</v>
      </c>
      <c r="D58" s="64" t="str">
        <f>תקן[[#This Row],[סוג פריט]]</f>
        <v>טיפוח חן/מספרה</v>
      </c>
      <c r="E58" s="64" t="str">
        <f>תקן[[#This Row],[קטגוריה]]</f>
        <v>טיפוח החן</v>
      </c>
      <c r="F58" s="60" t="str">
        <f>תקן[[#This Row],[תיאור הפריט]]</f>
        <v>כיסא פעילות/עובד</v>
      </c>
      <c r="G58" s="64">
        <f>תקן[[#This Row],[עלות פריט]]</f>
        <v>450</v>
      </c>
      <c r="H58" s="64">
        <f>תקן[[#This Row],[כמות]]</f>
        <v>2</v>
      </c>
      <c r="I58" s="64">
        <f>תקן[[#This Row],[סהכ עלות]]</f>
        <v>900</v>
      </c>
      <c r="J58" s="65"/>
      <c r="K58" s="209" t="str">
        <f t="shared" si="5"/>
        <v>כיסא פעילות/עובד</v>
      </c>
      <c r="L58" s="210">
        <f t="shared" si="0"/>
        <v>2</v>
      </c>
      <c r="M58" s="211">
        <f t="shared" si="1"/>
        <v>0</v>
      </c>
      <c r="N58" s="211">
        <f t="shared" si="2"/>
        <v>900</v>
      </c>
      <c r="O58" s="210"/>
      <c r="P58" s="218"/>
      <c r="Q58" s="215" t="str">
        <f t="shared" si="6"/>
        <v>טיפוח חן/מספרה</v>
      </c>
      <c r="R58" s="219">
        <f t="shared" si="3"/>
        <v>2</v>
      </c>
      <c r="S58" s="211">
        <f t="shared" si="7"/>
        <v>0</v>
      </c>
      <c r="T58" s="211">
        <f t="shared" si="4"/>
        <v>450</v>
      </c>
      <c r="U58" s="211">
        <f t="shared" si="8"/>
        <v>900</v>
      </c>
      <c r="V58" s="220"/>
      <c r="X58" s="63" t="str">
        <f>'טבלה מרכזת'!A58</f>
        <v>תשושי נפש</v>
      </c>
      <c r="Y58" s="63">
        <f>'טבלה מרכזת'!B58</f>
        <v>15</v>
      </c>
      <c r="Z58" s="63" t="str">
        <f>'טבלה מרכזת'!C58</f>
        <v>טיפוח חן/מספרה</v>
      </c>
      <c r="AA58" s="63" t="str">
        <f>'טבלה מרכזת'!D58</f>
        <v>טיפוח החן</v>
      </c>
      <c r="AB58" s="63" t="str">
        <f>'טבלה מרכזת'!E58</f>
        <v>כיסא פעילות/עובד</v>
      </c>
      <c r="AC58" s="63">
        <f>'טבלה מרכזת'!F58</f>
        <v>450</v>
      </c>
      <c r="AD58" s="63">
        <f>'טבלה מרכזת'!G58</f>
        <v>2</v>
      </c>
      <c r="AE58" s="63">
        <f>'טבלה מרכזת'!H58</f>
        <v>900</v>
      </c>
    </row>
    <row r="59" spans="2:31" ht="14.5" thickBot="1" x14ac:dyDescent="0.35">
      <c r="B59" s="64" t="str">
        <f>תקן[[#This Row],[סוג מרכז]]</f>
        <v>תשושי נפש</v>
      </c>
      <c r="C59" s="64">
        <f>תקן[[#This Row],[גודל מרכז]]</f>
        <v>15</v>
      </c>
      <c r="D59" s="64" t="str">
        <f>תקן[[#This Row],[סוג פריט]]</f>
        <v>טיפוח חן/מספרה</v>
      </c>
      <c r="E59" s="64" t="str">
        <f>תקן[[#This Row],[קטגוריה]]</f>
        <v>טיפוח החן</v>
      </c>
      <c r="F59" s="60" t="str">
        <f>תקן[[#This Row],[תיאור הפריט]]</f>
        <v>כיסא+כיור חפיפה</v>
      </c>
      <c r="G59" s="64">
        <f>תקן[[#This Row],[עלות פריט]]</f>
        <v>2500</v>
      </c>
      <c r="H59" s="64">
        <f>תקן[[#This Row],[כמות]]</f>
        <v>1</v>
      </c>
      <c r="I59" s="64">
        <f>תקן[[#This Row],[סהכ עלות]]</f>
        <v>2500</v>
      </c>
      <c r="J59" s="65"/>
      <c r="K59" s="209" t="str">
        <f t="shared" si="5"/>
        <v>כיסא+כיור חפיפה</v>
      </c>
      <c r="L59" s="210">
        <f t="shared" si="0"/>
        <v>1</v>
      </c>
      <c r="M59" s="211">
        <f t="shared" si="1"/>
        <v>0</v>
      </c>
      <c r="N59" s="211">
        <f t="shared" si="2"/>
        <v>2500</v>
      </c>
      <c r="O59" s="210"/>
      <c r="P59" s="218"/>
      <c r="Q59" s="215" t="str">
        <f t="shared" si="6"/>
        <v>טיפוח חן/מספרה</v>
      </c>
      <c r="R59" s="219">
        <f t="shared" si="3"/>
        <v>1</v>
      </c>
      <c r="S59" s="211">
        <f t="shared" si="7"/>
        <v>0</v>
      </c>
      <c r="T59" s="211">
        <f t="shared" si="4"/>
        <v>2500</v>
      </c>
      <c r="U59" s="211">
        <f t="shared" si="8"/>
        <v>2500</v>
      </c>
      <c r="V59" s="220"/>
      <c r="X59" s="63" t="str">
        <f>'טבלה מרכזת'!A59</f>
        <v>תשושי נפש</v>
      </c>
      <c r="Y59" s="63">
        <f>'טבלה מרכזת'!B59</f>
        <v>15</v>
      </c>
      <c r="Z59" s="63" t="str">
        <f>'טבלה מרכזת'!C59</f>
        <v>טיפוח חן/מספרה</v>
      </c>
      <c r="AA59" s="63" t="str">
        <f>'טבלה מרכזת'!D59</f>
        <v>טיפוח החן</v>
      </c>
      <c r="AB59" s="63" t="str">
        <f>'טבלה מרכזת'!E59</f>
        <v>כיסא+כיור חפיפה</v>
      </c>
      <c r="AC59" s="63">
        <f>'טבלה מרכזת'!F59</f>
        <v>2500</v>
      </c>
      <c r="AD59" s="63">
        <f>'טבלה מרכזת'!G59</f>
        <v>1</v>
      </c>
      <c r="AE59" s="63">
        <f>'טבלה מרכזת'!H59</f>
        <v>2500</v>
      </c>
    </row>
    <row r="60" spans="2:31" ht="14.5" thickBot="1" x14ac:dyDescent="0.35">
      <c r="B60" s="64" t="str">
        <f>תקן[[#This Row],[סוג מרכז]]</f>
        <v>תשושי נפש</v>
      </c>
      <c r="C60" s="64">
        <f>תקן[[#This Row],[גודל מרכז]]</f>
        <v>15</v>
      </c>
      <c r="D60" s="64" t="str">
        <f>תקן[[#This Row],[סוג פריט]]</f>
        <v>טיפוח חן/מספרה</v>
      </c>
      <c r="E60" s="64" t="str">
        <f>תקן[[#This Row],[קטגוריה]]</f>
        <v>טיפוח החן</v>
      </c>
      <c r="F60" s="60" t="str">
        <f>תקן[[#This Row],[תיאור הפריט]]</f>
        <v>מייבש שיער מקצועי</v>
      </c>
      <c r="G60" s="64">
        <f>תקן[[#This Row],[עלות פריט]]</f>
        <v>500</v>
      </c>
      <c r="H60" s="64">
        <f>תקן[[#This Row],[כמות]]</f>
        <v>2</v>
      </c>
      <c r="I60" s="64">
        <f>תקן[[#This Row],[סהכ עלות]]</f>
        <v>1000</v>
      </c>
      <c r="J60" s="65"/>
      <c r="K60" s="209" t="str">
        <f t="shared" si="5"/>
        <v>מייבש שיער מקצועי</v>
      </c>
      <c r="L60" s="210">
        <f t="shared" si="0"/>
        <v>2</v>
      </c>
      <c r="M60" s="211">
        <f t="shared" si="1"/>
        <v>0</v>
      </c>
      <c r="N60" s="211">
        <f t="shared" si="2"/>
        <v>1000</v>
      </c>
      <c r="O60" s="210"/>
      <c r="P60" s="218"/>
      <c r="Q60" s="215" t="str">
        <f t="shared" si="6"/>
        <v>טיפוח חן/מספרה</v>
      </c>
      <c r="R60" s="219">
        <f t="shared" si="3"/>
        <v>2</v>
      </c>
      <c r="S60" s="211">
        <f t="shared" si="7"/>
        <v>0</v>
      </c>
      <c r="T60" s="211">
        <f t="shared" si="4"/>
        <v>500</v>
      </c>
      <c r="U60" s="211">
        <f t="shared" si="8"/>
        <v>1000</v>
      </c>
      <c r="V60" s="220"/>
      <c r="X60" s="63" t="str">
        <f>'טבלה מרכזת'!A60</f>
        <v>תשושי נפש</v>
      </c>
      <c r="Y60" s="63">
        <f>'טבלה מרכזת'!B60</f>
        <v>15</v>
      </c>
      <c r="Z60" s="63" t="str">
        <f>'טבלה מרכזת'!C60</f>
        <v>טיפוח חן/מספרה</v>
      </c>
      <c r="AA60" s="63" t="str">
        <f>'טבלה מרכזת'!D60</f>
        <v>טיפוח החן</v>
      </c>
      <c r="AB60" s="63" t="str">
        <f>'טבלה מרכזת'!E60</f>
        <v>מייבש שיער מקצועי</v>
      </c>
      <c r="AC60" s="63">
        <f>'טבלה מרכזת'!F60</f>
        <v>500</v>
      </c>
      <c r="AD60" s="63">
        <f>'טבלה מרכזת'!G60</f>
        <v>2</v>
      </c>
      <c r="AE60" s="63">
        <f>'טבלה מרכזת'!H60</f>
        <v>1000</v>
      </c>
    </row>
    <row r="61" spans="2:31" ht="14.5" thickBot="1" x14ac:dyDescent="0.35">
      <c r="B61" s="64" t="str">
        <f>תקן[[#This Row],[סוג מרכז]]</f>
        <v>תשושי נפש</v>
      </c>
      <c r="C61" s="64">
        <f>תקן[[#This Row],[גודל מרכז]]</f>
        <v>15</v>
      </c>
      <c r="D61" s="64" t="str">
        <f>תקן[[#This Row],[סוג פריט]]</f>
        <v>טיפוח חן/מספרה</v>
      </c>
      <c r="E61" s="64" t="str">
        <f>תקן[[#This Row],[קטגוריה]]</f>
        <v>טיפוח החן</v>
      </c>
      <c r="F61" s="60" t="str">
        <f>תקן[[#This Row],[תיאור הפריט]]</f>
        <v>מכונת ייבוש</v>
      </c>
      <c r="G61" s="64">
        <f>תקן[[#This Row],[עלות פריט]]</f>
        <v>2200</v>
      </c>
      <c r="H61" s="64">
        <f>תקן[[#This Row],[כמות]]</f>
        <v>1</v>
      </c>
      <c r="I61" s="64">
        <f>תקן[[#This Row],[סהכ עלות]]</f>
        <v>2200</v>
      </c>
      <c r="J61" s="65"/>
      <c r="K61" s="209" t="str">
        <f t="shared" si="5"/>
        <v>מכונת ייבוש</v>
      </c>
      <c r="L61" s="210">
        <f t="shared" si="0"/>
        <v>1</v>
      </c>
      <c r="M61" s="211">
        <f t="shared" si="1"/>
        <v>0</v>
      </c>
      <c r="N61" s="211">
        <f t="shared" si="2"/>
        <v>2200</v>
      </c>
      <c r="O61" s="210"/>
      <c r="P61" s="218"/>
      <c r="Q61" s="215" t="str">
        <f t="shared" si="6"/>
        <v>טיפוח חן/מספרה</v>
      </c>
      <c r="R61" s="219">
        <f t="shared" si="3"/>
        <v>1</v>
      </c>
      <c r="S61" s="211">
        <f t="shared" si="7"/>
        <v>0</v>
      </c>
      <c r="T61" s="211">
        <f t="shared" si="4"/>
        <v>2200</v>
      </c>
      <c r="U61" s="211">
        <f t="shared" si="8"/>
        <v>2200</v>
      </c>
      <c r="V61" s="220"/>
      <c r="X61" s="63" t="str">
        <f>'טבלה מרכזת'!A61</f>
        <v>תשושי נפש</v>
      </c>
      <c r="Y61" s="63">
        <f>'טבלה מרכזת'!B61</f>
        <v>15</v>
      </c>
      <c r="Z61" s="63" t="str">
        <f>'טבלה מרכזת'!C61</f>
        <v>טיפוח חן/מספרה</v>
      </c>
      <c r="AA61" s="63" t="str">
        <f>'טבלה מרכזת'!D61</f>
        <v>טיפוח החן</v>
      </c>
      <c r="AB61" s="63" t="str">
        <f>'טבלה מרכזת'!E61</f>
        <v>מכונת ייבוש</v>
      </c>
      <c r="AC61" s="63">
        <f>'טבלה מרכזת'!F61</f>
        <v>2200</v>
      </c>
      <c r="AD61" s="63">
        <f>'טבלה מרכזת'!G61</f>
        <v>1</v>
      </c>
      <c r="AE61" s="63">
        <f>'טבלה מרכזת'!H61</f>
        <v>2200</v>
      </c>
    </row>
    <row r="62" spans="2:31" ht="14.5" thickBot="1" x14ac:dyDescent="0.35">
      <c r="B62" s="64" t="str">
        <f>תקן[[#This Row],[סוג מרכז]]</f>
        <v>תשושי נפש</v>
      </c>
      <c r="C62" s="64">
        <f>תקן[[#This Row],[גודל מרכז]]</f>
        <v>15</v>
      </c>
      <c r="D62" s="64" t="str">
        <f>תקן[[#This Row],[סוג פריט]]</f>
        <v>טיפוח חן/מספרה</v>
      </c>
      <c r="E62" s="64" t="str">
        <f>תקן[[#This Row],[קטגוריה]]</f>
        <v>טיפוח החן</v>
      </c>
      <c r="F62" s="60" t="str">
        <f>תקן[[#This Row],[תיאור הפריט]]</f>
        <v>מכונת תספורת</v>
      </c>
      <c r="G62" s="64">
        <f>תקן[[#This Row],[עלות פריט]]</f>
        <v>550</v>
      </c>
      <c r="H62" s="64">
        <f>תקן[[#This Row],[כמות]]</f>
        <v>1</v>
      </c>
      <c r="I62" s="64">
        <f>תקן[[#This Row],[סהכ עלות]]</f>
        <v>550</v>
      </c>
      <c r="J62" s="65"/>
      <c r="K62" s="209" t="str">
        <f t="shared" si="5"/>
        <v>מכונת תספורת</v>
      </c>
      <c r="L62" s="210">
        <f t="shared" si="0"/>
        <v>1</v>
      </c>
      <c r="M62" s="211">
        <f t="shared" si="1"/>
        <v>0</v>
      </c>
      <c r="N62" s="211">
        <f t="shared" si="2"/>
        <v>550</v>
      </c>
      <c r="O62" s="210"/>
      <c r="P62" s="218"/>
      <c r="Q62" s="215" t="str">
        <f t="shared" si="6"/>
        <v>טיפוח חן/מספרה</v>
      </c>
      <c r="R62" s="219">
        <f t="shared" si="3"/>
        <v>1</v>
      </c>
      <c r="S62" s="211">
        <f t="shared" si="7"/>
        <v>0</v>
      </c>
      <c r="T62" s="211">
        <f t="shared" si="4"/>
        <v>550</v>
      </c>
      <c r="U62" s="211">
        <f t="shared" si="8"/>
        <v>550</v>
      </c>
      <c r="V62" s="220"/>
      <c r="X62" s="63" t="str">
        <f>'טבלה מרכזת'!A62</f>
        <v>תשושי נפש</v>
      </c>
      <c r="Y62" s="63">
        <f>'טבלה מרכזת'!B62</f>
        <v>15</v>
      </c>
      <c r="Z62" s="63" t="str">
        <f>'טבלה מרכזת'!C62</f>
        <v>טיפוח חן/מספרה</v>
      </c>
      <c r="AA62" s="63" t="str">
        <f>'טבלה מרכזת'!D62</f>
        <v>טיפוח החן</v>
      </c>
      <c r="AB62" s="63" t="str">
        <f>'טבלה מרכזת'!E62</f>
        <v>מכונת תספורת</v>
      </c>
      <c r="AC62" s="63">
        <f>'טבלה מרכזת'!F62</f>
        <v>550</v>
      </c>
      <c r="AD62" s="63">
        <f>'טבלה מרכזת'!G62</f>
        <v>1</v>
      </c>
      <c r="AE62" s="63">
        <f>'טבלה מרכזת'!H62</f>
        <v>550</v>
      </c>
    </row>
    <row r="63" spans="2:31" ht="14.5" thickBot="1" x14ac:dyDescent="0.35">
      <c r="B63" s="64" t="str">
        <f>תקן[[#This Row],[סוג מרכז]]</f>
        <v>תשושי נפש</v>
      </c>
      <c r="C63" s="64">
        <f>תקן[[#This Row],[גודל מרכז]]</f>
        <v>15</v>
      </c>
      <c r="D63" s="64" t="str">
        <f>תקן[[#This Row],[סוג פריט]]</f>
        <v>טיפוח חן/מספרה</v>
      </c>
      <c r="E63" s="64" t="str">
        <f>תקן[[#This Row],[קטגוריה]]</f>
        <v>טיפוח החן</v>
      </c>
      <c r="F63" s="60" t="str">
        <f>תקן[[#This Row],[תיאור הפריט]]</f>
        <v>מנורה מכוונת</v>
      </c>
      <c r="G63" s="64">
        <f>תקן[[#This Row],[עלות פריט]]</f>
        <v>400</v>
      </c>
      <c r="H63" s="64">
        <f>תקן[[#This Row],[כמות]]</f>
        <v>1</v>
      </c>
      <c r="I63" s="64">
        <f>תקן[[#This Row],[סהכ עלות]]</f>
        <v>400</v>
      </c>
      <c r="J63" s="65"/>
      <c r="K63" s="209" t="str">
        <f t="shared" si="5"/>
        <v>מנורה מכוונת</v>
      </c>
      <c r="L63" s="210">
        <f t="shared" si="0"/>
        <v>1</v>
      </c>
      <c r="M63" s="211">
        <f t="shared" si="1"/>
        <v>0</v>
      </c>
      <c r="N63" s="211">
        <f t="shared" si="2"/>
        <v>400</v>
      </c>
      <c r="O63" s="210"/>
      <c r="P63" s="218"/>
      <c r="Q63" s="215" t="str">
        <f t="shared" si="6"/>
        <v>טיפוח חן/מספרה</v>
      </c>
      <c r="R63" s="219">
        <f t="shared" si="3"/>
        <v>1</v>
      </c>
      <c r="S63" s="211">
        <f t="shared" si="7"/>
        <v>0</v>
      </c>
      <c r="T63" s="211">
        <f t="shared" si="4"/>
        <v>400</v>
      </c>
      <c r="U63" s="211">
        <f t="shared" si="8"/>
        <v>400</v>
      </c>
      <c r="V63" s="220"/>
      <c r="X63" s="63" t="str">
        <f>'טבלה מרכזת'!A63</f>
        <v>תשושי נפש</v>
      </c>
      <c r="Y63" s="63">
        <f>'טבלה מרכזת'!B63</f>
        <v>15</v>
      </c>
      <c r="Z63" s="63" t="str">
        <f>'טבלה מרכזת'!C63</f>
        <v>טיפוח חן/מספרה</v>
      </c>
      <c r="AA63" s="63" t="str">
        <f>'טבלה מרכזת'!D63</f>
        <v>טיפוח החן</v>
      </c>
      <c r="AB63" s="63" t="str">
        <f>'טבלה מרכזת'!E63</f>
        <v>מנורה מכוונת</v>
      </c>
      <c r="AC63" s="63">
        <f>'טבלה מרכזת'!F63</f>
        <v>400</v>
      </c>
      <c r="AD63" s="63">
        <f>'טבלה מרכזת'!G63</f>
        <v>1</v>
      </c>
      <c r="AE63" s="63">
        <f>'טבלה מרכזת'!H63</f>
        <v>400</v>
      </c>
    </row>
    <row r="64" spans="2:31" ht="14.5" thickBot="1" x14ac:dyDescent="0.35">
      <c r="B64" s="64" t="str">
        <f>תקן[[#This Row],[סוג מרכז]]</f>
        <v>תשושי נפש</v>
      </c>
      <c r="C64" s="64">
        <f>תקן[[#This Row],[גודל מרכז]]</f>
        <v>15</v>
      </c>
      <c r="D64" s="64" t="str">
        <f>תקן[[#This Row],[סוג פריט]]</f>
        <v>טיפוח חן/מספרה</v>
      </c>
      <c r="E64" s="64" t="str">
        <f>תקן[[#This Row],[קטגוריה]]</f>
        <v>טיפוח החן</v>
      </c>
      <c r="F64" s="60" t="str">
        <f>תקן[[#This Row],[תיאור הפריט]]</f>
        <v>מראה</v>
      </c>
      <c r="G64" s="64">
        <f>תקן[[#This Row],[עלות פריט]]</f>
        <v>600</v>
      </c>
      <c r="H64" s="64">
        <f>תקן[[#This Row],[כמות]]</f>
        <v>1</v>
      </c>
      <c r="I64" s="64">
        <f>תקן[[#This Row],[סהכ עלות]]</f>
        <v>600</v>
      </c>
      <c r="J64" s="65"/>
      <c r="K64" s="209" t="str">
        <f t="shared" si="5"/>
        <v>מראה</v>
      </c>
      <c r="L64" s="210">
        <f t="shared" si="0"/>
        <v>1</v>
      </c>
      <c r="M64" s="211">
        <f t="shared" si="1"/>
        <v>0</v>
      </c>
      <c r="N64" s="211">
        <f t="shared" si="2"/>
        <v>600</v>
      </c>
      <c r="O64" s="210"/>
      <c r="P64" s="218"/>
      <c r="Q64" s="215" t="str">
        <f t="shared" si="6"/>
        <v>טיפוח חן/מספרה</v>
      </c>
      <c r="R64" s="219">
        <f t="shared" si="3"/>
        <v>1</v>
      </c>
      <c r="S64" s="211">
        <f t="shared" si="7"/>
        <v>0</v>
      </c>
      <c r="T64" s="211">
        <f t="shared" si="4"/>
        <v>600</v>
      </c>
      <c r="U64" s="211">
        <f t="shared" si="8"/>
        <v>600</v>
      </c>
      <c r="V64" s="220"/>
      <c r="X64" s="63" t="str">
        <f>'טבלה מרכזת'!A64</f>
        <v>תשושי נפש</v>
      </c>
      <c r="Y64" s="63">
        <f>'טבלה מרכזת'!B64</f>
        <v>15</v>
      </c>
      <c r="Z64" s="63" t="str">
        <f>'טבלה מרכזת'!C64</f>
        <v>טיפוח חן/מספרה</v>
      </c>
      <c r="AA64" s="63" t="str">
        <f>'טבלה מרכזת'!D64</f>
        <v>טיפוח החן</v>
      </c>
      <c r="AB64" s="63" t="str">
        <f>'טבלה מרכזת'!E64</f>
        <v>מראה</v>
      </c>
      <c r="AC64" s="63">
        <f>'טבלה מרכזת'!F64</f>
        <v>600</v>
      </c>
      <c r="AD64" s="63">
        <f>'טבלה מרכזת'!G64</f>
        <v>1</v>
      </c>
      <c r="AE64" s="63">
        <f>'טבלה מרכזת'!H64</f>
        <v>600</v>
      </c>
    </row>
    <row r="65" spans="2:31" ht="14.5" thickBot="1" x14ac:dyDescent="0.35">
      <c r="B65" s="64" t="str">
        <f>תקן[[#This Row],[סוג מרכז]]</f>
        <v>תשושי נפש</v>
      </c>
      <c r="C65" s="64">
        <f>תקן[[#This Row],[גודל מרכז]]</f>
        <v>15</v>
      </c>
      <c r="D65" s="64" t="str">
        <f>תקן[[#This Row],[סוג פריט]]</f>
        <v>טיפוח חן/מספרה</v>
      </c>
      <c r="E65" s="64" t="str">
        <f>תקן[[#This Row],[קטגוריה]]</f>
        <v>טיפוח החן</v>
      </c>
      <c r="F65" s="60" t="str">
        <f>תקן[[#This Row],[תיאור הפריט]]</f>
        <v>מתלה נייד למגבות</v>
      </c>
      <c r="G65" s="64">
        <f>תקן[[#This Row],[עלות פריט]]</f>
        <v>300</v>
      </c>
      <c r="H65" s="64">
        <f>תקן[[#This Row],[כמות]]</f>
        <v>1</v>
      </c>
      <c r="I65" s="64">
        <f>תקן[[#This Row],[סהכ עלות]]</f>
        <v>300</v>
      </c>
      <c r="J65" s="65"/>
      <c r="K65" s="209" t="str">
        <f t="shared" si="5"/>
        <v>מתלה נייד למגבות</v>
      </c>
      <c r="L65" s="210">
        <f t="shared" si="0"/>
        <v>1</v>
      </c>
      <c r="M65" s="211">
        <f t="shared" si="1"/>
        <v>0</v>
      </c>
      <c r="N65" s="211">
        <f t="shared" si="2"/>
        <v>300</v>
      </c>
      <c r="O65" s="210"/>
      <c r="P65" s="218"/>
      <c r="Q65" s="215" t="str">
        <f t="shared" si="6"/>
        <v>טיפוח חן/מספרה</v>
      </c>
      <c r="R65" s="219">
        <f t="shared" si="3"/>
        <v>1</v>
      </c>
      <c r="S65" s="211">
        <f t="shared" si="7"/>
        <v>0</v>
      </c>
      <c r="T65" s="211">
        <f t="shared" si="4"/>
        <v>300</v>
      </c>
      <c r="U65" s="211">
        <f t="shared" si="8"/>
        <v>300</v>
      </c>
      <c r="V65" s="220"/>
      <c r="X65" s="63" t="str">
        <f>'טבלה מרכזת'!A65</f>
        <v>תשושי נפש</v>
      </c>
      <c r="Y65" s="63">
        <f>'טבלה מרכזת'!B65</f>
        <v>15</v>
      </c>
      <c r="Z65" s="63" t="str">
        <f>'טבלה מרכזת'!C65</f>
        <v>טיפוח חן/מספרה</v>
      </c>
      <c r="AA65" s="63" t="str">
        <f>'טבלה מרכזת'!D65</f>
        <v>טיפוח החן</v>
      </c>
      <c r="AB65" s="63" t="str">
        <f>'טבלה מרכזת'!E65</f>
        <v>מתלה נייד למגבות</v>
      </c>
      <c r="AC65" s="63">
        <f>'טבלה מרכזת'!F65</f>
        <v>300</v>
      </c>
      <c r="AD65" s="63">
        <f>'טבלה מרכזת'!G65</f>
        <v>1</v>
      </c>
      <c r="AE65" s="63">
        <f>'טבלה מרכזת'!H65</f>
        <v>300</v>
      </c>
    </row>
    <row r="66" spans="2:31" ht="14.5" thickBot="1" x14ac:dyDescent="0.35">
      <c r="B66" s="64" t="str">
        <f>תקן[[#This Row],[סוג מרכז]]</f>
        <v>תשושי נפש</v>
      </c>
      <c r="C66" s="64">
        <f>תקן[[#This Row],[גודל מרכז]]</f>
        <v>15</v>
      </c>
      <c r="D66" s="64" t="str">
        <f>תקן[[#This Row],[סוג פריט]]</f>
        <v>טיפוח חן/מספרה</v>
      </c>
      <c r="E66" s="64" t="str">
        <f>תקן[[#This Row],[קטגוריה]]</f>
        <v>טיפוח החן</v>
      </c>
      <c r="F66" s="60" t="str">
        <f>תקן[[#This Row],[תיאור הפריט]]</f>
        <v xml:space="preserve">סטרליזטור </v>
      </c>
      <c r="G66" s="64">
        <f>תקן[[#This Row],[עלות פריט]]</f>
        <v>900</v>
      </c>
      <c r="H66" s="64">
        <f>תקן[[#This Row],[כמות]]</f>
        <v>1</v>
      </c>
      <c r="I66" s="64">
        <f>תקן[[#This Row],[סהכ עלות]]</f>
        <v>900</v>
      </c>
      <c r="J66" s="65"/>
      <c r="K66" s="209" t="str">
        <f t="shared" si="5"/>
        <v xml:space="preserve">סטרליזטור </v>
      </c>
      <c r="L66" s="210">
        <f t="shared" si="0"/>
        <v>1</v>
      </c>
      <c r="M66" s="211">
        <f t="shared" si="1"/>
        <v>0</v>
      </c>
      <c r="N66" s="211">
        <f t="shared" si="2"/>
        <v>900</v>
      </c>
      <c r="O66" s="210"/>
      <c r="P66" s="218"/>
      <c r="Q66" s="215" t="str">
        <f t="shared" si="6"/>
        <v>טיפוח חן/מספרה</v>
      </c>
      <c r="R66" s="219">
        <f t="shared" si="3"/>
        <v>1</v>
      </c>
      <c r="S66" s="211">
        <f t="shared" si="7"/>
        <v>0</v>
      </c>
      <c r="T66" s="211">
        <f t="shared" si="4"/>
        <v>900</v>
      </c>
      <c r="U66" s="211">
        <f t="shared" si="8"/>
        <v>900</v>
      </c>
      <c r="V66" s="220"/>
      <c r="X66" s="63" t="str">
        <f>'טבלה מרכזת'!A66</f>
        <v>תשושי נפש</v>
      </c>
      <c r="Y66" s="63">
        <f>'טבלה מרכזת'!B66</f>
        <v>15</v>
      </c>
      <c r="Z66" s="63" t="str">
        <f>'טבלה מרכזת'!C66</f>
        <v>טיפוח חן/מספרה</v>
      </c>
      <c r="AA66" s="63" t="str">
        <f>'טבלה מרכזת'!D66</f>
        <v>טיפוח החן</v>
      </c>
      <c r="AB66" s="63" t="str">
        <f>'טבלה מרכזת'!E66</f>
        <v xml:space="preserve">סטרליזטור </v>
      </c>
      <c r="AC66" s="63">
        <f>'טבלה מרכזת'!F66</f>
        <v>900</v>
      </c>
      <c r="AD66" s="63">
        <f>'טבלה מרכזת'!G66</f>
        <v>1</v>
      </c>
      <c r="AE66" s="63">
        <f>'טבלה מרכזת'!H66</f>
        <v>900</v>
      </c>
    </row>
    <row r="67" spans="2:31" ht="14.5" thickBot="1" x14ac:dyDescent="0.35">
      <c r="B67" s="64" t="str">
        <f>תקן[[#This Row],[סוג מרכז]]</f>
        <v>תשושי נפש</v>
      </c>
      <c r="C67" s="64">
        <f>תקן[[#This Row],[גודל מרכז]]</f>
        <v>15</v>
      </c>
      <c r="D67" s="64" t="str">
        <f>תקן[[#This Row],[סוג פריט]]</f>
        <v>טיפוח חן/מספרה</v>
      </c>
      <c r="E67" s="64" t="str">
        <f>תקן[[#This Row],[קטגוריה]]</f>
        <v>טיפוח החן</v>
      </c>
      <c r="F67" s="60" t="str">
        <f>תקן[[#This Row],[תיאור הפריט]]</f>
        <v>עגלת טיפולים</v>
      </c>
      <c r="G67" s="64">
        <f>תקן[[#This Row],[עלות פריט]]</f>
        <v>800</v>
      </c>
      <c r="H67" s="64">
        <f>תקן[[#This Row],[כמות]]</f>
        <v>1</v>
      </c>
      <c r="I67" s="64">
        <f>תקן[[#This Row],[סהכ עלות]]</f>
        <v>800</v>
      </c>
      <c r="J67" s="65"/>
      <c r="K67" s="209" t="str">
        <f t="shared" si="5"/>
        <v>עגלת טיפולים</v>
      </c>
      <c r="L67" s="210">
        <f t="shared" si="0"/>
        <v>1</v>
      </c>
      <c r="M67" s="211">
        <f t="shared" si="1"/>
        <v>0</v>
      </c>
      <c r="N67" s="211">
        <f t="shared" si="2"/>
        <v>800</v>
      </c>
      <c r="O67" s="210"/>
      <c r="P67" s="218"/>
      <c r="Q67" s="215" t="str">
        <f t="shared" si="6"/>
        <v>טיפוח חן/מספרה</v>
      </c>
      <c r="R67" s="219">
        <f t="shared" si="3"/>
        <v>1</v>
      </c>
      <c r="S67" s="211">
        <f t="shared" si="7"/>
        <v>0</v>
      </c>
      <c r="T67" s="211">
        <f t="shared" si="4"/>
        <v>800</v>
      </c>
      <c r="U67" s="211">
        <f t="shared" si="8"/>
        <v>800</v>
      </c>
      <c r="V67" s="220"/>
      <c r="X67" s="63" t="str">
        <f>'טבלה מרכזת'!A67</f>
        <v>תשושי נפש</v>
      </c>
      <c r="Y67" s="63">
        <f>'טבלה מרכזת'!B67</f>
        <v>15</v>
      </c>
      <c r="Z67" s="63" t="str">
        <f>'טבלה מרכזת'!C67</f>
        <v>טיפוח חן/מספרה</v>
      </c>
      <c r="AA67" s="63" t="str">
        <f>'טבלה מרכזת'!D67</f>
        <v>טיפוח החן</v>
      </c>
      <c r="AB67" s="63" t="str">
        <f>'טבלה מרכזת'!E67</f>
        <v>עגלת טיפולים</v>
      </c>
      <c r="AC67" s="63">
        <f>'טבלה מרכזת'!F67</f>
        <v>800</v>
      </c>
      <c r="AD67" s="63">
        <f>'טבלה מרכזת'!G67</f>
        <v>1</v>
      </c>
      <c r="AE67" s="63">
        <f>'טבלה מרכזת'!H67</f>
        <v>800</v>
      </c>
    </row>
    <row r="68" spans="2:31" ht="14.5" thickBot="1" x14ac:dyDescent="0.35">
      <c r="B68" s="64" t="str">
        <f>תקן[[#This Row],[סוג מרכז]]</f>
        <v>תשושי נפש</v>
      </c>
      <c r="C68" s="64">
        <f>תקן[[#This Row],[גודל מרכז]]</f>
        <v>15</v>
      </c>
      <c r="D68" s="64" t="str">
        <f>תקן[[#This Row],[סוג פריט]]</f>
        <v>טיפוח חן/מספרה</v>
      </c>
      <c r="E68" s="64" t="str">
        <f>תקן[[#This Row],[קטגוריה]]</f>
        <v>טיפוח החן</v>
      </c>
      <c r="F68" s="60" t="str">
        <f>תקן[[#This Row],[תיאור הפריט]]</f>
        <v>פח אשפה</v>
      </c>
      <c r="G68" s="64">
        <f>תקן[[#This Row],[עלות פריט]]</f>
        <v>150</v>
      </c>
      <c r="H68" s="64">
        <f>תקן[[#This Row],[כמות]]</f>
        <v>1</v>
      </c>
      <c r="I68" s="64">
        <f>תקן[[#This Row],[סהכ עלות]]</f>
        <v>150</v>
      </c>
      <c r="J68" s="65"/>
      <c r="K68" s="209" t="str">
        <f t="shared" si="5"/>
        <v>פח אשפה</v>
      </c>
      <c r="L68" s="210">
        <f t="shared" si="0"/>
        <v>1</v>
      </c>
      <c r="M68" s="211">
        <f t="shared" si="1"/>
        <v>0</v>
      </c>
      <c r="N68" s="211">
        <f t="shared" si="2"/>
        <v>150</v>
      </c>
      <c r="O68" s="210"/>
      <c r="P68" s="218"/>
      <c r="Q68" s="215" t="str">
        <f t="shared" si="6"/>
        <v>טיפוח חן/מספרה</v>
      </c>
      <c r="R68" s="219">
        <f t="shared" si="3"/>
        <v>1</v>
      </c>
      <c r="S68" s="211">
        <f t="shared" si="7"/>
        <v>0</v>
      </c>
      <c r="T68" s="211">
        <f t="shared" si="4"/>
        <v>150</v>
      </c>
      <c r="U68" s="211">
        <f t="shared" si="8"/>
        <v>150</v>
      </c>
      <c r="V68" s="220"/>
      <c r="X68" s="63" t="str">
        <f>'טבלה מרכזת'!A68</f>
        <v>תשושי נפש</v>
      </c>
      <c r="Y68" s="63">
        <f>'טבלה מרכזת'!B68</f>
        <v>15</v>
      </c>
      <c r="Z68" s="63" t="str">
        <f>'טבלה מרכזת'!C68</f>
        <v>טיפוח חן/מספרה</v>
      </c>
      <c r="AA68" s="63" t="str">
        <f>'טבלה מרכזת'!D68</f>
        <v>טיפוח החן</v>
      </c>
      <c r="AB68" s="63" t="str">
        <f>'טבלה מרכזת'!E68</f>
        <v>פח אשפה</v>
      </c>
      <c r="AC68" s="63">
        <f>'טבלה מרכזת'!F68</f>
        <v>150</v>
      </c>
      <c r="AD68" s="63">
        <f>'טבלה מרכזת'!G68</f>
        <v>1</v>
      </c>
      <c r="AE68" s="63">
        <f>'טבלה מרכזת'!H68</f>
        <v>150</v>
      </c>
    </row>
    <row r="69" spans="2:31" ht="14.5" thickBot="1" x14ac:dyDescent="0.35">
      <c r="B69" s="64" t="str">
        <f>תקן[[#This Row],[סוג מרכז]]</f>
        <v>תשושי נפש</v>
      </c>
      <c r="C69" s="64">
        <f>תקן[[#This Row],[גודל מרכז]]</f>
        <v>15</v>
      </c>
      <c r="D69" s="64" t="str">
        <f>תקן[[#This Row],[סוג פריט]]</f>
        <v>טיפוח חן/מספרה</v>
      </c>
      <c r="E69" s="64" t="str">
        <f>תקן[[#This Row],[קטגוריה]]</f>
        <v>טיפוח החן</v>
      </c>
      <c r="F69" s="60" t="str">
        <f>תקן[[#This Row],[תיאור הפריט]]</f>
        <v>קולב בגדים</v>
      </c>
      <c r="G69" s="64">
        <f>תקן[[#This Row],[עלות פריט]]</f>
        <v>300</v>
      </c>
      <c r="H69" s="64">
        <f>תקן[[#This Row],[כמות]]</f>
        <v>1</v>
      </c>
      <c r="I69" s="64">
        <f>תקן[[#This Row],[סהכ עלות]]</f>
        <v>300</v>
      </c>
      <c r="J69" s="65"/>
      <c r="K69" s="209" t="str">
        <f t="shared" si="5"/>
        <v>קולב בגדים</v>
      </c>
      <c r="L69" s="210">
        <f t="shared" si="0"/>
        <v>1</v>
      </c>
      <c r="M69" s="211">
        <f t="shared" si="1"/>
        <v>0</v>
      </c>
      <c r="N69" s="211">
        <f t="shared" si="2"/>
        <v>300</v>
      </c>
      <c r="O69" s="210"/>
      <c r="P69" s="218"/>
      <c r="Q69" s="215" t="str">
        <f t="shared" si="6"/>
        <v>טיפוח חן/מספרה</v>
      </c>
      <c r="R69" s="219">
        <f t="shared" si="3"/>
        <v>1</v>
      </c>
      <c r="S69" s="211">
        <f t="shared" si="7"/>
        <v>0</v>
      </c>
      <c r="T69" s="211">
        <f t="shared" si="4"/>
        <v>300</v>
      </c>
      <c r="U69" s="211">
        <f t="shared" si="8"/>
        <v>300</v>
      </c>
      <c r="V69" s="220"/>
      <c r="X69" s="63" t="str">
        <f>'טבלה מרכזת'!A69</f>
        <v>תשושי נפש</v>
      </c>
      <c r="Y69" s="63">
        <f>'טבלה מרכזת'!B69</f>
        <v>15</v>
      </c>
      <c r="Z69" s="63" t="str">
        <f>'טבלה מרכזת'!C69</f>
        <v>טיפוח חן/מספרה</v>
      </c>
      <c r="AA69" s="63" t="str">
        <f>'טבלה מרכזת'!D69</f>
        <v>טיפוח החן</v>
      </c>
      <c r="AB69" s="63" t="str">
        <f>'טבלה מרכזת'!E69</f>
        <v>קולב בגדים</v>
      </c>
      <c r="AC69" s="63">
        <f>'טבלה מרכזת'!F69</f>
        <v>300</v>
      </c>
      <c r="AD69" s="63">
        <f>'טבלה מרכזת'!G69</f>
        <v>1</v>
      </c>
      <c r="AE69" s="63">
        <f>'טבלה מרכזת'!H69</f>
        <v>300</v>
      </c>
    </row>
    <row r="70" spans="2:31" ht="14.5" thickBot="1" x14ac:dyDescent="0.35">
      <c r="B70" s="64" t="str">
        <f>תקן[[#This Row],[סוג מרכז]]</f>
        <v>תשושי נפש</v>
      </c>
      <c r="C70" s="64">
        <f>תקן[[#This Row],[גודל מרכז]]</f>
        <v>15</v>
      </c>
      <c r="D70" s="64" t="str">
        <f>תקן[[#This Row],[סוג פריט]]</f>
        <v>טיפוח חן/מספרה</v>
      </c>
      <c r="E70" s="64" t="str">
        <f>תקן[[#This Row],[קטגוריה]]</f>
        <v>טיפוח החן</v>
      </c>
      <c r="F70" s="60" t="str">
        <f>תקן[[#This Row],[תיאור הפריט]]</f>
        <v>רגלית פדיקור</v>
      </c>
      <c r="G70" s="64">
        <f>תקן[[#This Row],[עלות פריט]]</f>
        <v>350</v>
      </c>
      <c r="H70" s="64">
        <f>תקן[[#This Row],[כמות]]</f>
        <v>1</v>
      </c>
      <c r="I70" s="64">
        <f>תקן[[#This Row],[סהכ עלות]]</f>
        <v>350</v>
      </c>
      <c r="J70" s="65"/>
      <c r="K70" s="209" t="str">
        <f t="shared" si="5"/>
        <v>רגלית פדיקור</v>
      </c>
      <c r="L70" s="210">
        <f t="shared" si="0"/>
        <v>1</v>
      </c>
      <c r="M70" s="211">
        <f t="shared" si="1"/>
        <v>0</v>
      </c>
      <c r="N70" s="211">
        <f t="shared" si="2"/>
        <v>350</v>
      </c>
      <c r="O70" s="210"/>
      <c r="P70" s="218"/>
      <c r="Q70" s="215" t="str">
        <f t="shared" si="6"/>
        <v>טיפוח חן/מספרה</v>
      </c>
      <c r="R70" s="219">
        <f t="shared" si="3"/>
        <v>1</v>
      </c>
      <c r="S70" s="211">
        <f t="shared" si="7"/>
        <v>0</v>
      </c>
      <c r="T70" s="211">
        <f t="shared" si="4"/>
        <v>350</v>
      </c>
      <c r="U70" s="211">
        <f t="shared" si="8"/>
        <v>350</v>
      </c>
      <c r="V70" s="220"/>
      <c r="X70" s="63" t="str">
        <f>'טבלה מרכזת'!A70</f>
        <v>תשושי נפש</v>
      </c>
      <c r="Y70" s="63">
        <f>'טבלה מרכזת'!B70</f>
        <v>15</v>
      </c>
      <c r="Z70" s="63" t="str">
        <f>'טבלה מרכזת'!C70</f>
        <v>טיפוח חן/מספרה</v>
      </c>
      <c r="AA70" s="63" t="str">
        <f>'טבלה מרכזת'!D70</f>
        <v>טיפוח החן</v>
      </c>
      <c r="AB70" s="63" t="str">
        <f>'טבלה מרכזת'!E70</f>
        <v>רגלית פדיקור</v>
      </c>
      <c r="AC70" s="63">
        <f>'טבלה מרכזת'!F70</f>
        <v>350</v>
      </c>
      <c r="AD70" s="63">
        <f>'טבלה מרכזת'!G70</f>
        <v>1</v>
      </c>
      <c r="AE70" s="63">
        <f>'טבלה מרכזת'!H70</f>
        <v>350</v>
      </c>
    </row>
    <row r="71" spans="2:31" ht="14.5" thickBot="1" x14ac:dyDescent="0.35">
      <c r="B71" s="64" t="str">
        <f>תקן[[#This Row],[סוג מרכז]]</f>
        <v>תשושי נפש</v>
      </c>
      <c r="C71" s="64">
        <f>תקן[[#This Row],[גודל מרכז]]</f>
        <v>15</v>
      </c>
      <c r="D71" s="64" t="str">
        <f>תקן[[#This Row],[סוג פריט]]</f>
        <v>טיפוח חן/מספרה</v>
      </c>
      <c r="E71" s="64" t="str">
        <f>תקן[[#This Row],[קטגוריה]]</f>
        <v>טיפוח החן</v>
      </c>
      <c r="F71" s="60" t="str">
        <f>תקן[[#This Row],[תיאור הפריט]]</f>
        <v>שרפרף למטפל</v>
      </c>
      <c r="G71" s="64">
        <f>תקן[[#This Row],[עלות פריט]]</f>
        <v>750</v>
      </c>
      <c r="H71" s="64">
        <f>תקן[[#This Row],[כמות]]</f>
        <v>1</v>
      </c>
      <c r="I71" s="64">
        <f>תקן[[#This Row],[סהכ עלות]]</f>
        <v>750</v>
      </c>
      <c r="J71" s="65"/>
      <c r="K71" s="209" t="str">
        <f t="shared" si="5"/>
        <v>שרפרף למטפל</v>
      </c>
      <c r="L71" s="210">
        <f t="shared" si="0"/>
        <v>1</v>
      </c>
      <c r="M71" s="211">
        <f t="shared" si="1"/>
        <v>0</v>
      </c>
      <c r="N71" s="211">
        <f t="shared" si="2"/>
        <v>750</v>
      </c>
      <c r="O71" s="210"/>
      <c r="P71" s="218"/>
      <c r="Q71" s="215" t="str">
        <f t="shared" si="6"/>
        <v>טיפוח חן/מספרה</v>
      </c>
      <c r="R71" s="219">
        <f t="shared" si="3"/>
        <v>1</v>
      </c>
      <c r="S71" s="211">
        <f t="shared" si="7"/>
        <v>0</v>
      </c>
      <c r="T71" s="211">
        <f t="shared" si="4"/>
        <v>750</v>
      </c>
      <c r="U71" s="211">
        <f t="shared" si="8"/>
        <v>750</v>
      </c>
      <c r="V71" s="220"/>
      <c r="X71" s="63" t="str">
        <f>'טבלה מרכזת'!A71</f>
        <v>תשושי נפש</v>
      </c>
      <c r="Y71" s="63">
        <f>'טבלה מרכזת'!B71</f>
        <v>15</v>
      </c>
      <c r="Z71" s="63" t="str">
        <f>'טבלה מרכזת'!C71</f>
        <v>טיפוח חן/מספרה</v>
      </c>
      <c r="AA71" s="63" t="str">
        <f>'טבלה מרכזת'!D71</f>
        <v>טיפוח החן</v>
      </c>
      <c r="AB71" s="63" t="str">
        <f>'טבלה מרכזת'!E71</f>
        <v>שרפרף למטפל</v>
      </c>
      <c r="AC71" s="63">
        <f>'טבלה מרכזת'!F71</f>
        <v>750</v>
      </c>
      <c r="AD71" s="63">
        <f>'טבלה מרכזת'!G71</f>
        <v>1</v>
      </c>
      <c r="AE71" s="63">
        <f>'טבלה מרכזת'!H71</f>
        <v>750</v>
      </c>
    </row>
    <row r="72" spans="2:31" ht="14.5" thickBot="1" x14ac:dyDescent="0.35">
      <c r="B72" s="64" t="str">
        <f>תקן[[#This Row],[סוג מרכז]]</f>
        <v>תשושי נפש</v>
      </c>
      <c r="C72" s="64">
        <f>תקן[[#This Row],[גודל מרכז]]</f>
        <v>15</v>
      </c>
      <c r="D72" s="64" t="str">
        <f>תקן[[#This Row],[סוג פריט]]</f>
        <v>כלי חשמל</v>
      </c>
      <c r="E72" s="64" t="str">
        <f>תקן[[#This Row],[קטגוריה]]</f>
        <v>מכבסה</v>
      </c>
      <c r="F72" s="60" t="str">
        <f>תקן[[#This Row],[תיאור הפריט]]</f>
        <v xml:space="preserve">מייבש כביסה  </v>
      </c>
      <c r="G72" s="64">
        <f>תקן[[#This Row],[עלות פריט]]</f>
        <v>2500</v>
      </c>
      <c r="H72" s="64">
        <f>תקן[[#This Row],[כמות]]</f>
        <v>1</v>
      </c>
      <c r="I72" s="64">
        <f>תקן[[#This Row],[סהכ עלות]]</f>
        <v>2500</v>
      </c>
      <c r="J72" s="65"/>
      <c r="K72" s="209" t="str">
        <f t="shared" si="5"/>
        <v xml:space="preserve">מייבש כביסה  </v>
      </c>
      <c r="L72" s="210">
        <f t="shared" si="0"/>
        <v>1</v>
      </c>
      <c r="M72" s="211">
        <f t="shared" si="1"/>
        <v>0</v>
      </c>
      <c r="N72" s="211">
        <f t="shared" si="2"/>
        <v>2500</v>
      </c>
      <c r="O72" s="210"/>
      <c r="P72" s="218"/>
      <c r="Q72" s="215" t="str">
        <f t="shared" si="6"/>
        <v>כלי חשמל</v>
      </c>
      <c r="R72" s="219">
        <f t="shared" si="3"/>
        <v>1</v>
      </c>
      <c r="S72" s="211">
        <f t="shared" si="7"/>
        <v>0</v>
      </c>
      <c r="T72" s="211">
        <f t="shared" si="4"/>
        <v>2500</v>
      </c>
      <c r="U72" s="211">
        <f t="shared" si="8"/>
        <v>2500</v>
      </c>
      <c r="V72" s="220"/>
      <c r="X72" s="63" t="str">
        <f>'טבלה מרכזת'!A72</f>
        <v>תשושי נפש</v>
      </c>
      <c r="Y72" s="63">
        <f>'טבלה מרכזת'!B72</f>
        <v>15</v>
      </c>
      <c r="Z72" s="63" t="str">
        <f>'טבלה מרכזת'!C72</f>
        <v>כלי חשמל</v>
      </c>
      <c r="AA72" s="63" t="str">
        <f>'טבלה מרכזת'!D72</f>
        <v>מכבסה</v>
      </c>
      <c r="AB72" s="63" t="str">
        <f>'טבלה מרכזת'!E72</f>
        <v xml:space="preserve">מייבש כביסה  </v>
      </c>
      <c r="AC72" s="63">
        <f>'טבלה מרכזת'!F72</f>
        <v>2500</v>
      </c>
      <c r="AD72" s="63">
        <f>'טבלה מרכזת'!G72</f>
        <v>1</v>
      </c>
      <c r="AE72" s="63">
        <f>'טבלה מרכזת'!H72</f>
        <v>2500</v>
      </c>
    </row>
    <row r="73" spans="2:31" ht="14.5" thickBot="1" x14ac:dyDescent="0.35">
      <c r="B73" s="64" t="str">
        <f>תקן[[#This Row],[סוג מרכז]]</f>
        <v>תשושי נפש</v>
      </c>
      <c r="C73" s="64">
        <f>תקן[[#This Row],[גודל מרכז]]</f>
        <v>15</v>
      </c>
      <c r="D73" s="64" t="str">
        <f>תקן[[#This Row],[סוג פריט]]</f>
        <v>כלי חשמל</v>
      </c>
      <c r="E73" s="64" t="str">
        <f>תקן[[#This Row],[קטגוריה]]</f>
        <v>חדר רחצה</v>
      </c>
      <c r="F73" s="60" t="str">
        <f>תקן[[#This Row],[תיאור הפריט]]</f>
        <v>מייבש שיער</v>
      </c>
      <c r="G73" s="64">
        <f>תקן[[#This Row],[עלות פריט]]</f>
        <v>250</v>
      </c>
      <c r="H73" s="64">
        <f>תקן[[#This Row],[כמות]]</f>
        <v>1</v>
      </c>
      <c r="I73" s="64">
        <f>תקן[[#This Row],[סהכ עלות]]</f>
        <v>250</v>
      </c>
      <c r="J73" s="65"/>
      <c r="K73" s="209" t="str">
        <f t="shared" si="5"/>
        <v>מייבש שיער</v>
      </c>
      <c r="L73" s="210">
        <f t="shared" ref="L73:L136" si="9">H73</f>
        <v>1</v>
      </c>
      <c r="M73" s="211">
        <f t="shared" ref="M73:M136" si="10">IF(L73-H73&lt;&gt;0,L73-H73,0)</f>
        <v>0</v>
      </c>
      <c r="N73" s="211">
        <f t="shared" ref="N73:N136" si="11">L73*G73</f>
        <v>250</v>
      </c>
      <c r="O73" s="210"/>
      <c r="P73" s="218"/>
      <c r="Q73" s="215" t="str">
        <f t="shared" si="6"/>
        <v>כלי חשמל</v>
      </c>
      <c r="R73" s="219">
        <f t="shared" si="3"/>
        <v>1</v>
      </c>
      <c r="S73" s="211">
        <f t="shared" si="7"/>
        <v>0</v>
      </c>
      <c r="T73" s="211">
        <f t="shared" ref="T73:T136" si="12">G73</f>
        <v>250</v>
      </c>
      <c r="U73" s="211">
        <f t="shared" si="8"/>
        <v>250</v>
      </c>
      <c r="V73" s="220"/>
      <c r="X73" s="63" t="str">
        <f>'טבלה מרכזת'!A73</f>
        <v>תשושי נפש</v>
      </c>
      <c r="Y73" s="63">
        <f>'טבלה מרכזת'!B73</f>
        <v>15</v>
      </c>
      <c r="Z73" s="63" t="str">
        <f>'טבלה מרכזת'!C73</f>
        <v>כלי חשמל</v>
      </c>
      <c r="AA73" s="63" t="str">
        <f>'טבלה מרכזת'!D73</f>
        <v>חדר רחצה</v>
      </c>
      <c r="AB73" s="63" t="str">
        <f>'טבלה מרכזת'!E73</f>
        <v>מייבש שיער</v>
      </c>
      <c r="AC73" s="63">
        <f>'טבלה מרכזת'!F73</f>
        <v>250</v>
      </c>
      <c r="AD73" s="63">
        <f>'טבלה מרכזת'!G73</f>
        <v>1</v>
      </c>
      <c r="AE73" s="63">
        <f>'טבלה מרכזת'!H73</f>
        <v>250</v>
      </c>
    </row>
    <row r="74" spans="2:31" ht="14.5" thickBot="1" x14ac:dyDescent="0.35">
      <c r="B74" s="64" t="str">
        <f>תקן[[#This Row],[סוג מרכז]]</f>
        <v>תשושי נפש</v>
      </c>
      <c r="C74" s="64">
        <f>תקן[[#This Row],[גודל מרכז]]</f>
        <v>15</v>
      </c>
      <c r="D74" s="64" t="str">
        <f>תקן[[#This Row],[סוג פריט]]</f>
        <v>כלי חשמל</v>
      </c>
      <c r="E74" s="64" t="str">
        <f>תקן[[#This Row],[קטגוריה]]</f>
        <v>מכבסה</v>
      </c>
      <c r="F74" s="60" t="str">
        <f>תקן[[#This Row],[תיאור הפריט]]</f>
        <v>מכונת כביסה 7 ק"ג</v>
      </c>
      <c r="G74" s="64">
        <f>תקן[[#This Row],[עלות פריט]]</f>
        <v>3500</v>
      </c>
      <c r="H74" s="64">
        <f>תקן[[#This Row],[כמות]]</f>
        <v>1</v>
      </c>
      <c r="I74" s="64">
        <f>תקן[[#This Row],[סהכ עלות]]</f>
        <v>3500</v>
      </c>
      <c r="J74" s="65"/>
      <c r="K74" s="209" t="str">
        <f t="shared" ref="K74:K137" si="13">F74</f>
        <v>מכונת כביסה 7 ק"ג</v>
      </c>
      <c r="L74" s="210">
        <f t="shared" si="9"/>
        <v>1</v>
      </c>
      <c r="M74" s="211">
        <f t="shared" si="10"/>
        <v>0</v>
      </c>
      <c r="N74" s="211">
        <f t="shared" si="11"/>
        <v>3500</v>
      </c>
      <c r="O74" s="210"/>
      <c r="P74" s="218"/>
      <c r="Q74" s="215" t="str">
        <f t="shared" ref="Q74:Q137" si="14">D74</f>
        <v>כלי חשמל</v>
      </c>
      <c r="R74" s="219">
        <f t="shared" ref="R74:R137" si="15">L74</f>
        <v>1</v>
      </c>
      <c r="S74" s="211">
        <f t="shared" ref="S74:S137" si="16">M74</f>
        <v>0</v>
      </c>
      <c r="T74" s="211">
        <f t="shared" si="12"/>
        <v>3500</v>
      </c>
      <c r="U74" s="211">
        <f t="shared" ref="U74:U137" si="17">T74*R74</f>
        <v>3500</v>
      </c>
      <c r="V74" s="220"/>
      <c r="X74" s="63" t="str">
        <f>'טבלה מרכזת'!A74</f>
        <v>תשושי נפש</v>
      </c>
      <c r="Y74" s="63">
        <f>'טבלה מרכזת'!B74</f>
        <v>15</v>
      </c>
      <c r="Z74" s="63" t="str">
        <f>'טבלה מרכזת'!C74</f>
        <v>כלי חשמל</v>
      </c>
      <c r="AA74" s="63" t="str">
        <f>'טבלה מרכזת'!D74</f>
        <v>מכבסה</v>
      </c>
      <c r="AB74" s="63" t="str">
        <f>'טבלה מרכזת'!E74</f>
        <v>מכונת כביסה 7 ק"ג</v>
      </c>
      <c r="AC74" s="63">
        <f>'טבלה מרכזת'!F74</f>
        <v>3500</v>
      </c>
      <c r="AD74" s="63">
        <f>'טבלה מרכזת'!G74</f>
        <v>1</v>
      </c>
      <c r="AE74" s="63">
        <f>'טבלה מרכזת'!H74</f>
        <v>3500</v>
      </c>
    </row>
    <row r="75" spans="2:31" ht="14.5" thickBot="1" x14ac:dyDescent="0.35">
      <c r="B75" s="64" t="str">
        <f>תקן[[#This Row],[סוג מרכז]]</f>
        <v>תשושי נפש</v>
      </c>
      <c r="C75" s="64">
        <f>תקן[[#This Row],[גודל מרכז]]</f>
        <v>15</v>
      </c>
      <c r="D75" s="64" t="str">
        <f>תקן[[#This Row],[סוג פריט]]</f>
        <v>כלי חשמל</v>
      </c>
      <c r="E75" s="64" t="str">
        <f>תקן[[#This Row],[קטגוריה]]</f>
        <v>חדר ניקיון</v>
      </c>
      <c r="F75" s="60" t="str">
        <f>תקן[[#This Row],[תיאור הפריט]]</f>
        <v>מכונת שטיפה</v>
      </c>
      <c r="G75" s="64">
        <f>תקן[[#This Row],[עלות פריט]]</f>
        <v>15000</v>
      </c>
      <c r="H75" s="64">
        <f>תקן[[#This Row],[כמות]]</f>
        <v>1</v>
      </c>
      <c r="I75" s="64">
        <f>תקן[[#This Row],[סהכ עלות]]</f>
        <v>15000</v>
      </c>
      <c r="J75" s="65"/>
      <c r="K75" s="209" t="str">
        <f t="shared" si="13"/>
        <v>מכונת שטיפה</v>
      </c>
      <c r="L75" s="210">
        <f t="shared" si="9"/>
        <v>1</v>
      </c>
      <c r="M75" s="211">
        <f t="shared" si="10"/>
        <v>0</v>
      </c>
      <c r="N75" s="211">
        <f t="shared" si="11"/>
        <v>15000</v>
      </c>
      <c r="O75" s="210"/>
      <c r="P75" s="218"/>
      <c r="Q75" s="215" t="str">
        <f t="shared" si="14"/>
        <v>כלי חשמל</v>
      </c>
      <c r="R75" s="219">
        <f t="shared" si="15"/>
        <v>1</v>
      </c>
      <c r="S75" s="211">
        <f t="shared" si="16"/>
        <v>0</v>
      </c>
      <c r="T75" s="211">
        <f t="shared" si="12"/>
        <v>15000</v>
      </c>
      <c r="U75" s="211">
        <f t="shared" si="17"/>
        <v>15000</v>
      </c>
      <c r="V75" s="220"/>
      <c r="X75" s="63" t="str">
        <f>'טבלה מרכזת'!A75</f>
        <v>תשושי נפש</v>
      </c>
      <c r="Y75" s="63">
        <f>'טבלה מרכזת'!B75</f>
        <v>15</v>
      </c>
      <c r="Z75" s="63" t="str">
        <f>'טבלה מרכזת'!C75</f>
        <v>כלי חשמל</v>
      </c>
      <c r="AA75" s="63" t="str">
        <f>'טבלה מרכזת'!D75</f>
        <v>חדר ניקיון</v>
      </c>
      <c r="AB75" s="63" t="str">
        <f>'טבלה מרכזת'!E75</f>
        <v>מכונת שטיפה</v>
      </c>
      <c r="AC75" s="63">
        <f>'טבלה מרכזת'!F75</f>
        <v>15000</v>
      </c>
      <c r="AD75" s="63">
        <f>'טבלה מרכזת'!G75</f>
        <v>1</v>
      </c>
      <c r="AE75" s="63">
        <f>'טבלה מרכזת'!H75</f>
        <v>15000</v>
      </c>
    </row>
    <row r="76" spans="2:31" ht="14.5" thickBot="1" x14ac:dyDescent="0.35">
      <c r="B76" s="64" t="str">
        <f>תקן[[#This Row],[סוג מרכז]]</f>
        <v>תשושי נפש</v>
      </c>
      <c r="C76" s="64">
        <f>תקן[[#This Row],[גודל מרכז]]</f>
        <v>15</v>
      </c>
      <c r="D76" s="64" t="str">
        <f>תקן[[#This Row],[סוג פריט]]</f>
        <v>כלי חשמל</v>
      </c>
      <c r="E76" s="64" t="str">
        <f>תקן[[#This Row],[קטגוריה]]</f>
        <v>שירותים ציבוריים</v>
      </c>
      <c r="F76" s="60" t="str">
        <f>תקן[[#This Row],[תיאור הפריט]]</f>
        <v>מתקן טיהור אויר חשמלי</v>
      </c>
      <c r="G76" s="64">
        <f>תקן[[#This Row],[עלות פריט]]</f>
        <v>650</v>
      </c>
      <c r="H76" s="64">
        <f>תקן[[#This Row],[כמות]]</f>
        <v>2</v>
      </c>
      <c r="I76" s="64">
        <f>תקן[[#This Row],[סהכ עלות]]</f>
        <v>1300</v>
      </c>
      <c r="J76" s="65"/>
      <c r="K76" s="209" t="str">
        <f t="shared" si="13"/>
        <v>מתקן טיהור אויר חשמלי</v>
      </c>
      <c r="L76" s="210">
        <f t="shared" si="9"/>
        <v>2</v>
      </c>
      <c r="M76" s="211">
        <f t="shared" si="10"/>
        <v>0</v>
      </c>
      <c r="N76" s="211">
        <f t="shared" si="11"/>
        <v>1300</v>
      </c>
      <c r="O76" s="210"/>
      <c r="P76" s="218"/>
      <c r="Q76" s="215" t="str">
        <f t="shared" si="14"/>
        <v>כלי חשמל</v>
      </c>
      <c r="R76" s="219">
        <f t="shared" si="15"/>
        <v>2</v>
      </c>
      <c r="S76" s="211">
        <f t="shared" si="16"/>
        <v>0</v>
      </c>
      <c r="T76" s="211">
        <f t="shared" si="12"/>
        <v>650</v>
      </c>
      <c r="U76" s="211">
        <f t="shared" si="17"/>
        <v>1300</v>
      </c>
      <c r="V76" s="220"/>
      <c r="X76" s="63" t="str">
        <f>'טבלה מרכזת'!A76</f>
        <v>תשושי נפש</v>
      </c>
      <c r="Y76" s="63">
        <f>'טבלה מרכזת'!B76</f>
        <v>15</v>
      </c>
      <c r="Z76" s="63" t="str">
        <f>'טבלה מרכזת'!C76</f>
        <v>כלי חשמל</v>
      </c>
      <c r="AA76" s="63" t="str">
        <f>'טבלה מרכזת'!D76</f>
        <v>שירותים ציבוריים</v>
      </c>
      <c r="AB76" s="63" t="str">
        <f>'טבלה מרכזת'!E76</f>
        <v>מתקן טיהור אויר חשמלי</v>
      </c>
      <c r="AC76" s="63">
        <f>'טבלה מרכזת'!F76</f>
        <v>650</v>
      </c>
      <c r="AD76" s="63">
        <f>'טבלה מרכזת'!G76</f>
        <v>2</v>
      </c>
      <c r="AE76" s="63">
        <f>'טבלה מרכזת'!H76</f>
        <v>1300</v>
      </c>
    </row>
    <row r="77" spans="2:31" ht="14.5" thickBot="1" x14ac:dyDescent="0.35">
      <c r="B77" s="64" t="str">
        <f>תקן[[#This Row],[סוג מרכז]]</f>
        <v>תשושי נפש</v>
      </c>
      <c r="C77" s="64">
        <f>תקן[[#This Row],[גודל מרכז]]</f>
        <v>15</v>
      </c>
      <c r="D77" s="64" t="str">
        <f>תקן[[#This Row],[סוג פריט]]</f>
        <v>כלי חשמל</v>
      </c>
      <c r="E77" s="64" t="str">
        <f>תקן[[#This Row],[קטגוריה]]</f>
        <v>אולם כניסה</v>
      </c>
      <c r="F77" s="60" t="str">
        <f>תקן[[#This Row],[תיאור הפריט]]</f>
        <v>מתקן מים קרים</v>
      </c>
      <c r="G77" s="64">
        <f>תקן[[#This Row],[עלות פריט]]</f>
        <v>2500</v>
      </c>
      <c r="H77" s="64">
        <f>תקן[[#This Row],[כמות]]</f>
        <v>1</v>
      </c>
      <c r="I77" s="64">
        <f>תקן[[#This Row],[סהכ עלות]]</f>
        <v>2500</v>
      </c>
      <c r="J77" s="65"/>
      <c r="K77" s="209" t="str">
        <f t="shared" si="13"/>
        <v>מתקן מים קרים</v>
      </c>
      <c r="L77" s="210">
        <f t="shared" si="9"/>
        <v>1</v>
      </c>
      <c r="M77" s="211">
        <f t="shared" si="10"/>
        <v>0</v>
      </c>
      <c r="N77" s="211">
        <f t="shared" si="11"/>
        <v>2500</v>
      </c>
      <c r="O77" s="210"/>
      <c r="P77" s="218"/>
      <c r="Q77" s="215" t="str">
        <f t="shared" si="14"/>
        <v>כלי חשמל</v>
      </c>
      <c r="R77" s="219">
        <f t="shared" si="15"/>
        <v>1</v>
      </c>
      <c r="S77" s="211">
        <f t="shared" si="16"/>
        <v>0</v>
      </c>
      <c r="T77" s="211">
        <f t="shared" si="12"/>
        <v>2500</v>
      </c>
      <c r="U77" s="211">
        <f t="shared" si="17"/>
        <v>2500</v>
      </c>
      <c r="V77" s="220"/>
      <c r="X77" s="63" t="str">
        <f>'טבלה מרכזת'!A77</f>
        <v>תשושי נפש</v>
      </c>
      <c r="Y77" s="63">
        <f>'טבלה מרכזת'!B77</f>
        <v>15</v>
      </c>
      <c r="Z77" s="63" t="str">
        <f>'טבלה מרכזת'!C77</f>
        <v>כלי חשמל</v>
      </c>
      <c r="AA77" s="63" t="str">
        <f>'טבלה מרכזת'!D77</f>
        <v>אולם כניסה</v>
      </c>
      <c r="AB77" s="63" t="str">
        <f>'טבלה מרכזת'!E77</f>
        <v>מתקן מים קרים</v>
      </c>
      <c r="AC77" s="63">
        <f>'טבלה מרכזת'!F77</f>
        <v>2500</v>
      </c>
      <c r="AD77" s="63">
        <f>'טבלה מרכזת'!G77</f>
        <v>1</v>
      </c>
      <c r="AE77" s="63">
        <f>'טבלה מרכזת'!H77</f>
        <v>2500</v>
      </c>
    </row>
    <row r="78" spans="2:31" ht="14.5" thickBot="1" x14ac:dyDescent="0.35">
      <c r="B78" s="64" t="str">
        <f>תקן[[#This Row],[סוג מרכז]]</f>
        <v>תשושי נפש</v>
      </c>
      <c r="C78" s="64">
        <f>תקן[[#This Row],[גודל מרכז]]</f>
        <v>15</v>
      </c>
      <c r="D78" s="64" t="str">
        <f>תקן[[#This Row],[סוג פריט]]</f>
        <v>כלי חשמל</v>
      </c>
      <c r="E78" s="64" t="str">
        <f>תקן[[#This Row],[קטגוריה]]</f>
        <v>חדר אוכל</v>
      </c>
      <c r="F78" s="60" t="str">
        <f>תקן[[#This Row],[תיאור הפריט]]</f>
        <v>מתקן שתיה קלה (דיספנסר)</v>
      </c>
      <c r="G78" s="64">
        <f>תקן[[#This Row],[עלות פריט]]</f>
        <v>4500</v>
      </c>
      <c r="H78" s="64">
        <f>תקן[[#This Row],[כמות]]</f>
        <v>1</v>
      </c>
      <c r="I78" s="64">
        <f>תקן[[#This Row],[סהכ עלות]]</f>
        <v>4500</v>
      </c>
      <c r="J78" s="65"/>
      <c r="K78" s="209" t="str">
        <f t="shared" si="13"/>
        <v>מתקן שתיה קלה (דיספנסר)</v>
      </c>
      <c r="L78" s="210">
        <f t="shared" si="9"/>
        <v>1</v>
      </c>
      <c r="M78" s="211">
        <f t="shared" si="10"/>
        <v>0</v>
      </c>
      <c r="N78" s="211">
        <f t="shared" si="11"/>
        <v>4500</v>
      </c>
      <c r="O78" s="210"/>
      <c r="P78" s="218"/>
      <c r="Q78" s="215" t="str">
        <f t="shared" si="14"/>
        <v>כלי חשמל</v>
      </c>
      <c r="R78" s="219">
        <f t="shared" si="15"/>
        <v>1</v>
      </c>
      <c r="S78" s="211">
        <f t="shared" si="16"/>
        <v>0</v>
      </c>
      <c r="T78" s="211">
        <f t="shared" si="12"/>
        <v>4500</v>
      </c>
      <c r="U78" s="211">
        <f t="shared" si="17"/>
        <v>4500</v>
      </c>
      <c r="V78" s="220"/>
      <c r="X78" s="63" t="str">
        <f>'טבלה מרכזת'!A78</f>
        <v>תשושי נפש</v>
      </c>
      <c r="Y78" s="63">
        <f>'טבלה מרכזת'!B78</f>
        <v>15</v>
      </c>
      <c r="Z78" s="63" t="str">
        <f>'טבלה מרכזת'!C78</f>
        <v>כלי חשמל</v>
      </c>
      <c r="AA78" s="63" t="str">
        <f>'טבלה מרכזת'!D78</f>
        <v>חדר אוכל</v>
      </c>
      <c r="AB78" s="63" t="str">
        <f>'טבלה מרכזת'!E78</f>
        <v>מתקן שתיה קלה (דיספנסר)</v>
      </c>
      <c r="AC78" s="63">
        <f>'טבלה מרכזת'!F78</f>
        <v>4500</v>
      </c>
      <c r="AD78" s="63">
        <f>'טבלה מרכזת'!G78</f>
        <v>1</v>
      </c>
      <c r="AE78" s="63">
        <f>'טבלה מרכזת'!H78</f>
        <v>4500</v>
      </c>
    </row>
    <row r="79" spans="2:31" ht="14.5" thickBot="1" x14ac:dyDescent="0.35">
      <c r="B79" s="64" t="str">
        <f>תקן[[#This Row],[סוג מרכז]]</f>
        <v>תשושי נפש</v>
      </c>
      <c r="C79" s="64">
        <f>תקן[[#This Row],[גודל מרכז]]</f>
        <v>15</v>
      </c>
      <c r="D79" s="64" t="str">
        <f>תקן[[#This Row],[סוג פריט]]</f>
        <v>כלי חשמל</v>
      </c>
      <c r="E79" s="64" t="str">
        <f>תקן[[#This Row],[קטגוריה]]</f>
        <v>חדר רחצה</v>
      </c>
      <c r="F79" s="60" t="str">
        <f>תקן[[#This Row],[תיאור הפריט]]</f>
        <v>תנור חימום</v>
      </c>
      <c r="G79" s="64">
        <f>תקן[[#This Row],[עלות פריט]]</f>
        <v>250</v>
      </c>
      <c r="H79" s="64">
        <f>תקן[[#This Row],[כמות]]</f>
        <v>1</v>
      </c>
      <c r="I79" s="64">
        <f>תקן[[#This Row],[סהכ עלות]]</f>
        <v>250</v>
      </c>
      <c r="J79" s="65"/>
      <c r="K79" s="209" t="str">
        <f t="shared" si="13"/>
        <v>תנור חימום</v>
      </c>
      <c r="L79" s="210">
        <f t="shared" si="9"/>
        <v>1</v>
      </c>
      <c r="M79" s="211">
        <f t="shared" si="10"/>
        <v>0</v>
      </c>
      <c r="N79" s="211">
        <f t="shared" si="11"/>
        <v>250</v>
      </c>
      <c r="O79" s="210"/>
      <c r="P79" s="218"/>
      <c r="Q79" s="215" t="str">
        <f t="shared" si="14"/>
        <v>כלי חשמל</v>
      </c>
      <c r="R79" s="219">
        <f t="shared" si="15"/>
        <v>1</v>
      </c>
      <c r="S79" s="211">
        <f t="shared" si="16"/>
        <v>0</v>
      </c>
      <c r="T79" s="211">
        <f t="shared" si="12"/>
        <v>250</v>
      </c>
      <c r="U79" s="211">
        <f t="shared" si="17"/>
        <v>250</v>
      </c>
      <c r="V79" s="220"/>
      <c r="X79" s="63" t="str">
        <f>'טבלה מרכזת'!A79</f>
        <v>תשושי נפש</v>
      </c>
      <c r="Y79" s="63">
        <f>'טבלה מרכזת'!B79</f>
        <v>15</v>
      </c>
      <c r="Z79" s="63" t="str">
        <f>'טבלה מרכזת'!C79</f>
        <v>כלי חשמל</v>
      </c>
      <c r="AA79" s="63" t="str">
        <f>'טבלה מרכזת'!D79</f>
        <v>חדר רחצה</v>
      </c>
      <c r="AB79" s="63" t="str">
        <f>'טבלה מרכזת'!E79</f>
        <v>תנור חימום</v>
      </c>
      <c r="AC79" s="63">
        <f>'טבלה מרכזת'!F79</f>
        <v>250</v>
      </c>
      <c r="AD79" s="63">
        <f>'טבלה מרכזת'!G79</f>
        <v>1</v>
      </c>
      <c r="AE79" s="63">
        <f>'טבלה מרכזת'!H79</f>
        <v>250</v>
      </c>
    </row>
    <row r="80" spans="2:31" ht="14.5" thickBot="1" x14ac:dyDescent="0.35">
      <c r="B80" s="64" t="str">
        <f>תקן[[#This Row],[סוג מרכז]]</f>
        <v>תשושי נפש</v>
      </c>
      <c r="C80" s="64">
        <f>תקן[[#This Row],[גודל מרכז]]</f>
        <v>15</v>
      </c>
      <c r="D80" s="64" t="str">
        <f>תקן[[#This Row],[סוג פריט]]</f>
        <v>כללי</v>
      </c>
      <c r="E80" s="64" t="str">
        <f>תקן[[#This Row],[קטגוריה]]</f>
        <v>חדרי צוות/רב תחומי</v>
      </c>
      <c r="F80" s="60" t="str">
        <f>תקן[[#This Row],[תיאור הפריט]]</f>
        <v>מד חום אינפרא אדום</v>
      </c>
      <c r="G80" s="64">
        <f>תקן[[#This Row],[עלות פריט]]</f>
        <v>250</v>
      </c>
      <c r="H80" s="64">
        <f>תקן[[#This Row],[כמות]]</f>
        <v>1</v>
      </c>
      <c r="I80" s="64">
        <f>תקן[[#This Row],[סהכ עלות]]</f>
        <v>250</v>
      </c>
      <c r="J80" s="65"/>
      <c r="K80" s="209" t="str">
        <f t="shared" si="13"/>
        <v>מד חום אינפרא אדום</v>
      </c>
      <c r="L80" s="210">
        <f t="shared" si="9"/>
        <v>1</v>
      </c>
      <c r="M80" s="211">
        <f t="shared" si="10"/>
        <v>0</v>
      </c>
      <c r="N80" s="211">
        <f t="shared" si="11"/>
        <v>250</v>
      </c>
      <c r="O80" s="210"/>
      <c r="P80" s="218"/>
      <c r="Q80" s="215" t="str">
        <f t="shared" si="14"/>
        <v>כללי</v>
      </c>
      <c r="R80" s="219">
        <f t="shared" si="15"/>
        <v>1</v>
      </c>
      <c r="S80" s="211">
        <f t="shared" si="16"/>
        <v>0</v>
      </c>
      <c r="T80" s="211">
        <f t="shared" si="12"/>
        <v>250</v>
      </c>
      <c r="U80" s="211">
        <f t="shared" si="17"/>
        <v>250</v>
      </c>
      <c r="V80" s="220"/>
      <c r="X80" s="63" t="str">
        <f>'טבלה מרכזת'!A80</f>
        <v>תשושי נפש</v>
      </c>
      <c r="Y80" s="63">
        <f>'טבלה מרכזת'!B80</f>
        <v>15</v>
      </c>
      <c r="Z80" s="63" t="str">
        <f>'טבלה מרכזת'!C80</f>
        <v>כללי</v>
      </c>
      <c r="AA80" s="63" t="str">
        <f>'טבלה מרכזת'!D80</f>
        <v>חדרי צוות/רב תחומי</v>
      </c>
      <c r="AB80" s="63" t="str">
        <f>'טבלה מרכזת'!E80</f>
        <v>מד חום אינפרא אדום</v>
      </c>
      <c r="AC80" s="63">
        <f>'טבלה מרכזת'!F80</f>
        <v>250</v>
      </c>
      <c r="AD80" s="63">
        <f>'טבלה מרכזת'!G80</f>
        <v>1</v>
      </c>
      <c r="AE80" s="63">
        <f>'טבלה מרכזת'!H80</f>
        <v>250</v>
      </c>
    </row>
    <row r="81" spans="2:31" ht="28.5" thickBot="1" x14ac:dyDescent="0.35">
      <c r="B81" s="64" t="str">
        <f>תקן[[#This Row],[סוג מרכז]]</f>
        <v>תשושי נפש</v>
      </c>
      <c r="C81" s="64">
        <f>תקן[[#This Row],[גודל מרכז]]</f>
        <v>15</v>
      </c>
      <c r="D81" s="64" t="str">
        <f>תקן[[#This Row],[סוג פריט]]</f>
        <v>כללי</v>
      </c>
      <c r="E81" s="64" t="str">
        <f>תקן[[#This Row],[קטגוריה]]</f>
        <v>חדרי צוות/רב תחומי</v>
      </c>
      <c r="F81" s="60" t="str">
        <f>תקן[[#This Row],[תיאור הפריט]]</f>
        <v>מד לחץ דם, חום, דופק  וסוטורציה</v>
      </c>
      <c r="G81" s="64">
        <f>תקן[[#This Row],[עלות פריט]]</f>
        <v>2500</v>
      </c>
      <c r="H81" s="64">
        <f>תקן[[#This Row],[כמות]]</f>
        <v>1</v>
      </c>
      <c r="I81" s="64">
        <f>תקן[[#This Row],[סהכ עלות]]</f>
        <v>2500</v>
      </c>
      <c r="J81" s="65"/>
      <c r="K81" s="209" t="str">
        <f t="shared" si="13"/>
        <v>מד לחץ דם, חום, דופק  וסוטורציה</v>
      </c>
      <c r="L81" s="210">
        <f t="shared" si="9"/>
        <v>1</v>
      </c>
      <c r="M81" s="211">
        <f t="shared" si="10"/>
        <v>0</v>
      </c>
      <c r="N81" s="211">
        <f t="shared" si="11"/>
        <v>2500</v>
      </c>
      <c r="O81" s="210"/>
      <c r="P81" s="218"/>
      <c r="Q81" s="215" t="str">
        <f t="shared" si="14"/>
        <v>כללי</v>
      </c>
      <c r="R81" s="219">
        <f t="shared" si="15"/>
        <v>1</v>
      </c>
      <c r="S81" s="211">
        <f t="shared" si="16"/>
        <v>0</v>
      </c>
      <c r="T81" s="211">
        <f t="shared" si="12"/>
        <v>2500</v>
      </c>
      <c r="U81" s="211">
        <f t="shared" si="17"/>
        <v>2500</v>
      </c>
      <c r="V81" s="220"/>
      <c r="X81" s="63" t="str">
        <f>'טבלה מרכזת'!A81</f>
        <v>תשושי נפש</v>
      </c>
      <c r="Y81" s="63">
        <f>'טבלה מרכזת'!B81</f>
        <v>15</v>
      </c>
      <c r="Z81" s="63" t="str">
        <f>'טבלה מרכזת'!C81</f>
        <v>כללי</v>
      </c>
      <c r="AA81" s="63" t="str">
        <f>'טבלה מרכזת'!D81</f>
        <v>חדרי צוות/רב תחומי</v>
      </c>
      <c r="AB81" s="63" t="str">
        <f>'טבלה מרכזת'!E81</f>
        <v>מד לחץ דם, חום, דופק  וסוטורציה</v>
      </c>
      <c r="AC81" s="63">
        <f>'טבלה מרכזת'!F81</f>
        <v>2500</v>
      </c>
      <c r="AD81" s="63">
        <f>'טבלה מרכזת'!G81</f>
        <v>1</v>
      </c>
      <c r="AE81" s="63">
        <f>'טבלה מרכזת'!H81</f>
        <v>2500</v>
      </c>
    </row>
    <row r="82" spans="2:31" ht="14.5" thickBot="1" x14ac:dyDescent="0.35">
      <c r="B82" s="64" t="str">
        <f>תקן[[#This Row],[סוג מרכז]]</f>
        <v>תשושי נפש</v>
      </c>
      <c r="C82" s="64">
        <f>תקן[[#This Row],[גודל מרכז]]</f>
        <v>15</v>
      </c>
      <c r="D82" s="64" t="str">
        <f>תקן[[#This Row],[סוג פריט]]</f>
        <v>כללי</v>
      </c>
      <c r="E82" s="64" t="str">
        <f>תקן[[#This Row],[קטגוריה]]</f>
        <v>כללי</v>
      </c>
      <c r="F82" s="60" t="str">
        <f>תקן[[#This Row],[תיאור הפריט]]</f>
        <v>מזרקי אפיפן</v>
      </c>
      <c r="G82" s="64">
        <f>תקן[[#This Row],[עלות פריט]]</f>
        <v>350</v>
      </c>
      <c r="H82" s="64">
        <f>תקן[[#This Row],[כמות]]</f>
        <v>1</v>
      </c>
      <c r="I82" s="64">
        <f>תקן[[#This Row],[סהכ עלות]]</f>
        <v>350</v>
      </c>
      <c r="J82" s="65"/>
      <c r="K82" s="209" t="str">
        <f t="shared" si="13"/>
        <v>מזרקי אפיפן</v>
      </c>
      <c r="L82" s="210">
        <f t="shared" si="9"/>
        <v>1</v>
      </c>
      <c r="M82" s="211">
        <f t="shared" si="10"/>
        <v>0</v>
      </c>
      <c r="N82" s="211">
        <f t="shared" si="11"/>
        <v>350</v>
      </c>
      <c r="O82" s="210"/>
      <c r="P82" s="218"/>
      <c r="Q82" s="215" t="str">
        <f t="shared" si="14"/>
        <v>כללי</v>
      </c>
      <c r="R82" s="219">
        <f t="shared" si="15"/>
        <v>1</v>
      </c>
      <c r="S82" s="211">
        <f t="shared" si="16"/>
        <v>0</v>
      </c>
      <c r="T82" s="211">
        <f t="shared" si="12"/>
        <v>350</v>
      </c>
      <c r="U82" s="211">
        <f t="shared" si="17"/>
        <v>350</v>
      </c>
      <c r="V82" s="220"/>
      <c r="X82" s="63" t="str">
        <f>'טבלה מרכזת'!A82</f>
        <v>תשושי נפש</v>
      </c>
      <c r="Y82" s="63">
        <f>'טבלה מרכזת'!B82</f>
        <v>15</v>
      </c>
      <c r="Z82" s="63" t="str">
        <f>'טבלה מרכזת'!C82</f>
        <v>כללי</v>
      </c>
      <c r="AA82" s="63" t="str">
        <f>'טבלה מרכזת'!D82</f>
        <v>כללי</v>
      </c>
      <c r="AB82" s="63" t="str">
        <f>'טבלה מרכזת'!E82</f>
        <v>מזרקי אפיפן</v>
      </c>
      <c r="AC82" s="63">
        <f>'טבלה מרכזת'!F82</f>
        <v>350</v>
      </c>
      <c r="AD82" s="63">
        <f>'טבלה מרכזת'!G82</f>
        <v>1</v>
      </c>
      <c r="AE82" s="63">
        <f>'טבלה מרכזת'!H82</f>
        <v>350</v>
      </c>
    </row>
    <row r="83" spans="2:31" ht="14.5" thickBot="1" x14ac:dyDescent="0.35">
      <c r="B83" s="64" t="str">
        <f>תקן[[#This Row],[סוג מרכז]]</f>
        <v>תשושי נפש</v>
      </c>
      <c r="C83" s="64">
        <f>תקן[[#This Row],[גודל מרכז]]</f>
        <v>15</v>
      </c>
      <c r="D83" s="64" t="str">
        <f>תקן[[#This Row],[סוג פריט]]</f>
        <v>כללי</v>
      </c>
      <c r="E83" s="64" t="str">
        <f>תקן[[#This Row],[קטגוריה]]</f>
        <v>כללי</v>
      </c>
      <c r="F83" s="60" t="str">
        <f>תקן[[#This Row],[תיאור הפריט]]</f>
        <v>עיצוב פנים - תקציב למעצב/ת</v>
      </c>
      <c r="G83" s="64">
        <f>תקן[[#This Row],[עלות פריט]]</f>
        <v>10000</v>
      </c>
      <c r="H83" s="64">
        <f>תקן[[#This Row],[כמות]]</f>
        <v>1</v>
      </c>
      <c r="I83" s="64">
        <f>תקן[[#This Row],[סהכ עלות]]</f>
        <v>10000</v>
      </c>
      <c r="J83" s="65"/>
      <c r="K83" s="209" t="str">
        <f t="shared" si="13"/>
        <v>עיצוב פנים - תקציב למעצב/ת</v>
      </c>
      <c r="L83" s="210">
        <f t="shared" si="9"/>
        <v>1</v>
      </c>
      <c r="M83" s="211">
        <f t="shared" si="10"/>
        <v>0</v>
      </c>
      <c r="N83" s="211">
        <f t="shared" si="11"/>
        <v>10000</v>
      </c>
      <c r="O83" s="210"/>
      <c r="P83" s="218"/>
      <c r="Q83" s="215" t="str">
        <f t="shared" si="14"/>
        <v>כללי</v>
      </c>
      <c r="R83" s="219">
        <f t="shared" si="15"/>
        <v>1</v>
      </c>
      <c r="S83" s="211">
        <f t="shared" si="16"/>
        <v>0</v>
      </c>
      <c r="T83" s="211">
        <f t="shared" si="12"/>
        <v>10000</v>
      </c>
      <c r="U83" s="211">
        <f t="shared" si="17"/>
        <v>10000</v>
      </c>
      <c r="V83" s="220"/>
      <c r="X83" s="63" t="str">
        <f>'טבלה מרכזת'!A83</f>
        <v>תשושי נפש</v>
      </c>
      <c r="Y83" s="63">
        <f>'טבלה מרכזת'!B83</f>
        <v>15</v>
      </c>
      <c r="Z83" s="63" t="str">
        <f>'טבלה מרכזת'!C83</f>
        <v>כללי</v>
      </c>
      <c r="AA83" s="63" t="str">
        <f>'טבלה מרכזת'!D83</f>
        <v>כללי</v>
      </c>
      <c r="AB83" s="63" t="str">
        <f>'טבלה מרכזת'!E83</f>
        <v>עיצוב פנים - תקציב למעצב/ת</v>
      </c>
      <c r="AC83" s="63">
        <f>'טבלה מרכזת'!F83</f>
        <v>10000</v>
      </c>
      <c r="AD83" s="63">
        <f>'טבלה מרכזת'!G83</f>
        <v>1</v>
      </c>
      <c r="AE83" s="63">
        <f>'טבלה מרכזת'!H83</f>
        <v>10000</v>
      </c>
    </row>
    <row r="84" spans="2:31" ht="14.5" thickBot="1" x14ac:dyDescent="0.35">
      <c r="B84" s="64" t="str">
        <f>תקן[[#This Row],[סוג מרכז]]</f>
        <v>תשושי נפש</v>
      </c>
      <c r="C84" s="64">
        <f>תקן[[#This Row],[גודל מרכז]]</f>
        <v>15</v>
      </c>
      <c r="D84" s="64" t="str">
        <f>תקן[[#This Row],[סוג פריט]]</f>
        <v>כללי</v>
      </c>
      <c r="E84" s="64" t="str">
        <f>תקן[[#This Row],[קטגוריה]]</f>
        <v>כללי</v>
      </c>
      <c r="F84" s="60" t="str">
        <f>תקן[[#This Row],[תיאור הפריט]]</f>
        <v>קטלן יתושים</v>
      </c>
      <c r="G84" s="64">
        <f>תקן[[#This Row],[עלות פריט]]</f>
        <v>250</v>
      </c>
      <c r="H84" s="64">
        <f>תקן[[#This Row],[כמות]]</f>
        <v>2</v>
      </c>
      <c r="I84" s="64">
        <f>תקן[[#This Row],[סהכ עלות]]</f>
        <v>500</v>
      </c>
      <c r="J84" s="65"/>
      <c r="K84" s="209" t="str">
        <f t="shared" si="13"/>
        <v>קטלן יתושים</v>
      </c>
      <c r="L84" s="210">
        <f t="shared" si="9"/>
        <v>2</v>
      </c>
      <c r="M84" s="211">
        <f t="shared" si="10"/>
        <v>0</v>
      </c>
      <c r="N84" s="211">
        <f t="shared" si="11"/>
        <v>500</v>
      </c>
      <c r="O84" s="210"/>
      <c r="P84" s="218"/>
      <c r="Q84" s="215" t="str">
        <f t="shared" si="14"/>
        <v>כללי</v>
      </c>
      <c r="R84" s="219">
        <f t="shared" si="15"/>
        <v>2</v>
      </c>
      <c r="S84" s="211">
        <f t="shared" si="16"/>
        <v>0</v>
      </c>
      <c r="T84" s="211">
        <f t="shared" si="12"/>
        <v>250</v>
      </c>
      <c r="U84" s="211">
        <f t="shared" si="17"/>
        <v>500</v>
      </c>
      <c r="V84" s="220"/>
      <c r="X84" s="63" t="str">
        <f>'טבלה מרכזת'!A84</f>
        <v>תשושי נפש</v>
      </c>
      <c r="Y84" s="63">
        <f>'טבלה מרכזת'!B84</f>
        <v>15</v>
      </c>
      <c r="Z84" s="63" t="str">
        <f>'טבלה מרכזת'!C84</f>
        <v>כללי</v>
      </c>
      <c r="AA84" s="63" t="str">
        <f>'טבלה מרכזת'!D84</f>
        <v>כללי</v>
      </c>
      <c r="AB84" s="63" t="str">
        <f>'טבלה מרכזת'!E84</f>
        <v>קטלן יתושים</v>
      </c>
      <c r="AC84" s="63">
        <f>'טבלה מרכזת'!F84</f>
        <v>250</v>
      </c>
      <c r="AD84" s="63">
        <f>'טבלה מרכזת'!G84</f>
        <v>2</v>
      </c>
      <c r="AE84" s="63">
        <f>'טבלה מרכזת'!H84</f>
        <v>500</v>
      </c>
    </row>
    <row r="85" spans="2:31" ht="14.5" thickBot="1" x14ac:dyDescent="0.35">
      <c r="B85" s="64" t="str">
        <f>תקן[[#This Row],[סוג מרכז]]</f>
        <v>תשושי נפש</v>
      </c>
      <c r="C85" s="64">
        <f>תקן[[#This Row],[גודל מרכז]]</f>
        <v>15</v>
      </c>
      <c r="D85" s="64" t="str">
        <f>תקן[[#This Row],[סוג פריט]]</f>
        <v>מטבח וחדר אוכל</v>
      </c>
      <c r="E85" s="64" t="str">
        <f>תקן[[#This Row],[קטגוריה]]</f>
        <v>מטבח</v>
      </c>
      <c r="F85" s="60" t="str">
        <f>תקן[[#This Row],[תיאור הפריט]]</f>
        <v>ארון חימום תבניות</v>
      </c>
      <c r="G85" s="64">
        <f>תקן[[#This Row],[עלות פריט]]</f>
        <v>7500</v>
      </c>
      <c r="H85" s="64">
        <f>תקן[[#This Row],[כמות]]</f>
        <v>1</v>
      </c>
      <c r="I85" s="64">
        <f>תקן[[#This Row],[סהכ עלות]]</f>
        <v>7500</v>
      </c>
      <c r="J85" s="65"/>
      <c r="K85" s="209" t="str">
        <f t="shared" si="13"/>
        <v>ארון חימום תבניות</v>
      </c>
      <c r="L85" s="210">
        <f t="shared" si="9"/>
        <v>1</v>
      </c>
      <c r="M85" s="211">
        <f t="shared" si="10"/>
        <v>0</v>
      </c>
      <c r="N85" s="211">
        <f t="shared" si="11"/>
        <v>7500</v>
      </c>
      <c r="O85" s="210"/>
      <c r="P85" s="218"/>
      <c r="Q85" s="215" t="str">
        <f t="shared" si="14"/>
        <v>מטבח וחדר אוכל</v>
      </c>
      <c r="R85" s="219">
        <f t="shared" si="15"/>
        <v>1</v>
      </c>
      <c r="S85" s="211">
        <f t="shared" si="16"/>
        <v>0</v>
      </c>
      <c r="T85" s="211">
        <f t="shared" si="12"/>
        <v>7500</v>
      </c>
      <c r="U85" s="211">
        <f t="shared" si="17"/>
        <v>7500</v>
      </c>
      <c r="V85" s="220"/>
      <c r="X85" s="63" t="str">
        <f>'טבלה מרכזת'!A85</f>
        <v>תשושי נפש</v>
      </c>
      <c r="Y85" s="63">
        <f>'טבלה מרכזת'!B85</f>
        <v>15</v>
      </c>
      <c r="Z85" s="63" t="str">
        <f>'טבלה מרכזת'!C85</f>
        <v>מטבח וחדר אוכל</v>
      </c>
      <c r="AA85" s="63" t="str">
        <f>'טבלה מרכזת'!D85</f>
        <v>מטבח</v>
      </c>
      <c r="AB85" s="63" t="str">
        <f>'טבלה מרכזת'!E85</f>
        <v>ארון חימום תבניות</v>
      </c>
      <c r="AC85" s="63">
        <f>'טבלה מרכזת'!F85</f>
        <v>7500</v>
      </c>
      <c r="AD85" s="63">
        <f>'טבלה מרכזת'!G85</f>
        <v>1</v>
      </c>
      <c r="AE85" s="63">
        <f>'טבלה מרכזת'!H85</f>
        <v>7500</v>
      </c>
    </row>
    <row r="86" spans="2:31" ht="14.5" thickBot="1" x14ac:dyDescent="0.35">
      <c r="B86" s="64" t="str">
        <f>תקן[[#This Row],[סוג מרכז]]</f>
        <v>תשושי נפש</v>
      </c>
      <c r="C86" s="64">
        <f>תקן[[#This Row],[גודל מרכז]]</f>
        <v>15</v>
      </c>
      <c r="D86" s="64" t="str">
        <f>תקן[[#This Row],[סוג פריט]]</f>
        <v>מטבח וחדר אוכל</v>
      </c>
      <c r="E86" s="64" t="str">
        <f>תקן[[#This Row],[קטגוריה]]</f>
        <v>מטבח</v>
      </c>
      <c r="F86" s="60" t="str">
        <f>תקן[[#This Row],[תיאור הפריט]]</f>
        <v>כוננית לאיחסון כלים וסירים</v>
      </c>
      <c r="G86" s="64">
        <f>תקן[[#This Row],[עלות פריט]]</f>
        <v>1500</v>
      </c>
      <c r="H86" s="64">
        <f>תקן[[#This Row],[כמות]]</f>
        <v>1</v>
      </c>
      <c r="I86" s="64">
        <f>תקן[[#This Row],[סהכ עלות]]</f>
        <v>1500</v>
      </c>
      <c r="J86" s="65"/>
      <c r="K86" s="209" t="str">
        <f t="shared" si="13"/>
        <v>כוננית לאיחסון כלים וסירים</v>
      </c>
      <c r="L86" s="210">
        <f t="shared" si="9"/>
        <v>1</v>
      </c>
      <c r="M86" s="211">
        <f t="shared" si="10"/>
        <v>0</v>
      </c>
      <c r="N86" s="211">
        <f t="shared" si="11"/>
        <v>1500</v>
      </c>
      <c r="O86" s="210"/>
      <c r="P86" s="218"/>
      <c r="Q86" s="215" t="str">
        <f t="shared" si="14"/>
        <v>מטבח וחדר אוכל</v>
      </c>
      <c r="R86" s="219">
        <f t="shared" si="15"/>
        <v>1</v>
      </c>
      <c r="S86" s="211">
        <f t="shared" si="16"/>
        <v>0</v>
      </c>
      <c r="T86" s="211">
        <f t="shared" si="12"/>
        <v>1500</v>
      </c>
      <c r="U86" s="211">
        <f t="shared" si="17"/>
        <v>1500</v>
      </c>
      <c r="V86" s="220"/>
      <c r="X86" s="63" t="str">
        <f>'טבלה מרכזת'!A86</f>
        <v>תשושי נפש</v>
      </c>
      <c r="Y86" s="63">
        <f>'טבלה מרכזת'!B86</f>
        <v>15</v>
      </c>
      <c r="Z86" s="63" t="str">
        <f>'טבלה מרכזת'!C86</f>
        <v>מטבח וחדר אוכל</v>
      </c>
      <c r="AA86" s="63" t="str">
        <f>'טבלה מרכזת'!D86</f>
        <v>מטבח</v>
      </c>
      <c r="AB86" s="63" t="str">
        <f>'טבלה מרכזת'!E86</f>
        <v>כוננית לאיחסון כלים וסירים</v>
      </c>
      <c r="AC86" s="63">
        <f>'טבלה מרכזת'!F86</f>
        <v>1500</v>
      </c>
      <c r="AD86" s="63">
        <f>'טבלה מרכזת'!G86</f>
        <v>1</v>
      </c>
      <c r="AE86" s="63">
        <f>'טבלה מרכזת'!H86</f>
        <v>1500</v>
      </c>
    </row>
    <row r="87" spans="2:31" ht="14.5" thickBot="1" x14ac:dyDescent="0.35">
      <c r="B87" s="64" t="str">
        <f>תקן[[#This Row],[סוג מרכז]]</f>
        <v>תשושי נפש</v>
      </c>
      <c r="C87" s="64">
        <f>תקן[[#This Row],[גודל מרכז]]</f>
        <v>15</v>
      </c>
      <c r="D87" s="64" t="str">
        <f>תקן[[#This Row],[סוג פריט]]</f>
        <v>מטבח וחדר אוכל</v>
      </c>
      <c r="E87" s="64" t="str">
        <f>תקן[[#This Row],[קטגוריה]]</f>
        <v>חדר אוכל</v>
      </c>
      <c r="F87" s="60" t="str">
        <f>תקן[[#This Row],[תיאור הפריט]]</f>
        <v>כלי אוכל</v>
      </c>
      <c r="G87" s="64">
        <f>תקן[[#This Row],[עלות פריט]]</f>
        <v>1000</v>
      </c>
      <c r="H87" s="64">
        <f>תקן[[#This Row],[כמות]]</f>
        <v>5</v>
      </c>
      <c r="I87" s="64">
        <f>תקן[[#This Row],[סהכ עלות]]</f>
        <v>5000</v>
      </c>
      <c r="J87" s="65"/>
      <c r="K87" s="209" t="str">
        <f t="shared" si="13"/>
        <v>כלי אוכל</v>
      </c>
      <c r="L87" s="210">
        <f t="shared" si="9"/>
        <v>5</v>
      </c>
      <c r="M87" s="211">
        <f t="shared" si="10"/>
        <v>0</v>
      </c>
      <c r="N87" s="211">
        <f t="shared" si="11"/>
        <v>5000</v>
      </c>
      <c r="O87" s="210"/>
      <c r="P87" s="218"/>
      <c r="Q87" s="215" t="str">
        <f t="shared" si="14"/>
        <v>מטבח וחדר אוכל</v>
      </c>
      <c r="R87" s="219">
        <f t="shared" si="15"/>
        <v>5</v>
      </c>
      <c r="S87" s="211">
        <f t="shared" si="16"/>
        <v>0</v>
      </c>
      <c r="T87" s="211">
        <f t="shared" si="12"/>
        <v>1000</v>
      </c>
      <c r="U87" s="211">
        <f t="shared" si="17"/>
        <v>5000</v>
      </c>
      <c r="V87" s="220"/>
      <c r="X87" s="63" t="str">
        <f>'טבלה מרכזת'!A87</f>
        <v>תשושי נפש</v>
      </c>
      <c r="Y87" s="63">
        <f>'טבלה מרכזת'!B87</f>
        <v>15</v>
      </c>
      <c r="Z87" s="63" t="str">
        <f>'טבלה מרכזת'!C87</f>
        <v>מטבח וחדר אוכל</v>
      </c>
      <c r="AA87" s="63" t="str">
        <f>'טבלה מרכזת'!D87</f>
        <v>חדר אוכל</v>
      </c>
      <c r="AB87" s="63" t="str">
        <f>'טבלה מרכזת'!E87</f>
        <v>כלי אוכל</v>
      </c>
      <c r="AC87" s="63">
        <f>'טבלה מרכזת'!F87</f>
        <v>1000</v>
      </c>
      <c r="AD87" s="63">
        <f>'טבלה מרכזת'!G87</f>
        <v>5</v>
      </c>
      <c r="AE87" s="63">
        <f>'טבלה מרכזת'!H87</f>
        <v>5000</v>
      </c>
    </row>
    <row r="88" spans="2:31" ht="14.5" thickBot="1" x14ac:dyDescent="0.35">
      <c r="B88" s="64" t="str">
        <f>תקן[[#This Row],[סוג מרכז]]</f>
        <v>תשושי נפש</v>
      </c>
      <c r="C88" s="64">
        <f>תקן[[#This Row],[גודל מרכז]]</f>
        <v>15</v>
      </c>
      <c r="D88" s="64" t="str">
        <f>תקן[[#This Row],[סוג פריט]]</f>
        <v>מטבח וחדר אוכל</v>
      </c>
      <c r="E88" s="64" t="str">
        <f>תקן[[#This Row],[קטגוריה]]</f>
        <v>כלי הכנה-מטבח מחמם</v>
      </c>
      <c r="F88" s="60" t="str">
        <f>תקן[[#This Row],[תיאור הפריט]]</f>
        <v>כלי עבודה מסוגים שונים</v>
      </c>
      <c r="G88" s="64">
        <f>תקן[[#This Row],[עלות פריט]]</f>
        <v>3500</v>
      </c>
      <c r="H88" s="64">
        <f>תקן[[#This Row],[כמות]]</f>
        <v>1</v>
      </c>
      <c r="I88" s="64">
        <f>תקן[[#This Row],[סהכ עלות]]</f>
        <v>3500</v>
      </c>
      <c r="J88" s="65"/>
      <c r="K88" s="209" t="str">
        <f t="shared" si="13"/>
        <v>כלי עבודה מסוגים שונים</v>
      </c>
      <c r="L88" s="210">
        <f t="shared" si="9"/>
        <v>1</v>
      </c>
      <c r="M88" s="211">
        <f t="shared" si="10"/>
        <v>0</v>
      </c>
      <c r="N88" s="211">
        <f t="shared" si="11"/>
        <v>3500</v>
      </c>
      <c r="O88" s="210"/>
      <c r="P88" s="218"/>
      <c r="Q88" s="215" t="str">
        <f t="shared" si="14"/>
        <v>מטבח וחדר אוכל</v>
      </c>
      <c r="R88" s="219">
        <f t="shared" si="15"/>
        <v>1</v>
      </c>
      <c r="S88" s="211">
        <f t="shared" si="16"/>
        <v>0</v>
      </c>
      <c r="T88" s="211">
        <f t="shared" si="12"/>
        <v>3500</v>
      </c>
      <c r="U88" s="211">
        <f t="shared" si="17"/>
        <v>3500</v>
      </c>
      <c r="V88" s="220"/>
      <c r="X88" s="63" t="str">
        <f>'טבלה מרכזת'!A88</f>
        <v>תשושי נפש</v>
      </c>
      <c r="Y88" s="63">
        <f>'טבלה מרכזת'!B88</f>
        <v>15</v>
      </c>
      <c r="Z88" s="63" t="str">
        <f>'טבלה מרכזת'!C88</f>
        <v>מטבח וחדר אוכל</v>
      </c>
      <c r="AA88" s="63" t="str">
        <f>'טבלה מרכזת'!D88</f>
        <v>כלי הכנה-מטבח מחמם</v>
      </c>
      <c r="AB88" s="63" t="str">
        <f>'טבלה מרכזת'!E88</f>
        <v>כלי עבודה מסוגים שונים</v>
      </c>
      <c r="AC88" s="63">
        <f>'טבלה מרכזת'!F88</f>
        <v>3500</v>
      </c>
      <c r="AD88" s="63">
        <f>'טבלה מרכזת'!G88</f>
        <v>1</v>
      </c>
      <c r="AE88" s="63">
        <f>'טבלה מרכזת'!H88</f>
        <v>3500</v>
      </c>
    </row>
    <row r="89" spans="2:31" ht="14.5" thickBot="1" x14ac:dyDescent="0.35">
      <c r="B89" s="64" t="str">
        <f>תקן[[#This Row],[סוג מרכז]]</f>
        <v>תשושי נפש</v>
      </c>
      <c r="C89" s="64">
        <f>תקן[[#This Row],[גודל מרכז]]</f>
        <v>15</v>
      </c>
      <c r="D89" s="64" t="str">
        <f>תקן[[#This Row],[סוג פריט]]</f>
        <v>מטבח וחדר אוכל</v>
      </c>
      <c r="E89" s="64" t="str">
        <f>תקן[[#This Row],[קטגוריה]]</f>
        <v>מטבח</v>
      </c>
      <c r="F89" s="60" t="str">
        <f>תקן[[#This Row],[תיאור הפריט]]</f>
        <v>מדיח כלים דלפקי</v>
      </c>
      <c r="G89" s="64">
        <f>תקן[[#This Row],[עלות פריט]]</f>
        <v>8500</v>
      </c>
      <c r="H89" s="64">
        <f>תקן[[#This Row],[כמות]]</f>
        <v>1</v>
      </c>
      <c r="I89" s="64">
        <f>תקן[[#This Row],[סהכ עלות]]</f>
        <v>8500</v>
      </c>
      <c r="J89" s="65"/>
      <c r="K89" s="209" t="str">
        <f t="shared" si="13"/>
        <v>מדיח כלים דלפקי</v>
      </c>
      <c r="L89" s="210">
        <f t="shared" si="9"/>
        <v>1</v>
      </c>
      <c r="M89" s="211">
        <f t="shared" si="10"/>
        <v>0</v>
      </c>
      <c r="N89" s="211">
        <f t="shared" si="11"/>
        <v>8500</v>
      </c>
      <c r="O89" s="210"/>
      <c r="P89" s="218"/>
      <c r="Q89" s="215" t="str">
        <f t="shared" si="14"/>
        <v>מטבח וחדר אוכל</v>
      </c>
      <c r="R89" s="219">
        <f t="shared" si="15"/>
        <v>1</v>
      </c>
      <c r="S89" s="211">
        <f t="shared" si="16"/>
        <v>0</v>
      </c>
      <c r="T89" s="211">
        <f t="shared" si="12"/>
        <v>8500</v>
      </c>
      <c r="U89" s="211">
        <f t="shared" si="17"/>
        <v>8500</v>
      </c>
      <c r="V89" s="220"/>
      <c r="X89" s="63" t="str">
        <f>'טבלה מרכזת'!A89</f>
        <v>תשושי נפש</v>
      </c>
      <c r="Y89" s="63">
        <f>'טבלה מרכזת'!B89</f>
        <v>15</v>
      </c>
      <c r="Z89" s="63" t="str">
        <f>'טבלה מרכזת'!C89</f>
        <v>מטבח וחדר אוכל</v>
      </c>
      <c r="AA89" s="63" t="str">
        <f>'טבלה מרכזת'!D89</f>
        <v>מטבח</v>
      </c>
      <c r="AB89" s="63" t="str">
        <f>'טבלה מרכזת'!E89</f>
        <v>מדיח כלים דלפקי</v>
      </c>
      <c r="AC89" s="63">
        <f>'טבלה מרכזת'!F89</f>
        <v>8500</v>
      </c>
      <c r="AD89" s="63">
        <f>'טבלה מרכזת'!G89</f>
        <v>1</v>
      </c>
      <c r="AE89" s="63">
        <f>'טבלה מרכזת'!H89</f>
        <v>8500</v>
      </c>
    </row>
    <row r="90" spans="2:31" ht="28.5" thickBot="1" x14ac:dyDescent="0.35">
      <c r="B90" s="64" t="str">
        <f>תקן[[#This Row],[סוג מרכז]]</f>
        <v>תשושי נפש</v>
      </c>
      <c r="C90" s="64">
        <f>תקן[[#This Row],[גודל מרכז]]</f>
        <v>15</v>
      </c>
      <c r="D90" s="64" t="str">
        <f>תקן[[#This Row],[סוג פריט]]</f>
        <v>מטבח וחדר אוכל</v>
      </c>
      <c r="E90" s="64" t="str">
        <f>תקן[[#This Row],[קטגוריה]]</f>
        <v>מטבח</v>
      </c>
      <c r="F90" s="60" t="str">
        <f>תקן[[#This Row],[תיאור הפריט]]</f>
        <v>מדיח כלים דלת מתרוממת+מעמד</v>
      </c>
      <c r="G90" s="64">
        <f>תקן[[#This Row],[עלות פריט]]</f>
        <v>17000</v>
      </c>
      <c r="H90" s="64">
        <f>תקן[[#This Row],[כמות]]</f>
        <v>0</v>
      </c>
      <c r="I90" s="64">
        <f>תקן[[#This Row],[סהכ עלות]]</f>
        <v>0</v>
      </c>
      <c r="J90" s="65"/>
      <c r="K90" s="209" t="str">
        <f t="shared" si="13"/>
        <v>מדיח כלים דלת מתרוממת+מעמד</v>
      </c>
      <c r="L90" s="210">
        <f t="shared" si="9"/>
        <v>0</v>
      </c>
      <c r="M90" s="211">
        <f t="shared" si="10"/>
        <v>0</v>
      </c>
      <c r="N90" s="211">
        <f t="shared" si="11"/>
        <v>0</v>
      </c>
      <c r="O90" s="210"/>
      <c r="P90" s="218"/>
      <c r="Q90" s="215" t="str">
        <f t="shared" si="14"/>
        <v>מטבח וחדר אוכל</v>
      </c>
      <c r="R90" s="219">
        <f t="shared" si="15"/>
        <v>0</v>
      </c>
      <c r="S90" s="211">
        <f t="shared" si="16"/>
        <v>0</v>
      </c>
      <c r="T90" s="211">
        <f t="shared" si="12"/>
        <v>17000</v>
      </c>
      <c r="U90" s="211">
        <f t="shared" si="17"/>
        <v>0</v>
      </c>
      <c r="V90" s="220"/>
      <c r="X90" s="63" t="str">
        <f>'טבלה מרכזת'!A90</f>
        <v>תשושי נפש</v>
      </c>
      <c r="Y90" s="63">
        <f>'טבלה מרכזת'!B90</f>
        <v>15</v>
      </c>
      <c r="Z90" s="63" t="str">
        <f>'טבלה מרכזת'!C90</f>
        <v>מטבח וחדר אוכל</v>
      </c>
      <c r="AA90" s="63" t="str">
        <f>'טבלה מרכזת'!D90</f>
        <v>מטבח</v>
      </c>
      <c r="AB90" s="63" t="str">
        <f>'טבלה מרכזת'!E90</f>
        <v>מדיח כלים דלת מתרוממת+מעמד</v>
      </c>
      <c r="AC90" s="63">
        <f>'טבלה מרכזת'!F90</f>
        <v>17000</v>
      </c>
      <c r="AD90" s="63">
        <f>'טבלה מרכזת'!G90</f>
        <v>0</v>
      </c>
      <c r="AE90" s="63">
        <f>'טבלה מרכזת'!H90</f>
        <v>0</v>
      </c>
    </row>
    <row r="91" spans="2:31" ht="14.5" thickBot="1" x14ac:dyDescent="0.35">
      <c r="B91" s="64" t="str">
        <f>תקן[[#This Row],[סוג מרכז]]</f>
        <v>תשושי נפש</v>
      </c>
      <c r="C91" s="64">
        <f>תקן[[#This Row],[גודל מרכז]]</f>
        <v>15</v>
      </c>
      <c r="D91" s="64" t="str">
        <f>תקן[[#This Row],[סוג פריט]]</f>
        <v>מטבח וחדר אוכל</v>
      </c>
      <c r="E91" s="64" t="str">
        <f>תקן[[#This Row],[קטגוריה]]</f>
        <v>מטבח</v>
      </c>
      <c r="F91" s="60" t="str">
        <f>תקן[[#This Row],[תיאור הפריט]]</f>
        <v>מיחם אוטומטי 150 כוסות</v>
      </c>
      <c r="G91" s="64">
        <f>תקן[[#This Row],[עלות פריט]]</f>
        <v>5000</v>
      </c>
      <c r="H91" s="64">
        <f>תקן[[#This Row],[כמות]]</f>
        <v>1</v>
      </c>
      <c r="I91" s="64">
        <f>תקן[[#This Row],[סהכ עלות]]</f>
        <v>5000</v>
      </c>
      <c r="J91" s="65"/>
      <c r="K91" s="209" t="str">
        <f t="shared" si="13"/>
        <v>מיחם אוטומטי 150 כוסות</v>
      </c>
      <c r="L91" s="210">
        <f t="shared" si="9"/>
        <v>1</v>
      </c>
      <c r="M91" s="211">
        <f t="shared" si="10"/>
        <v>0</v>
      </c>
      <c r="N91" s="211">
        <f t="shared" si="11"/>
        <v>5000</v>
      </c>
      <c r="O91" s="210"/>
      <c r="P91" s="218"/>
      <c r="Q91" s="215" t="str">
        <f t="shared" si="14"/>
        <v>מטבח וחדר אוכל</v>
      </c>
      <c r="R91" s="219">
        <f t="shared" si="15"/>
        <v>1</v>
      </c>
      <c r="S91" s="211">
        <f t="shared" si="16"/>
        <v>0</v>
      </c>
      <c r="T91" s="211">
        <f t="shared" si="12"/>
        <v>5000</v>
      </c>
      <c r="U91" s="211">
        <f t="shared" si="17"/>
        <v>5000</v>
      </c>
      <c r="V91" s="220"/>
      <c r="X91" s="63" t="str">
        <f>'טבלה מרכזת'!A91</f>
        <v>תשושי נפש</v>
      </c>
      <c r="Y91" s="63">
        <f>'טבלה מרכזת'!B91</f>
        <v>15</v>
      </c>
      <c r="Z91" s="63" t="str">
        <f>'טבלה מרכזת'!C91</f>
        <v>מטבח וחדר אוכל</v>
      </c>
      <c r="AA91" s="63" t="str">
        <f>'טבלה מרכזת'!D91</f>
        <v>מטבח</v>
      </c>
      <c r="AB91" s="63" t="str">
        <f>'טבלה מרכזת'!E91</f>
        <v>מיחם אוטומטי 150 כוסות</v>
      </c>
      <c r="AC91" s="63">
        <f>'טבלה מרכזת'!F91</f>
        <v>5000</v>
      </c>
      <c r="AD91" s="63">
        <f>'טבלה מרכזת'!G91</f>
        <v>1</v>
      </c>
      <c r="AE91" s="63">
        <f>'טבלה מרכזת'!H91</f>
        <v>5000</v>
      </c>
    </row>
    <row r="92" spans="2:31" ht="14.5" thickBot="1" x14ac:dyDescent="0.35">
      <c r="B92" s="64" t="str">
        <f>תקן[[#This Row],[סוג מרכז]]</f>
        <v>תשושי נפש</v>
      </c>
      <c r="C92" s="64">
        <f>תקן[[#This Row],[גודל מרכז]]</f>
        <v>15</v>
      </c>
      <c r="D92" s="64" t="str">
        <f>תקן[[#This Row],[סוג פריט]]</f>
        <v>מטבח וחדר אוכל</v>
      </c>
      <c r="E92" s="64" t="str">
        <f>תקן[[#This Row],[קטגוריה]]</f>
        <v>מטבח</v>
      </c>
      <c r="F92" s="60" t="str">
        <f>תקן[[#This Row],[תיאור הפריט]]</f>
        <v>מיכלים מבודדים להעברת מזון</v>
      </c>
      <c r="G92" s="64">
        <f>תקן[[#This Row],[עלות פריט]]</f>
        <v>400</v>
      </c>
      <c r="H92" s="64">
        <f>תקן[[#This Row],[כמות]]</f>
        <v>3</v>
      </c>
      <c r="I92" s="64">
        <f>תקן[[#This Row],[סהכ עלות]]</f>
        <v>1200</v>
      </c>
      <c r="J92" s="65"/>
      <c r="K92" s="209" t="str">
        <f t="shared" si="13"/>
        <v>מיכלים מבודדים להעברת מזון</v>
      </c>
      <c r="L92" s="210">
        <f t="shared" si="9"/>
        <v>3</v>
      </c>
      <c r="M92" s="211">
        <f t="shared" si="10"/>
        <v>0</v>
      </c>
      <c r="N92" s="211">
        <f t="shared" si="11"/>
        <v>1200</v>
      </c>
      <c r="O92" s="210"/>
      <c r="P92" s="218"/>
      <c r="Q92" s="215" t="str">
        <f t="shared" si="14"/>
        <v>מטבח וחדר אוכל</v>
      </c>
      <c r="R92" s="219">
        <f t="shared" si="15"/>
        <v>3</v>
      </c>
      <c r="S92" s="211">
        <f t="shared" si="16"/>
        <v>0</v>
      </c>
      <c r="T92" s="211">
        <f t="shared" si="12"/>
        <v>400</v>
      </c>
      <c r="U92" s="211">
        <f t="shared" si="17"/>
        <v>1200</v>
      </c>
      <c r="V92" s="220"/>
      <c r="X92" s="63" t="str">
        <f>'טבלה מרכזת'!A92</f>
        <v>תשושי נפש</v>
      </c>
      <c r="Y92" s="63">
        <f>'טבלה מרכזת'!B92</f>
        <v>15</v>
      </c>
      <c r="Z92" s="63" t="str">
        <f>'טבלה מרכזת'!C92</f>
        <v>מטבח וחדר אוכל</v>
      </c>
      <c r="AA92" s="63" t="str">
        <f>'טבלה מרכזת'!D92</f>
        <v>מטבח</v>
      </c>
      <c r="AB92" s="63" t="str">
        <f>'טבלה מרכזת'!E92</f>
        <v>מיכלים מבודדים להעברת מזון</v>
      </c>
      <c r="AC92" s="63">
        <f>'טבלה מרכזת'!F92</f>
        <v>400</v>
      </c>
      <c r="AD92" s="63">
        <f>'טבלה מרכזת'!G92</f>
        <v>3</v>
      </c>
      <c r="AE92" s="63">
        <f>'טבלה מרכזת'!H92</f>
        <v>1200</v>
      </c>
    </row>
    <row r="93" spans="2:31" ht="14.5" thickBot="1" x14ac:dyDescent="0.35">
      <c r="B93" s="64" t="str">
        <f>תקן[[#This Row],[סוג מרכז]]</f>
        <v>תשושי נפש</v>
      </c>
      <c r="C93" s="64">
        <f>תקן[[#This Row],[גודל מרכז]]</f>
        <v>15</v>
      </c>
      <c r="D93" s="64" t="str">
        <f>תקן[[#This Row],[סוג פריט]]</f>
        <v>מטבח וחדר אוכל</v>
      </c>
      <c r="E93" s="64" t="str">
        <f>תקן[[#This Row],[קטגוריה]]</f>
        <v>מטבח</v>
      </c>
      <c r="F93" s="60" t="str">
        <f>תקן[[#This Row],[תיאור הפריט]]</f>
        <v>מיקסר מקצועי</v>
      </c>
      <c r="G93" s="64">
        <f>תקן[[#This Row],[עלות פריט]]</f>
        <v>4500</v>
      </c>
      <c r="H93" s="64">
        <f>תקן[[#This Row],[כמות]]</f>
        <v>0</v>
      </c>
      <c r="I93" s="64">
        <f>תקן[[#This Row],[סהכ עלות]]</f>
        <v>0</v>
      </c>
      <c r="J93" s="65"/>
      <c r="K93" s="209" t="str">
        <f t="shared" si="13"/>
        <v>מיקסר מקצועי</v>
      </c>
      <c r="L93" s="210">
        <f t="shared" si="9"/>
        <v>0</v>
      </c>
      <c r="M93" s="211">
        <f t="shared" si="10"/>
        <v>0</v>
      </c>
      <c r="N93" s="211">
        <f t="shared" si="11"/>
        <v>0</v>
      </c>
      <c r="O93" s="210"/>
      <c r="P93" s="218"/>
      <c r="Q93" s="215" t="str">
        <f t="shared" si="14"/>
        <v>מטבח וחדר אוכל</v>
      </c>
      <c r="R93" s="219">
        <f t="shared" si="15"/>
        <v>0</v>
      </c>
      <c r="S93" s="211">
        <f t="shared" si="16"/>
        <v>0</v>
      </c>
      <c r="T93" s="211">
        <f t="shared" si="12"/>
        <v>4500</v>
      </c>
      <c r="U93" s="211">
        <f t="shared" si="17"/>
        <v>0</v>
      </c>
      <c r="V93" s="220"/>
      <c r="X93" s="63" t="str">
        <f>'טבלה מרכזת'!A93</f>
        <v>תשושי נפש</v>
      </c>
      <c r="Y93" s="63">
        <f>'טבלה מרכזת'!B93</f>
        <v>15</v>
      </c>
      <c r="Z93" s="63" t="str">
        <f>'טבלה מרכזת'!C93</f>
        <v>מטבח וחדר אוכל</v>
      </c>
      <c r="AA93" s="63" t="str">
        <f>'טבלה מרכזת'!D93</f>
        <v>מטבח</v>
      </c>
      <c r="AB93" s="63" t="str">
        <f>'טבלה מרכזת'!E93</f>
        <v>מיקסר מקצועי</v>
      </c>
      <c r="AC93" s="63">
        <f>'טבלה מרכזת'!F93</f>
        <v>4500</v>
      </c>
      <c r="AD93" s="63">
        <f>'טבלה מרכזת'!G93</f>
        <v>0</v>
      </c>
      <c r="AE93" s="63">
        <f>'טבלה מרכזת'!H93</f>
        <v>0</v>
      </c>
    </row>
    <row r="94" spans="2:31" ht="14.5" thickBot="1" x14ac:dyDescent="0.35">
      <c r="B94" s="64" t="str">
        <f>תקן[[#This Row],[סוג מרכז]]</f>
        <v>תשושי נפש</v>
      </c>
      <c r="C94" s="64">
        <f>תקן[[#This Row],[גודל מרכז]]</f>
        <v>15</v>
      </c>
      <c r="D94" s="64" t="str">
        <f>תקן[[#This Row],[סוג פריט]]</f>
        <v>מטבח וחדר אוכל</v>
      </c>
      <c r="E94" s="64" t="str">
        <f>תקן[[#This Row],[קטגוריה]]</f>
        <v>מטבח</v>
      </c>
      <c r="F94" s="60" t="str">
        <f>תקן[[#This Row],[תיאור הפריט]]</f>
        <v>מכונה לקילוף תפוחי אדמה</v>
      </c>
      <c r="G94" s="64">
        <f>תקן[[#This Row],[עלות פריט]]</f>
        <v>8000</v>
      </c>
      <c r="H94" s="64">
        <f>תקן[[#This Row],[כמות]]</f>
        <v>0</v>
      </c>
      <c r="I94" s="64">
        <f>תקן[[#This Row],[סהכ עלות]]</f>
        <v>0</v>
      </c>
      <c r="J94" s="65"/>
      <c r="K94" s="209" t="str">
        <f t="shared" si="13"/>
        <v>מכונה לקילוף תפוחי אדמה</v>
      </c>
      <c r="L94" s="210">
        <f t="shared" si="9"/>
        <v>0</v>
      </c>
      <c r="M94" s="211">
        <f t="shared" si="10"/>
        <v>0</v>
      </c>
      <c r="N94" s="211">
        <f t="shared" si="11"/>
        <v>0</v>
      </c>
      <c r="O94" s="210"/>
      <c r="P94" s="218"/>
      <c r="Q94" s="215" t="str">
        <f t="shared" si="14"/>
        <v>מטבח וחדר אוכל</v>
      </c>
      <c r="R94" s="219">
        <f t="shared" si="15"/>
        <v>0</v>
      </c>
      <c r="S94" s="211">
        <f t="shared" si="16"/>
        <v>0</v>
      </c>
      <c r="T94" s="211">
        <f t="shared" si="12"/>
        <v>8000</v>
      </c>
      <c r="U94" s="211">
        <f t="shared" si="17"/>
        <v>0</v>
      </c>
      <c r="V94" s="220"/>
      <c r="X94" s="63" t="str">
        <f>'טבלה מרכזת'!A94</f>
        <v>תשושי נפש</v>
      </c>
      <c r="Y94" s="63">
        <f>'טבלה מרכזת'!B94</f>
        <v>15</v>
      </c>
      <c r="Z94" s="63" t="str">
        <f>'טבלה מרכזת'!C94</f>
        <v>מטבח וחדר אוכל</v>
      </c>
      <c r="AA94" s="63" t="str">
        <f>'טבלה מרכזת'!D94</f>
        <v>מטבח</v>
      </c>
      <c r="AB94" s="63" t="str">
        <f>'טבלה מרכזת'!E94</f>
        <v>מכונה לקילוף תפוחי אדמה</v>
      </c>
      <c r="AC94" s="63">
        <f>'טבלה מרכזת'!F94</f>
        <v>8000</v>
      </c>
      <c r="AD94" s="63">
        <f>'טבלה מרכזת'!G94</f>
        <v>0</v>
      </c>
      <c r="AE94" s="63">
        <f>'טבלה מרכזת'!H94</f>
        <v>0</v>
      </c>
    </row>
    <row r="95" spans="2:31" ht="14.5" thickBot="1" x14ac:dyDescent="0.35">
      <c r="B95" s="64" t="str">
        <f>תקן[[#This Row],[סוג מרכז]]</f>
        <v>תשושי נפש</v>
      </c>
      <c r="C95" s="64">
        <f>תקן[[#This Row],[גודל מרכז]]</f>
        <v>15</v>
      </c>
      <c r="D95" s="64" t="str">
        <f>תקן[[#This Row],[סוג פריט]]</f>
        <v>מטבח וחדר אוכל</v>
      </c>
      <c r="E95" s="64" t="str">
        <f>תקן[[#This Row],[קטגוריה]]</f>
        <v>מטבח</v>
      </c>
      <c r="F95" s="60" t="str">
        <f>תקן[[#This Row],[תיאור הפריט]]</f>
        <v>מעבד מזון מקצועי</v>
      </c>
      <c r="G95" s="64">
        <f>תקן[[#This Row],[עלות פריט]]</f>
        <v>2500</v>
      </c>
      <c r="H95" s="64">
        <f>תקן[[#This Row],[כמות]]</f>
        <v>1</v>
      </c>
      <c r="I95" s="64">
        <f>תקן[[#This Row],[סהכ עלות]]</f>
        <v>2500</v>
      </c>
      <c r="J95" s="65"/>
      <c r="K95" s="209" t="str">
        <f t="shared" si="13"/>
        <v>מעבד מזון מקצועי</v>
      </c>
      <c r="L95" s="210">
        <f t="shared" si="9"/>
        <v>1</v>
      </c>
      <c r="M95" s="211">
        <f t="shared" si="10"/>
        <v>0</v>
      </c>
      <c r="N95" s="211">
        <f t="shared" si="11"/>
        <v>2500</v>
      </c>
      <c r="O95" s="210"/>
      <c r="P95" s="218"/>
      <c r="Q95" s="215" t="str">
        <f t="shared" si="14"/>
        <v>מטבח וחדר אוכל</v>
      </c>
      <c r="R95" s="219">
        <f t="shared" si="15"/>
        <v>1</v>
      </c>
      <c r="S95" s="211">
        <f t="shared" si="16"/>
        <v>0</v>
      </c>
      <c r="T95" s="211">
        <f t="shared" si="12"/>
        <v>2500</v>
      </c>
      <c r="U95" s="211">
        <f t="shared" si="17"/>
        <v>2500</v>
      </c>
      <c r="V95" s="220"/>
      <c r="X95" s="63" t="str">
        <f>'טבלה מרכזת'!A95</f>
        <v>תשושי נפש</v>
      </c>
      <c r="Y95" s="63">
        <f>'טבלה מרכזת'!B95</f>
        <v>15</v>
      </c>
      <c r="Z95" s="63" t="str">
        <f>'טבלה מרכזת'!C95</f>
        <v>מטבח וחדר אוכל</v>
      </c>
      <c r="AA95" s="63" t="str">
        <f>'טבלה מרכזת'!D95</f>
        <v>מטבח</v>
      </c>
      <c r="AB95" s="63" t="str">
        <f>'טבלה מרכזת'!E95</f>
        <v>מעבד מזון מקצועי</v>
      </c>
      <c r="AC95" s="63">
        <f>'טבלה מרכזת'!F95</f>
        <v>2500</v>
      </c>
      <c r="AD95" s="63">
        <f>'טבלה מרכזת'!G95</f>
        <v>1</v>
      </c>
      <c r="AE95" s="63">
        <f>'טבלה מרכזת'!H95</f>
        <v>2500</v>
      </c>
    </row>
    <row r="96" spans="2:31" ht="14.5" thickBot="1" x14ac:dyDescent="0.35">
      <c r="B96" s="64" t="str">
        <f>תקן[[#This Row],[סוג מרכז]]</f>
        <v>תשושי נפש</v>
      </c>
      <c r="C96" s="64">
        <f>תקן[[#This Row],[גודל מרכז]]</f>
        <v>15</v>
      </c>
      <c r="D96" s="64" t="str">
        <f>תקן[[#This Row],[סוג פריט]]</f>
        <v>מטבח וחדר אוכל</v>
      </c>
      <c r="E96" s="64" t="str">
        <f>תקן[[#This Row],[קטגוריה]]</f>
        <v>חדר אוכל-כלי הגשה</v>
      </c>
      <c r="F96" s="60" t="str">
        <f>תקן[[#This Row],[תיאור הפריט]]</f>
        <v>מפות בד</v>
      </c>
      <c r="G96" s="64">
        <f>תקן[[#This Row],[עלות פריט]]</f>
        <v>150</v>
      </c>
      <c r="H96" s="64">
        <f>תקן[[#This Row],[כמות]]</f>
        <v>10</v>
      </c>
      <c r="I96" s="64">
        <f>תקן[[#This Row],[סהכ עלות]]</f>
        <v>1500</v>
      </c>
      <c r="J96" s="65"/>
      <c r="K96" s="209" t="str">
        <f t="shared" si="13"/>
        <v>מפות בד</v>
      </c>
      <c r="L96" s="210">
        <f t="shared" si="9"/>
        <v>10</v>
      </c>
      <c r="M96" s="211">
        <f t="shared" si="10"/>
        <v>0</v>
      </c>
      <c r="N96" s="211">
        <f t="shared" si="11"/>
        <v>1500</v>
      </c>
      <c r="O96" s="210"/>
      <c r="P96" s="218"/>
      <c r="Q96" s="215" t="str">
        <f t="shared" si="14"/>
        <v>מטבח וחדר אוכל</v>
      </c>
      <c r="R96" s="219">
        <f t="shared" si="15"/>
        <v>10</v>
      </c>
      <c r="S96" s="211">
        <f t="shared" si="16"/>
        <v>0</v>
      </c>
      <c r="T96" s="211">
        <f t="shared" si="12"/>
        <v>150</v>
      </c>
      <c r="U96" s="211">
        <f t="shared" si="17"/>
        <v>1500</v>
      </c>
      <c r="V96" s="220"/>
      <c r="X96" s="63" t="str">
        <f>'טבלה מרכזת'!A96</f>
        <v>תשושי נפש</v>
      </c>
      <c r="Y96" s="63">
        <f>'טבלה מרכזת'!B96</f>
        <v>15</v>
      </c>
      <c r="Z96" s="63" t="str">
        <f>'טבלה מרכזת'!C96</f>
        <v>מטבח וחדר אוכל</v>
      </c>
      <c r="AA96" s="63" t="str">
        <f>'טבלה מרכזת'!D96</f>
        <v>חדר אוכל-כלי הגשה</v>
      </c>
      <c r="AB96" s="63" t="str">
        <f>'טבלה מרכזת'!E96</f>
        <v>מפות בד</v>
      </c>
      <c r="AC96" s="63">
        <f>'טבלה מרכזת'!F96</f>
        <v>150</v>
      </c>
      <c r="AD96" s="63">
        <f>'טבלה מרכזת'!G96</f>
        <v>10</v>
      </c>
      <c r="AE96" s="63">
        <f>'טבלה מרכזת'!H96</f>
        <v>1500</v>
      </c>
    </row>
    <row r="97" spans="2:31" ht="14.5" thickBot="1" x14ac:dyDescent="0.35">
      <c r="B97" s="64" t="str">
        <f>תקן[[#This Row],[סוג מרכז]]</f>
        <v>תשושי נפש</v>
      </c>
      <c r="C97" s="64">
        <f>תקן[[#This Row],[גודל מרכז]]</f>
        <v>15</v>
      </c>
      <c r="D97" s="64" t="str">
        <f>תקן[[#This Row],[סוג פריט]]</f>
        <v>מטבח וחדר אוכל</v>
      </c>
      <c r="E97" s="64" t="str">
        <f>תקן[[#This Row],[קטגוריה]]</f>
        <v>מטבח</v>
      </c>
      <c r="F97" s="60" t="str">
        <f>תקן[[#This Row],[תיאור הפריט]]</f>
        <v>מקפיא תעשייתי דלת אחת</v>
      </c>
      <c r="G97" s="64">
        <f>תקן[[#This Row],[עלות פריט]]</f>
        <v>9000</v>
      </c>
      <c r="H97" s="64">
        <f>תקן[[#This Row],[כמות]]</f>
        <v>1</v>
      </c>
      <c r="I97" s="64">
        <f>תקן[[#This Row],[סהכ עלות]]</f>
        <v>9000</v>
      </c>
      <c r="J97" s="65"/>
      <c r="K97" s="209" t="str">
        <f t="shared" si="13"/>
        <v>מקפיא תעשייתי דלת אחת</v>
      </c>
      <c r="L97" s="210">
        <f t="shared" si="9"/>
        <v>1</v>
      </c>
      <c r="M97" s="211">
        <f t="shared" si="10"/>
        <v>0</v>
      </c>
      <c r="N97" s="211">
        <f t="shared" si="11"/>
        <v>9000</v>
      </c>
      <c r="O97" s="210"/>
      <c r="P97" s="218"/>
      <c r="Q97" s="215" t="str">
        <f t="shared" si="14"/>
        <v>מטבח וחדר אוכל</v>
      </c>
      <c r="R97" s="219">
        <f t="shared" si="15"/>
        <v>1</v>
      </c>
      <c r="S97" s="211">
        <f t="shared" si="16"/>
        <v>0</v>
      </c>
      <c r="T97" s="211">
        <f t="shared" si="12"/>
        <v>9000</v>
      </c>
      <c r="U97" s="211">
        <f t="shared" si="17"/>
        <v>9000</v>
      </c>
      <c r="V97" s="220"/>
      <c r="X97" s="63" t="str">
        <f>'טבלה מרכזת'!A97</f>
        <v>תשושי נפש</v>
      </c>
      <c r="Y97" s="63">
        <f>'טבלה מרכזת'!B97</f>
        <v>15</v>
      </c>
      <c r="Z97" s="63" t="str">
        <f>'טבלה מרכזת'!C97</f>
        <v>מטבח וחדר אוכל</v>
      </c>
      <c r="AA97" s="63" t="str">
        <f>'טבלה מרכזת'!D97</f>
        <v>מטבח</v>
      </c>
      <c r="AB97" s="63" t="str">
        <f>'טבלה מרכזת'!E97</f>
        <v>מקפיא תעשייתי דלת אחת</v>
      </c>
      <c r="AC97" s="63">
        <f>'טבלה מרכזת'!F97</f>
        <v>9000</v>
      </c>
      <c r="AD97" s="63">
        <f>'טבלה מרכזת'!G97</f>
        <v>1</v>
      </c>
      <c r="AE97" s="63">
        <f>'טבלה מרכזת'!H97</f>
        <v>9000</v>
      </c>
    </row>
    <row r="98" spans="2:31" ht="14.5" thickBot="1" x14ac:dyDescent="0.35">
      <c r="B98" s="64" t="str">
        <f>תקן[[#This Row],[סוג מרכז]]</f>
        <v>תשושי נפש</v>
      </c>
      <c r="C98" s="64">
        <f>תקן[[#This Row],[גודל מרכז]]</f>
        <v>15</v>
      </c>
      <c r="D98" s="64" t="str">
        <f>תקן[[#This Row],[סוג פריט]]</f>
        <v>מטבח וחדר אוכל</v>
      </c>
      <c r="E98" s="64" t="str">
        <f>תקן[[#This Row],[קטגוריה]]</f>
        <v>מטבח</v>
      </c>
      <c r="F98" s="60" t="str">
        <f>תקן[[#This Row],[תיאור הפריט]]</f>
        <v>מקרר תעשייתי דלת אחת</v>
      </c>
      <c r="G98" s="64">
        <f>תקן[[#This Row],[עלות פריט]]</f>
        <v>7700</v>
      </c>
      <c r="H98" s="64">
        <f>תקן[[#This Row],[כמות]]</f>
        <v>1</v>
      </c>
      <c r="I98" s="64">
        <f>תקן[[#This Row],[סהכ עלות]]</f>
        <v>7700</v>
      </c>
      <c r="J98" s="65"/>
      <c r="K98" s="209" t="str">
        <f t="shared" si="13"/>
        <v>מקרר תעשייתי דלת אחת</v>
      </c>
      <c r="L98" s="210">
        <f t="shared" si="9"/>
        <v>1</v>
      </c>
      <c r="M98" s="211">
        <f t="shared" si="10"/>
        <v>0</v>
      </c>
      <c r="N98" s="211">
        <f t="shared" si="11"/>
        <v>7700</v>
      </c>
      <c r="O98" s="210"/>
      <c r="P98" s="218"/>
      <c r="Q98" s="215" t="str">
        <f t="shared" si="14"/>
        <v>מטבח וחדר אוכל</v>
      </c>
      <c r="R98" s="219">
        <f t="shared" si="15"/>
        <v>1</v>
      </c>
      <c r="S98" s="211">
        <f t="shared" si="16"/>
        <v>0</v>
      </c>
      <c r="T98" s="211">
        <f t="shared" si="12"/>
        <v>7700</v>
      </c>
      <c r="U98" s="211">
        <f t="shared" si="17"/>
        <v>7700</v>
      </c>
      <c r="V98" s="220"/>
      <c r="X98" s="63" t="str">
        <f>'טבלה מרכזת'!A98</f>
        <v>תשושי נפש</v>
      </c>
      <c r="Y98" s="63">
        <f>'טבלה מרכזת'!B98</f>
        <v>15</v>
      </c>
      <c r="Z98" s="63" t="str">
        <f>'טבלה מרכזת'!C98</f>
        <v>מטבח וחדר אוכל</v>
      </c>
      <c r="AA98" s="63" t="str">
        <f>'טבלה מרכזת'!D98</f>
        <v>מטבח</v>
      </c>
      <c r="AB98" s="63" t="str">
        <f>'טבלה מרכזת'!E98</f>
        <v>מקרר תעשייתי דלת אחת</v>
      </c>
      <c r="AC98" s="63">
        <f>'טבלה מרכזת'!F98</f>
        <v>7700</v>
      </c>
      <c r="AD98" s="63">
        <f>'טבלה מרכזת'!G98</f>
        <v>1</v>
      </c>
      <c r="AE98" s="63">
        <f>'טבלה מרכזת'!H98</f>
        <v>7700</v>
      </c>
    </row>
    <row r="99" spans="2:31" ht="14.5" thickBot="1" x14ac:dyDescent="0.35">
      <c r="B99" s="64" t="str">
        <f>תקן[[#This Row],[סוג מרכז]]</f>
        <v>תשושי נפש</v>
      </c>
      <c r="C99" s="64">
        <f>תקן[[#This Row],[גודל מרכז]]</f>
        <v>15</v>
      </c>
      <c r="D99" s="64" t="str">
        <f>תקן[[#This Row],[סוג פריט]]</f>
        <v>מטבח וחדר אוכל</v>
      </c>
      <c r="E99" s="64" t="str">
        <f>תקן[[#This Row],[קטגוריה]]</f>
        <v>מטבח</v>
      </c>
      <c r="F99" s="60" t="str">
        <f>תקן[[#This Row],[תיאור הפריט]]</f>
        <v>מקרר תעשייתי שתי דלתות</v>
      </c>
      <c r="G99" s="64">
        <f>תקן[[#This Row],[עלות פריט]]</f>
        <v>10800</v>
      </c>
      <c r="H99" s="64">
        <f>תקן[[#This Row],[כמות]]</f>
        <v>0</v>
      </c>
      <c r="I99" s="64">
        <f>תקן[[#This Row],[סהכ עלות]]</f>
        <v>0</v>
      </c>
      <c r="J99" s="65"/>
      <c r="K99" s="209" t="str">
        <f t="shared" si="13"/>
        <v>מקרר תעשייתי שתי דלתות</v>
      </c>
      <c r="L99" s="210">
        <f t="shared" si="9"/>
        <v>0</v>
      </c>
      <c r="M99" s="211">
        <f t="shared" si="10"/>
        <v>0</v>
      </c>
      <c r="N99" s="211">
        <f t="shared" si="11"/>
        <v>0</v>
      </c>
      <c r="O99" s="210"/>
      <c r="P99" s="218"/>
      <c r="Q99" s="215" t="str">
        <f t="shared" si="14"/>
        <v>מטבח וחדר אוכל</v>
      </c>
      <c r="R99" s="219">
        <f t="shared" si="15"/>
        <v>0</v>
      </c>
      <c r="S99" s="211">
        <f t="shared" si="16"/>
        <v>0</v>
      </c>
      <c r="T99" s="211">
        <f t="shared" si="12"/>
        <v>10800</v>
      </c>
      <c r="U99" s="211">
        <f t="shared" si="17"/>
        <v>0</v>
      </c>
      <c r="V99" s="220"/>
      <c r="X99" s="63" t="str">
        <f>'טבלה מרכזת'!A99</f>
        <v>תשושי נפש</v>
      </c>
      <c r="Y99" s="63">
        <f>'טבלה מרכזת'!B99</f>
        <v>15</v>
      </c>
      <c r="Z99" s="63" t="str">
        <f>'טבלה מרכזת'!C99</f>
        <v>מטבח וחדר אוכל</v>
      </c>
      <c r="AA99" s="63" t="str">
        <f>'טבלה מרכזת'!D99</f>
        <v>מטבח</v>
      </c>
      <c r="AB99" s="63" t="str">
        <f>'טבלה מרכזת'!E99</f>
        <v>מקרר תעשייתי שתי דלתות</v>
      </c>
      <c r="AC99" s="63">
        <f>'טבלה מרכזת'!F99</f>
        <v>10800</v>
      </c>
      <c r="AD99" s="63">
        <f>'טבלה מרכזת'!G99</f>
        <v>0</v>
      </c>
      <c r="AE99" s="63">
        <f>'טבלה מרכזת'!H99</f>
        <v>0</v>
      </c>
    </row>
    <row r="100" spans="2:31" ht="14.5" thickBot="1" x14ac:dyDescent="0.35">
      <c r="B100" s="64" t="str">
        <f>תקן[[#This Row],[סוג מרכז]]</f>
        <v>תשושי נפש</v>
      </c>
      <c r="C100" s="64">
        <f>תקן[[#This Row],[גודל מרכז]]</f>
        <v>15</v>
      </c>
      <c r="D100" s="64" t="str">
        <f>תקן[[#This Row],[סוג פריט]]</f>
        <v>מטבח וחדר אוכל</v>
      </c>
      <c r="E100" s="64" t="str">
        <f>תקן[[#This Row],[קטגוריה]]</f>
        <v>מטבח</v>
      </c>
      <c r="F100" s="60" t="str">
        <f>תקן[[#This Row],[תיאור הפריט]]</f>
        <v>מרכך מים אוטומטי למטבח</v>
      </c>
      <c r="G100" s="64">
        <f>תקן[[#This Row],[עלות פריט]]</f>
        <v>3000</v>
      </c>
      <c r="H100" s="64">
        <f>תקן[[#This Row],[כמות]]</f>
        <v>1</v>
      </c>
      <c r="I100" s="64">
        <f>תקן[[#This Row],[סהכ עלות]]</f>
        <v>3000</v>
      </c>
      <c r="J100" s="65"/>
      <c r="K100" s="209" t="str">
        <f t="shared" si="13"/>
        <v>מרכך מים אוטומטי למטבח</v>
      </c>
      <c r="L100" s="210">
        <f t="shared" si="9"/>
        <v>1</v>
      </c>
      <c r="M100" s="211">
        <f t="shared" si="10"/>
        <v>0</v>
      </c>
      <c r="N100" s="211">
        <f t="shared" si="11"/>
        <v>3000</v>
      </c>
      <c r="O100" s="210"/>
      <c r="P100" s="218"/>
      <c r="Q100" s="215" t="str">
        <f t="shared" si="14"/>
        <v>מטבח וחדר אוכל</v>
      </c>
      <c r="R100" s="219">
        <f t="shared" si="15"/>
        <v>1</v>
      </c>
      <c r="S100" s="211">
        <f t="shared" si="16"/>
        <v>0</v>
      </c>
      <c r="T100" s="211">
        <f t="shared" si="12"/>
        <v>3000</v>
      </c>
      <c r="U100" s="211">
        <f t="shared" si="17"/>
        <v>3000</v>
      </c>
      <c r="V100" s="220"/>
      <c r="X100" s="63" t="str">
        <f>'טבלה מרכזת'!A100</f>
        <v>תשושי נפש</v>
      </c>
      <c r="Y100" s="63">
        <f>'טבלה מרכזת'!B100</f>
        <v>15</v>
      </c>
      <c r="Z100" s="63" t="str">
        <f>'טבלה מרכזת'!C100</f>
        <v>מטבח וחדר אוכל</v>
      </c>
      <c r="AA100" s="63" t="str">
        <f>'טבלה מרכזת'!D100</f>
        <v>מטבח</v>
      </c>
      <c r="AB100" s="63" t="str">
        <f>'טבלה מרכזת'!E100</f>
        <v>מרכך מים אוטומטי למטבח</v>
      </c>
      <c r="AC100" s="63">
        <f>'טבלה מרכזת'!F100</f>
        <v>3000</v>
      </c>
      <c r="AD100" s="63">
        <f>'טבלה מרכזת'!G100</f>
        <v>1</v>
      </c>
      <c r="AE100" s="63">
        <f>'טבלה מרכזת'!H100</f>
        <v>3000</v>
      </c>
    </row>
    <row r="101" spans="2:31" ht="42.5" thickBot="1" x14ac:dyDescent="0.35">
      <c r="B101" s="64" t="str">
        <f>תקן[[#This Row],[סוג מרכז]]</f>
        <v>תשושי נפש</v>
      </c>
      <c r="C101" s="64">
        <f>תקן[[#This Row],[גודל מרכז]]</f>
        <v>15</v>
      </c>
      <c r="D101" s="64" t="str">
        <f>תקן[[#This Row],[סוג פריט]]</f>
        <v>מטבח וחדר אוכל</v>
      </c>
      <c r="E101" s="64" t="str">
        <f>תקן[[#This Row],[קטגוריה]]</f>
        <v>חדר אוכל-כלי הגשה</v>
      </c>
      <c r="F101" s="60" t="str">
        <f>תקן[[#This Row],[תיאור הפריט]]</f>
        <v>מרקיה, סלסלת לחם, סט מלח פלפל סוכר, מתקן מפיות, קיסמי שיניים</v>
      </c>
      <c r="G101" s="64">
        <f>תקן[[#This Row],[עלות פריט]]</f>
        <v>250</v>
      </c>
      <c r="H101" s="64">
        <f>תקן[[#This Row],[כמות]]</f>
        <v>6</v>
      </c>
      <c r="I101" s="64">
        <f>תקן[[#This Row],[סהכ עלות]]</f>
        <v>1500</v>
      </c>
      <c r="J101" s="65"/>
      <c r="K101" s="209" t="str">
        <f t="shared" si="13"/>
        <v>מרקיה, סלסלת לחם, סט מלח פלפל סוכר, מתקן מפיות, קיסמי שיניים</v>
      </c>
      <c r="L101" s="210">
        <f t="shared" si="9"/>
        <v>6</v>
      </c>
      <c r="M101" s="211">
        <f t="shared" si="10"/>
        <v>0</v>
      </c>
      <c r="N101" s="211">
        <f t="shared" si="11"/>
        <v>1500</v>
      </c>
      <c r="O101" s="210"/>
      <c r="P101" s="218"/>
      <c r="Q101" s="215" t="str">
        <f t="shared" si="14"/>
        <v>מטבח וחדר אוכל</v>
      </c>
      <c r="R101" s="219">
        <f t="shared" si="15"/>
        <v>6</v>
      </c>
      <c r="S101" s="211">
        <f t="shared" si="16"/>
        <v>0</v>
      </c>
      <c r="T101" s="211">
        <f t="shared" si="12"/>
        <v>250</v>
      </c>
      <c r="U101" s="211">
        <f t="shared" si="17"/>
        <v>1500</v>
      </c>
      <c r="V101" s="220"/>
      <c r="X101" s="63" t="str">
        <f>'טבלה מרכזת'!A101</f>
        <v>תשושי נפש</v>
      </c>
      <c r="Y101" s="63">
        <f>'טבלה מרכזת'!B101</f>
        <v>15</v>
      </c>
      <c r="Z101" s="63" t="str">
        <f>'טבלה מרכזת'!C101</f>
        <v>מטבח וחדר אוכל</v>
      </c>
      <c r="AA101" s="63" t="str">
        <f>'טבלה מרכזת'!D101</f>
        <v>חדר אוכל-כלי הגשה</v>
      </c>
      <c r="AB101" s="63" t="str">
        <f>'טבלה מרכזת'!E101</f>
        <v>מרקיה, סלסלת לחם, סט מלח פלפל סוכר, מתקן מפיות, קיסמי שיניים</v>
      </c>
      <c r="AC101" s="63">
        <f>'טבלה מרכזת'!F101</f>
        <v>250</v>
      </c>
      <c r="AD101" s="63">
        <f>'טבלה מרכזת'!G101</f>
        <v>6</v>
      </c>
      <c r="AE101" s="63">
        <f>'טבלה מרכזת'!H101</f>
        <v>1500</v>
      </c>
    </row>
    <row r="102" spans="2:31" ht="14.5" thickBot="1" x14ac:dyDescent="0.35">
      <c r="B102" s="64" t="str">
        <f>תקן[[#This Row],[סוג מרכז]]</f>
        <v>תשושי נפש</v>
      </c>
      <c r="C102" s="64">
        <f>תקן[[#This Row],[גודל מרכז]]</f>
        <v>15</v>
      </c>
      <c r="D102" s="64" t="str">
        <f>תקן[[#This Row],[סוג פריט]]</f>
        <v>מטבח וחדר אוכל</v>
      </c>
      <c r="E102" s="64" t="str">
        <f>תקן[[#This Row],[קטגוריה]]</f>
        <v>מטבח</v>
      </c>
      <c r="F102" s="60" t="str">
        <f>תקן[[#This Row],[תיאור הפריט]]</f>
        <v>עגלת 3 קומות</v>
      </c>
      <c r="G102" s="64">
        <f>תקן[[#This Row],[עלות פריט]]</f>
        <v>1000</v>
      </c>
      <c r="H102" s="64">
        <f>תקן[[#This Row],[כמות]]</f>
        <v>1</v>
      </c>
      <c r="I102" s="64">
        <f>תקן[[#This Row],[סהכ עלות]]</f>
        <v>1000</v>
      </c>
      <c r="J102" s="65"/>
      <c r="K102" s="209" t="str">
        <f t="shared" si="13"/>
        <v>עגלת 3 קומות</v>
      </c>
      <c r="L102" s="210">
        <f t="shared" si="9"/>
        <v>1</v>
      </c>
      <c r="M102" s="211">
        <f t="shared" si="10"/>
        <v>0</v>
      </c>
      <c r="N102" s="211">
        <f t="shared" si="11"/>
        <v>1000</v>
      </c>
      <c r="O102" s="210"/>
      <c r="P102" s="218"/>
      <c r="Q102" s="215" t="str">
        <f t="shared" si="14"/>
        <v>מטבח וחדר אוכל</v>
      </c>
      <c r="R102" s="219">
        <f t="shared" si="15"/>
        <v>1</v>
      </c>
      <c r="S102" s="211">
        <f t="shared" si="16"/>
        <v>0</v>
      </c>
      <c r="T102" s="211">
        <f t="shared" si="12"/>
        <v>1000</v>
      </c>
      <c r="U102" s="211">
        <f t="shared" si="17"/>
        <v>1000</v>
      </c>
      <c r="V102" s="220"/>
      <c r="X102" s="63" t="str">
        <f>'טבלה מרכזת'!A102</f>
        <v>תשושי נפש</v>
      </c>
      <c r="Y102" s="63">
        <f>'טבלה מרכזת'!B102</f>
        <v>15</v>
      </c>
      <c r="Z102" s="63" t="str">
        <f>'טבלה מרכזת'!C102</f>
        <v>מטבח וחדר אוכל</v>
      </c>
      <c r="AA102" s="63" t="str">
        <f>'טבלה מרכזת'!D102</f>
        <v>מטבח</v>
      </c>
      <c r="AB102" s="63" t="str">
        <f>'טבלה מרכזת'!E102</f>
        <v>עגלת 3 קומות</v>
      </c>
      <c r="AC102" s="63">
        <f>'טבלה מרכזת'!F102</f>
        <v>1000</v>
      </c>
      <c r="AD102" s="63">
        <f>'טבלה מרכזת'!G102</f>
        <v>1</v>
      </c>
      <c r="AE102" s="63">
        <f>'טבלה מרכזת'!H102</f>
        <v>1000</v>
      </c>
    </row>
    <row r="103" spans="2:31" ht="14.5" thickBot="1" x14ac:dyDescent="0.35">
      <c r="B103" s="64" t="str">
        <f>תקן[[#This Row],[סוג מרכז]]</f>
        <v>תשושי נפש</v>
      </c>
      <c r="C103" s="64">
        <f>תקן[[#This Row],[גודל מרכז]]</f>
        <v>15</v>
      </c>
      <c r="D103" s="64" t="str">
        <f>תקן[[#This Row],[סוג פריט]]</f>
        <v>מטבח וחדר אוכל</v>
      </c>
      <c r="E103" s="64" t="str">
        <f>תקן[[#This Row],[קטגוריה]]</f>
        <v>מטבח</v>
      </c>
      <c r="F103" s="60" t="str">
        <f>תקן[[#This Row],[תיאור הפריט]]</f>
        <v>עגלת נירוסטה לפח אשפה</v>
      </c>
      <c r="G103" s="64">
        <f>תקן[[#This Row],[עלות פריט]]</f>
        <v>500</v>
      </c>
      <c r="H103" s="64">
        <f>תקן[[#This Row],[כמות]]</f>
        <v>1</v>
      </c>
      <c r="I103" s="64">
        <f>תקן[[#This Row],[סהכ עלות]]</f>
        <v>500</v>
      </c>
      <c r="J103" s="65"/>
      <c r="K103" s="209" t="str">
        <f t="shared" si="13"/>
        <v>עגלת נירוסטה לפח אשפה</v>
      </c>
      <c r="L103" s="210">
        <f t="shared" si="9"/>
        <v>1</v>
      </c>
      <c r="M103" s="211">
        <f t="shared" si="10"/>
        <v>0</v>
      </c>
      <c r="N103" s="211">
        <f t="shared" si="11"/>
        <v>500</v>
      </c>
      <c r="O103" s="210"/>
      <c r="P103" s="218"/>
      <c r="Q103" s="215" t="str">
        <f t="shared" si="14"/>
        <v>מטבח וחדר אוכל</v>
      </c>
      <c r="R103" s="219">
        <f t="shared" si="15"/>
        <v>1</v>
      </c>
      <c r="S103" s="211">
        <f t="shared" si="16"/>
        <v>0</v>
      </c>
      <c r="T103" s="211">
        <f t="shared" si="12"/>
        <v>500</v>
      </c>
      <c r="U103" s="211">
        <f t="shared" si="17"/>
        <v>500</v>
      </c>
      <c r="V103" s="220"/>
      <c r="X103" s="63" t="str">
        <f>'טבלה מרכזת'!A103</f>
        <v>תשושי נפש</v>
      </c>
      <c r="Y103" s="63">
        <f>'טבלה מרכזת'!B103</f>
        <v>15</v>
      </c>
      <c r="Z103" s="63" t="str">
        <f>'טבלה מרכזת'!C103</f>
        <v>מטבח וחדר אוכל</v>
      </c>
      <c r="AA103" s="63" t="str">
        <f>'טבלה מרכזת'!D103</f>
        <v>מטבח</v>
      </c>
      <c r="AB103" s="63" t="str">
        <f>'טבלה מרכזת'!E103</f>
        <v>עגלת נירוסטה לפח אשפה</v>
      </c>
      <c r="AC103" s="63">
        <f>'טבלה מרכזת'!F103</f>
        <v>500</v>
      </c>
      <c r="AD103" s="63">
        <f>'טבלה מרכזת'!G103</f>
        <v>1</v>
      </c>
      <c r="AE103" s="63">
        <f>'טבלה מרכזת'!H103</f>
        <v>500</v>
      </c>
    </row>
    <row r="104" spans="2:31" ht="14.5" thickBot="1" x14ac:dyDescent="0.35">
      <c r="B104" s="64" t="str">
        <f>תקן[[#This Row],[סוג מרכז]]</f>
        <v>תשושי נפש</v>
      </c>
      <c r="C104" s="64">
        <f>תקן[[#This Row],[גודל מרכז]]</f>
        <v>15</v>
      </c>
      <c r="D104" s="64" t="str">
        <f>תקן[[#This Row],[סוג פריט]]</f>
        <v>מטבח וחדר אוכל</v>
      </c>
      <c r="E104" s="64" t="str">
        <f>תקן[[#This Row],[קטגוריה]]</f>
        <v>מטבח</v>
      </c>
      <c r="F104" s="60" t="str">
        <f>תקן[[#This Row],[תיאור הפריט]]</f>
        <v>קומביסטימר+מעמד</v>
      </c>
      <c r="G104" s="64">
        <f>תקן[[#This Row],[עלות פריט]]</f>
        <v>15000</v>
      </c>
      <c r="H104" s="64">
        <f>תקן[[#This Row],[כמות]]</f>
        <v>1</v>
      </c>
      <c r="I104" s="64">
        <f>תקן[[#This Row],[סהכ עלות]]</f>
        <v>15000</v>
      </c>
      <c r="J104" s="65"/>
      <c r="K104" s="209" t="str">
        <f t="shared" si="13"/>
        <v>קומביסטימר+מעמד</v>
      </c>
      <c r="L104" s="210">
        <f t="shared" si="9"/>
        <v>1</v>
      </c>
      <c r="M104" s="211">
        <f t="shared" si="10"/>
        <v>0</v>
      </c>
      <c r="N104" s="211">
        <f t="shared" si="11"/>
        <v>15000</v>
      </c>
      <c r="O104" s="210"/>
      <c r="P104" s="218"/>
      <c r="Q104" s="215" t="str">
        <f t="shared" si="14"/>
        <v>מטבח וחדר אוכל</v>
      </c>
      <c r="R104" s="219">
        <f t="shared" si="15"/>
        <v>1</v>
      </c>
      <c r="S104" s="211">
        <f t="shared" si="16"/>
        <v>0</v>
      </c>
      <c r="T104" s="211">
        <f t="shared" si="12"/>
        <v>15000</v>
      </c>
      <c r="U104" s="211">
        <f t="shared" si="17"/>
        <v>15000</v>
      </c>
      <c r="V104" s="220"/>
      <c r="X104" s="63" t="str">
        <f>'טבלה מרכזת'!A104</f>
        <v>תשושי נפש</v>
      </c>
      <c r="Y104" s="63">
        <f>'טבלה מרכזת'!B104</f>
        <v>15</v>
      </c>
      <c r="Z104" s="63" t="str">
        <f>'טבלה מרכזת'!C104</f>
        <v>מטבח וחדר אוכל</v>
      </c>
      <c r="AA104" s="63" t="str">
        <f>'טבלה מרכזת'!D104</f>
        <v>מטבח</v>
      </c>
      <c r="AB104" s="63" t="str">
        <f>'טבלה מרכזת'!E104</f>
        <v>קומביסטימר+מעמד</v>
      </c>
      <c r="AC104" s="63">
        <f>'טבלה מרכזת'!F104</f>
        <v>15000</v>
      </c>
      <c r="AD104" s="63">
        <f>'טבלה מרכזת'!G104</f>
        <v>1</v>
      </c>
      <c r="AE104" s="63">
        <f>'טבלה מרכזת'!H104</f>
        <v>15000</v>
      </c>
    </row>
    <row r="105" spans="2:31" ht="14.5" thickBot="1" x14ac:dyDescent="0.35">
      <c r="B105" s="64" t="str">
        <f>תקן[[#This Row],[סוג מרכז]]</f>
        <v>תשושי נפש</v>
      </c>
      <c r="C105" s="64">
        <f>תקן[[#This Row],[גודל מרכז]]</f>
        <v>15</v>
      </c>
      <c r="D105" s="64" t="str">
        <f>תקן[[#This Row],[סוג פריט]]</f>
        <v>מטבח וחדר אוכל</v>
      </c>
      <c r="E105" s="64" t="str">
        <f>תקן[[#This Row],[קטגוריה]]</f>
        <v>מטבח</v>
      </c>
      <c r="F105" s="60" t="str">
        <f>תקן[[#This Row],[תיאור הפריט]]</f>
        <v>קוצץ ירקות מקצועי</v>
      </c>
      <c r="G105" s="64">
        <f>תקן[[#This Row],[עלות פריט]]</f>
        <v>5000</v>
      </c>
      <c r="H105" s="64">
        <f>תקן[[#This Row],[כמות]]</f>
        <v>0</v>
      </c>
      <c r="I105" s="64">
        <f>תקן[[#This Row],[סהכ עלות]]</f>
        <v>0</v>
      </c>
      <c r="J105" s="65"/>
      <c r="K105" s="209" t="str">
        <f t="shared" si="13"/>
        <v>קוצץ ירקות מקצועי</v>
      </c>
      <c r="L105" s="210">
        <f t="shared" si="9"/>
        <v>0</v>
      </c>
      <c r="M105" s="211">
        <f t="shared" si="10"/>
        <v>0</v>
      </c>
      <c r="N105" s="211">
        <f t="shared" si="11"/>
        <v>0</v>
      </c>
      <c r="O105" s="210"/>
      <c r="P105" s="218"/>
      <c r="Q105" s="215" t="str">
        <f t="shared" si="14"/>
        <v>מטבח וחדר אוכל</v>
      </c>
      <c r="R105" s="219">
        <f t="shared" si="15"/>
        <v>0</v>
      </c>
      <c r="S105" s="211">
        <f t="shared" si="16"/>
        <v>0</v>
      </c>
      <c r="T105" s="211">
        <f t="shared" si="12"/>
        <v>5000</v>
      </c>
      <c r="U105" s="211">
        <f t="shared" si="17"/>
        <v>0</v>
      </c>
      <c r="V105" s="220"/>
      <c r="X105" s="63" t="str">
        <f>'טבלה מרכזת'!A105</f>
        <v>תשושי נפש</v>
      </c>
      <c r="Y105" s="63">
        <f>'טבלה מרכזת'!B105</f>
        <v>15</v>
      </c>
      <c r="Z105" s="63" t="str">
        <f>'טבלה מרכזת'!C105</f>
        <v>מטבח וחדר אוכל</v>
      </c>
      <c r="AA105" s="63" t="str">
        <f>'טבלה מרכזת'!D105</f>
        <v>מטבח</v>
      </c>
      <c r="AB105" s="63" t="str">
        <f>'טבלה מרכזת'!E105</f>
        <v>קוצץ ירקות מקצועי</v>
      </c>
      <c r="AC105" s="63">
        <f>'טבלה מרכזת'!F105</f>
        <v>5000</v>
      </c>
      <c r="AD105" s="63">
        <f>'טבלה מרכזת'!G105</f>
        <v>0</v>
      </c>
      <c r="AE105" s="63">
        <f>'טבלה מרכזת'!H105</f>
        <v>0</v>
      </c>
    </row>
    <row r="106" spans="2:31" ht="28.5" thickBot="1" x14ac:dyDescent="0.35">
      <c r="B106" s="64" t="str">
        <f>תקן[[#This Row],[סוג מרכז]]</f>
        <v>תשושי נפש</v>
      </c>
      <c r="C106" s="64">
        <f>תקן[[#This Row],[גודל מרכז]]</f>
        <v>15</v>
      </c>
      <c r="D106" s="64" t="str">
        <f>תקן[[#This Row],[סוג פריט]]</f>
        <v>מטבח וחדר אוכל</v>
      </c>
      <c r="E106" s="64" t="str">
        <f>תקן[[#This Row],[קטגוריה]]</f>
        <v>חדר אוכל-כלי הגשה</v>
      </c>
      <c r="F106" s="60" t="str">
        <f>תקן[[#This Row],[תיאור הפריט]]</f>
        <v>קערות הגשה, מצקות וכפות הגשה, ארגזי פלסטויק לאיסוף</v>
      </c>
      <c r="G106" s="64">
        <f>תקן[[#This Row],[עלות פריט]]</f>
        <v>1200</v>
      </c>
      <c r="H106" s="64">
        <f>תקן[[#This Row],[כמות]]</f>
        <v>2</v>
      </c>
      <c r="I106" s="64">
        <f>תקן[[#This Row],[סהכ עלות]]</f>
        <v>2400</v>
      </c>
      <c r="J106" s="65"/>
      <c r="K106" s="209" t="str">
        <f t="shared" si="13"/>
        <v>קערות הגשה, מצקות וכפות הגשה, ארגזי פלסטויק לאיסוף</v>
      </c>
      <c r="L106" s="210">
        <f t="shared" si="9"/>
        <v>2</v>
      </c>
      <c r="M106" s="211">
        <f t="shared" si="10"/>
        <v>0</v>
      </c>
      <c r="N106" s="211">
        <f t="shared" si="11"/>
        <v>2400</v>
      </c>
      <c r="O106" s="210"/>
      <c r="P106" s="218"/>
      <c r="Q106" s="215" t="str">
        <f t="shared" si="14"/>
        <v>מטבח וחדר אוכל</v>
      </c>
      <c r="R106" s="219">
        <f t="shared" si="15"/>
        <v>2</v>
      </c>
      <c r="S106" s="211">
        <f t="shared" si="16"/>
        <v>0</v>
      </c>
      <c r="T106" s="211">
        <f t="shared" si="12"/>
        <v>1200</v>
      </c>
      <c r="U106" s="211">
        <f t="shared" si="17"/>
        <v>2400</v>
      </c>
      <c r="V106" s="220"/>
      <c r="X106" s="63" t="str">
        <f>'טבלה מרכזת'!A106</f>
        <v>תשושי נפש</v>
      </c>
      <c r="Y106" s="63">
        <f>'טבלה מרכזת'!B106</f>
        <v>15</v>
      </c>
      <c r="Z106" s="63" t="str">
        <f>'טבלה מרכזת'!C106</f>
        <v>מטבח וחדר אוכל</v>
      </c>
      <c r="AA106" s="63" t="str">
        <f>'טבלה מרכזת'!D106</f>
        <v>חדר אוכל-כלי הגשה</v>
      </c>
      <c r="AB106" s="63" t="str">
        <f>'טבלה מרכזת'!E106</f>
        <v>קערות הגשה, מצקות וכפות הגשה, ארגזי פלסטויק לאיסוף</v>
      </c>
      <c r="AC106" s="63">
        <f>'טבלה מרכזת'!F106</f>
        <v>1200</v>
      </c>
      <c r="AD106" s="63">
        <f>'טבלה מרכזת'!G106</f>
        <v>2</v>
      </c>
      <c r="AE106" s="63">
        <f>'טבלה מרכזת'!H106</f>
        <v>2400</v>
      </c>
    </row>
    <row r="107" spans="2:31" ht="14.5" thickBot="1" x14ac:dyDescent="0.35">
      <c r="B107" s="64" t="str">
        <f>תקן[[#This Row],[סוג מרכז]]</f>
        <v>תשושי נפש</v>
      </c>
      <c r="C107" s="64">
        <f>תקן[[#This Row],[גודל מרכז]]</f>
        <v>15</v>
      </c>
      <c r="D107" s="64" t="str">
        <f>תקן[[#This Row],[סוג פריט]]</f>
        <v>מטבח וחדר אוכל</v>
      </c>
      <c r="E107" s="64" t="str">
        <f>תקן[[#This Row],[קטגוריה]]</f>
        <v>כלי הכנה-מטבח מחמם</v>
      </c>
      <c r="F107" s="60" t="str">
        <f>תקן[[#This Row],[תיאור הפריט]]</f>
        <v>קערות וקעריות מסוגים שונים</v>
      </c>
      <c r="G107" s="64">
        <f>תקן[[#This Row],[עלות פריט]]</f>
        <v>500</v>
      </c>
      <c r="H107" s="64">
        <f>תקן[[#This Row],[כמות]]</f>
        <v>1</v>
      </c>
      <c r="I107" s="64">
        <f>תקן[[#This Row],[סהכ עלות]]</f>
        <v>500</v>
      </c>
      <c r="J107" s="65"/>
      <c r="K107" s="209" t="str">
        <f t="shared" si="13"/>
        <v>קערות וקעריות מסוגים שונים</v>
      </c>
      <c r="L107" s="210">
        <f t="shared" si="9"/>
        <v>1</v>
      </c>
      <c r="M107" s="211">
        <f t="shared" si="10"/>
        <v>0</v>
      </c>
      <c r="N107" s="211">
        <f t="shared" si="11"/>
        <v>500</v>
      </c>
      <c r="O107" s="210"/>
      <c r="P107" s="218"/>
      <c r="Q107" s="215" t="str">
        <f t="shared" si="14"/>
        <v>מטבח וחדר אוכל</v>
      </c>
      <c r="R107" s="219">
        <f t="shared" si="15"/>
        <v>1</v>
      </c>
      <c r="S107" s="211">
        <f t="shared" si="16"/>
        <v>0</v>
      </c>
      <c r="T107" s="211">
        <f t="shared" si="12"/>
        <v>500</v>
      </c>
      <c r="U107" s="211">
        <f t="shared" si="17"/>
        <v>500</v>
      </c>
      <c r="V107" s="220"/>
      <c r="X107" s="63" t="str">
        <f>'טבלה מרכזת'!A107</f>
        <v>תשושי נפש</v>
      </c>
      <c r="Y107" s="63">
        <f>'טבלה מרכזת'!B107</f>
        <v>15</v>
      </c>
      <c r="Z107" s="63" t="str">
        <f>'טבלה מרכזת'!C107</f>
        <v>מטבח וחדר אוכל</v>
      </c>
      <c r="AA107" s="63" t="str">
        <f>'טבלה מרכזת'!D107</f>
        <v>כלי הכנה-מטבח מחמם</v>
      </c>
      <c r="AB107" s="63" t="str">
        <f>'טבלה מרכזת'!E107</f>
        <v>קערות וקעריות מסוגים שונים</v>
      </c>
      <c r="AC107" s="63">
        <f>'טבלה מרכזת'!F107</f>
        <v>500</v>
      </c>
      <c r="AD107" s="63">
        <f>'טבלה מרכזת'!G107</f>
        <v>1</v>
      </c>
      <c r="AE107" s="63">
        <f>'טבלה מרכזת'!H107</f>
        <v>500</v>
      </c>
    </row>
    <row r="108" spans="2:31" ht="28.5" thickBot="1" x14ac:dyDescent="0.35">
      <c r="B108" s="64" t="str">
        <f>תקן[[#This Row],[סוג מרכז]]</f>
        <v>תשושי נפש</v>
      </c>
      <c r="C108" s="64">
        <f>תקן[[#This Row],[גודל מרכז]]</f>
        <v>15</v>
      </c>
      <c r="D108" s="64" t="str">
        <f>תקן[[#This Row],[סוג פריט]]</f>
        <v>מטבח וחדר אוכל</v>
      </c>
      <c r="E108" s="64" t="str">
        <f>תקן[[#This Row],[קטגוריה]]</f>
        <v>מטבח</v>
      </c>
      <c r="F108" s="60" t="str">
        <f>תקן[[#This Row],[תיאור הפריט]]</f>
        <v>שולחן ( 2 מ') עם כיור כפול + מדף תחתוןן</v>
      </c>
      <c r="G108" s="64">
        <f>תקן[[#This Row],[עלות פריט]]</f>
        <v>4200</v>
      </c>
      <c r="H108" s="64">
        <f>תקן[[#This Row],[כמות]]</f>
        <v>0</v>
      </c>
      <c r="I108" s="64">
        <f>תקן[[#This Row],[סהכ עלות]]</f>
        <v>0</v>
      </c>
      <c r="J108" s="65"/>
      <c r="K108" s="209" t="str">
        <f t="shared" si="13"/>
        <v>שולחן ( 2 מ') עם כיור כפול + מדף תחתוןן</v>
      </c>
      <c r="L108" s="210">
        <f t="shared" si="9"/>
        <v>0</v>
      </c>
      <c r="M108" s="211">
        <f t="shared" si="10"/>
        <v>0</v>
      </c>
      <c r="N108" s="211">
        <f t="shared" si="11"/>
        <v>0</v>
      </c>
      <c r="O108" s="210"/>
      <c r="P108" s="218"/>
      <c r="Q108" s="215" t="str">
        <f t="shared" si="14"/>
        <v>מטבח וחדר אוכל</v>
      </c>
      <c r="R108" s="219">
        <f t="shared" si="15"/>
        <v>0</v>
      </c>
      <c r="S108" s="211">
        <f t="shared" si="16"/>
        <v>0</v>
      </c>
      <c r="T108" s="211">
        <f t="shared" si="12"/>
        <v>4200</v>
      </c>
      <c r="U108" s="211">
        <f t="shared" si="17"/>
        <v>0</v>
      </c>
      <c r="V108" s="220"/>
      <c r="X108" s="63" t="str">
        <f>'טבלה מרכזת'!A108</f>
        <v>תשושי נפש</v>
      </c>
      <c r="Y108" s="63">
        <f>'טבלה מרכזת'!B108</f>
        <v>15</v>
      </c>
      <c r="Z108" s="63" t="str">
        <f>'טבלה מרכזת'!C108</f>
        <v>מטבח וחדר אוכל</v>
      </c>
      <c r="AA108" s="63" t="str">
        <f>'טבלה מרכזת'!D108</f>
        <v>מטבח</v>
      </c>
      <c r="AB108" s="63" t="str">
        <f>'טבלה מרכזת'!E108</f>
        <v>שולחן ( 2 מ') עם כיור כפול + מדף תחתוןן</v>
      </c>
      <c r="AC108" s="63">
        <f>'טבלה מרכזת'!F108</f>
        <v>4200</v>
      </c>
      <c r="AD108" s="63">
        <f>'טבלה מרכזת'!G108</f>
        <v>0</v>
      </c>
      <c r="AE108" s="63">
        <f>'טבלה מרכזת'!H108</f>
        <v>0</v>
      </c>
    </row>
    <row r="109" spans="2:31" ht="28.5" thickBot="1" x14ac:dyDescent="0.35">
      <c r="B109" s="64" t="str">
        <f>תקן[[#This Row],[סוג מרכז]]</f>
        <v>תשושי נפש</v>
      </c>
      <c r="C109" s="64">
        <f>תקן[[#This Row],[גודל מרכז]]</f>
        <v>15</v>
      </c>
      <c r="D109" s="64" t="str">
        <f>תקן[[#This Row],[סוג פריט]]</f>
        <v>מטבח וחדר אוכל</v>
      </c>
      <c r="E109" s="64" t="str">
        <f>תקן[[#This Row],[קטגוריה]]</f>
        <v>מטבח</v>
      </c>
      <c r="F109" s="60" t="str">
        <f>תקן[[#This Row],[תיאור הפריט]]</f>
        <v>שולחן עבודה ללא כיורים + מדף תחתון</v>
      </c>
      <c r="G109" s="64">
        <f>תקן[[#This Row],[עלות פריט]]</f>
        <v>2500</v>
      </c>
      <c r="H109" s="64">
        <f>תקן[[#This Row],[כמות]]</f>
        <v>0</v>
      </c>
      <c r="I109" s="64">
        <f>תקן[[#This Row],[סהכ עלות]]</f>
        <v>0</v>
      </c>
      <c r="J109" s="65"/>
      <c r="K109" s="209" t="str">
        <f t="shared" si="13"/>
        <v>שולחן עבודה ללא כיורים + מדף תחתון</v>
      </c>
      <c r="L109" s="210">
        <f t="shared" si="9"/>
        <v>0</v>
      </c>
      <c r="M109" s="211">
        <f t="shared" si="10"/>
        <v>0</v>
      </c>
      <c r="N109" s="211">
        <f t="shared" si="11"/>
        <v>0</v>
      </c>
      <c r="O109" s="210"/>
      <c r="P109" s="218"/>
      <c r="Q109" s="215" t="str">
        <f t="shared" si="14"/>
        <v>מטבח וחדר אוכל</v>
      </c>
      <c r="R109" s="219">
        <f t="shared" si="15"/>
        <v>0</v>
      </c>
      <c r="S109" s="211">
        <f t="shared" si="16"/>
        <v>0</v>
      </c>
      <c r="T109" s="211">
        <f t="shared" si="12"/>
        <v>2500</v>
      </c>
      <c r="U109" s="211">
        <f t="shared" si="17"/>
        <v>0</v>
      </c>
      <c r="V109" s="220"/>
      <c r="X109" s="63" t="str">
        <f>'טבלה מרכזת'!A109</f>
        <v>תשושי נפש</v>
      </c>
      <c r="Y109" s="63">
        <f>'טבלה מרכזת'!B109</f>
        <v>15</v>
      </c>
      <c r="Z109" s="63" t="str">
        <f>'טבלה מרכזת'!C109</f>
        <v>מטבח וחדר אוכל</v>
      </c>
      <c r="AA109" s="63" t="str">
        <f>'טבלה מרכזת'!D109</f>
        <v>מטבח</v>
      </c>
      <c r="AB109" s="63" t="str">
        <f>'טבלה מרכזת'!E109</f>
        <v>שולחן עבודה ללא כיורים + מדף תחתון</v>
      </c>
      <c r="AC109" s="63">
        <f>'טבלה מרכזת'!F109</f>
        <v>2500</v>
      </c>
      <c r="AD109" s="63">
        <f>'טבלה מרכזת'!G109</f>
        <v>0</v>
      </c>
      <c r="AE109" s="63">
        <f>'טבלה מרכזת'!H109</f>
        <v>0</v>
      </c>
    </row>
    <row r="110" spans="2:31" ht="28.5" thickBot="1" x14ac:dyDescent="0.35">
      <c r="B110" s="64" t="str">
        <f>תקן[[#This Row],[סוג מרכז]]</f>
        <v>תשושי נפש</v>
      </c>
      <c r="C110" s="64">
        <f>תקן[[#This Row],[גודל מרכז]]</f>
        <v>15</v>
      </c>
      <c r="D110" s="64" t="str">
        <f>תקן[[#This Row],[סוג פריט]]</f>
        <v>מטבח וחדר אוכל</v>
      </c>
      <c r="E110" s="64" t="str">
        <f>תקן[[#This Row],[קטגוריה]]</f>
        <v>מטבח</v>
      </c>
      <c r="F110" s="60" t="str">
        <f>תקן[[#This Row],[תיאור הפריט]]</f>
        <v>שולחן עם כיור יחיד ( 2 מ') + מדף תחתוןן</v>
      </c>
      <c r="G110" s="64">
        <f>תקן[[#This Row],[עלות פריט]]</f>
        <v>3500</v>
      </c>
      <c r="H110" s="64">
        <f>תקן[[#This Row],[כמות]]</f>
        <v>1</v>
      </c>
      <c r="I110" s="64">
        <f>תקן[[#This Row],[סהכ עלות]]</f>
        <v>3500</v>
      </c>
      <c r="J110" s="65"/>
      <c r="K110" s="209" t="str">
        <f t="shared" si="13"/>
        <v>שולחן עם כיור יחיד ( 2 מ') + מדף תחתוןן</v>
      </c>
      <c r="L110" s="210">
        <f t="shared" si="9"/>
        <v>1</v>
      </c>
      <c r="M110" s="211">
        <f t="shared" si="10"/>
        <v>0</v>
      </c>
      <c r="N110" s="211">
        <f t="shared" si="11"/>
        <v>3500</v>
      </c>
      <c r="O110" s="210"/>
      <c r="P110" s="218"/>
      <c r="Q110" s="215" t="str">
        <f t="shared" si="14"/>
        <v>מטבח וחדר אוכל</v>
      </c>
      <c r="R110" s="219">
        <f t="shared" si="15"/>
        <v>1</v>
      </c>
      <c r="S110" s="211">
        <f t="shared" si="16"/>
        <v>0</v>
      </c>
      <c r="T110" s="211">
        <f t="shared" si="12"/>
        <v>3500</v>
      </c>
      <c r="U110" s="211">
        <f t="shared" si="17"/>
        <v>3500</v>
      </c>
      <c r="V110" s="220"/>
      <c r="X110" s="63" t="str">
        <f>'טבלה מרכזת'!A110</f>
        <v>תשושי נפש</v>
      </c>
      <c r="Y110" s="63">
        <f>'טבלה מרכזת'!B110</f>
        <v>15</v>
      </c>
      <c r="Z110" s="63" t="str">
        <f>'טבלה מרכזת'!C110</f>
        <v>מטבח וחדר אוכל</v>
      </c>
      <c r="AA110" s="63" t="str">
        <f>'טבלה מרכזת'!D110</f>
        <v>מטבח</v>
      </c>
      <c r="AB110" s="63" t="str">
        <f>'טבלה מרכזת'!E110</f>
        <v>שולחן עם כיור יחיד ( 2 מ') + מדף תחתוןן</v>
      </c>
      <c r="AC110" s="63">
        <f>'טבלה מרכזת'!F110</f>
        <v>3500</v>
      </c>
      <c r="AD110" s="63">
        <f>'טבלה מרכזת'!G110</f>
        <v>1</v>
      </c>
      <c r="AE110" s="63">
        <f>'טבלה מרכזת'!H110</f>
        <v>3500</v>
      </c>
    </row>
    <row r="111" spans="2:31" ht="14.5" thickBot="1" x14ac:dyDescent="0.35">
      <c r="B111" s="64" t="str">
        <f>תקן[[#This Row],[סוג מרכז]]</f>
        <v>תשושי נפש</v>
      </c>
      <c r="C111" s="64">
        <f>תקן[[#This Row],[גודל מרכז]]</f>
        <v>15</v>
      </c>
      <c r="D111" s="64" t="str">
        <f>תקן[[#This Row],[סוג פריט]]</f>
        <v>מטבח וחדר אוכל</v>
      </c>
      <c r="E111" s="64" t="str">
        <f>תקן[[#This Row],[קטגוריה]]</f>
        <v>מטבח</v>
      </c>
      <c r="F111" s="60" t="str">
        <f>תקן[[#This Row],[תיאור הפריט]]</f>
        <v>תנור בישול ואפייה</v>
      </c>
      <c r="G111" s="64">
        <f>תקן[[#This Row],[עלות פריט]]</f>
        <v>6500</v>
      </c>
      <c r="H111" s="64">
        <f>תקן[[#This Row],[כמות]]</f>
        <v>1</v>
      </c>
      <c r="I111" s="64">
        <f>תקן[[#This Row],[סהכ עלות]]</f>
        <v>6500</v>
      </c>
      <c r="J111" s="65"/>
      <c r="K111" s="209" t="str">
        <f t="shared" si="13"/>
        <v>תנור בישול ואפייה</v>
      </c>
      <c r="L111" s="210">
        <f t="shared" si="9"/>
        <v>1</v>
      </c>
      <c r="M111" s="211">
        <f t="shared" si="10"/>
        <v>0</v>
      </c>
      <c r="N111" s="211">
        <f t="shared" si="11"/>
        <v>6500</v>
      </c>
      <c r="O111" s="210"/>
      <c r="P111" s="218"/>
      <c r="Q111" s="215" t="str">
        <f t="shared" si="14"/>
        <v>מטבח וחדר אוכל</v>
      </c>
      <c r="R111" s="219">
        <f t="shared" si="15"/>
        <v>1</v>
      </c>
      <c r="S111" s="211">
        <f t="shared" si="16"/>
        <v>0</v>
      </c>
      <c r="T111" s="211">
        <f t="shared" si="12"/>
        <v>6500</v>
      </c>
      <c r="U111" s="211">
        <f t="shared" si="17"/>
        <v>6500</v>
      </c>
      <c r="V111" s="220"/>
      <c r="X111" s="63" t="str">
        <f>'טבלה מרכזת'!A111</f>
        <v>תשושי נפש</v>
      </c>
      <c r="Y111" s="63">
        <f>'טבלה מרכזת'!B111</f>
        <v>15</v>
      </c>
      <c r="Z111" s="63" t="str">
        <f>'טבלה מרכזת'!C111</f>
        <v>מטבח וחדר אוכל</v>
      </c>
      <c r="AA111" s="63" t="str">
        <f>'טבלה מרכזת'!D111</f>
        <v>מטבח</v>
      </c>
      <c r="AB111" s="63" t="str">
        <f>'טבלה מרכזת'!E111</f>
        <v>תנור בישול ואפייה</v>
      </c>
      <c r="AC111" s="63">
        <f>'טבלה מרכזת'!F111</f>
        <v>6500</v>
      </c>
      <c r="AD111" s="63">
        <f>'טבלה מרכזת'!G111</f>
        <v>1</v>
      </c>
      <c r="AE111" s="63">
        <f>'טבלה מרכזת'!H111</f>
        <v>6500</v>
      </c>
    </row>
    <row r="112" spans="2:31" ht="14.5" thickBot="1" x14ac:dyDescent="0.35">
      <c r="B112" s="64" t="str">
        <f>תקן[[#This Row],[סוג מרכז]]</f>
        <v>תשושי נפש</v>
      </c>
      <c r="C112" s="64">
        <f>תקן[[#This Row],[גודל מרכז]]</f>
        <v>15</v>
      </c>
      <c r="D112" s="64" t="str">
        <f>תקן[[#This Row],[סוג פריט]]</f>
        <v>מטבח וחדר אוכל</v>
      </c>
      <c r="E112" s="64" t="str">
        <f>תקן[[#This Row],[קטגוריה]]</f>
        <v>מטבח</v>
      </c>
      <c r="F112" s="60" t="str">
        <f>תקן[[#This Row],[תיאור הפריט]]</f>
        <v>תנור מיקרוגל</v>
      </c>
      <c r="G112" s="64">
        <f>תקן[[#This Row],[עלות פריט]]</f>
        <v>1200</v>
      </c>
      <c r="H112" s="64">
        <f>תקן[[#This Row],[כמות]]</f>
        <v>1</v>
      </c>
      <c r="I112" s="64">
        <f>תקן[[#This Row],[סהכ עלות]]</f>
        <v>1200</v>
      </c>
      <c r="J112" s="65"/>
      <c r="K112" s="209" t="str">
        <f t="shared" si="13"/>
        <v>תנור מיקרוגל</v>
      </c>
      <c r="L112" s="210">
        <f t="shared" si="9"/>
        <v>1</v>
      </c>
      <c r="M112" s="211">
        <f t="shared" si="10"/>
        <v>0</v>
      </c>
      <c r="N112" s="211">
        <f t="shared" si="11"/>
        <v>1200</v>
      </c>
      <c r="O112" s="210"/>
      <c r="P112" s="218"/>
      <c r="Q112" s="215" t="str">
        <f t="shared" si="14"/>
        <v>מטבח וחדר אוכל</v>
      </c>
      <c r="R112" s="219">
        <f t="shared" si="15"/>
        <v>1</v>
      </c>
      <c r="S112" s="211">
        <f t="shared" si="16"/>
        <v>0</v>
      </c>
      <c r="T112" s="211">
        <f t="shared" si="12"/>
        <v>1200</v>
      </c>
      <c r="U112" s="211">
        <f t="shared" si="17"/>
        <v>1200</v>
      </c>
      <c r="V112" s="220"/>
      <c r="X112" s="63" t="str">
        <f>'טבלה מרכזת'!A112</f>
        <v>תשושי נפש</v>
      </c>
      <c r="Y112" s="63">
        <f>'טבלה מרכזת'!B112</f>
        <v>15</v>
      </c>
      <c r="Z112" s="63" t="str">
        <f>'טבלה מרכזת'!C112</f>
        <v>מטבח וחדר אוכל</v>
      </c>
      <c r="AA112" s="63" t="str">
        <f>'טבלה מרכזת'!D112</f>
        <v>מטבח</v>
      </c>
      <c r="AB112" s="63" t="str">
        <f>'טבלה מרכזת'!E112</f>
        <v>תנור מיקרוגל</v>
      </c>
      <c r="AC112" s="63">
        <f>'טבלה מרכזת'!F112</f>
        <v>1200</v>
      </c>
      <c r="AD112" s="63">
        <f>'טבלה מרכזת'!G112</f>
        <v>1</v>
      </c>
      <c r="AE112" s="63">
        <f>'טבלה מרכזת'!H112</f>
        <v>1200</v>
      </c>
    </row>
    <row r="113" spans="2:31" ht="28.5" thickBot="1" x14ac:dyDescent="0.35">
      <c r="B113" s="64" t="str">
        <f>תקן[[#This Row],[סוג מרכז]]</f>
        <v>תשושי נפש</v>
      </c>
      <c r="C113" s="64">
        <f>תקן[[#This Row],[גודל מרכז]]</f>
        <v>15</v>
      </c>
      <c r="D113" s="64" t="str">
        <f>תקן[[#This Row],[סוג פריט]]</f>
        <v>מטבח וחדר אוכל</v>
      </c>
      <c r="E113" s="64" t="str">
        <f>תקן[[#This Row],[קטגוריה]]</f>
        <v>חדר אוכל</v>
      </c>
      <c r="F113" s="60" t="str">
        <f>תקן[[#This Row],[תיאור הפריט]]</f>
        <v>תפריט דיגיטלי עם אפשרות להזמנות</v>
      </c>
      <c r="G113" s="64">
        <f>תקן[[#This Row],[עלות פריט]]</f>
        <v>2500</v>
      </c>
      <c r="H113" s="64">
        <f>תקן[[#This Row],[כמות]]</f>
        <v>1</v>
      </c>
      <c r="I113" s="64">
        <f>תקן[[#This Row],[סהכ עלות]]</f>
        <v>2500</v>
      </c>
      <c r="J113" s="65"/>
      <c r="K113" s="209" t="str">
        <f t="shared" si="13"/>
        <v>תפריט דיגיטלי עם אפשרות להזמנות</v>
      </c>
      <c r="L113" s="210">
        <f t="shared" si="9"/>
        <v>1</v>
      </c>
      <c r="M113" s="211">
        <f t="shared" si="10"/>
        <v>0</v>
      </c>
      <c r="N113" s="211">
        <f t="shared" si="11"/>
        <v>2500</v>
      </c>
      <c r="O113" s="210"/>
      <c r="P113" s="218"/>
      <c r="Q113" s="215" t="str">
        <f t="shared" si="14"/>
        <v>מטבח וחדר אוכל</v>
      </c>
      <c r="R113" s="219">
        <f t="shared" si="15"/>
        <v>1</v>
      </c>
      <c r="S113" s="211">
        <f t="shared" si="16"/>
        <v>0</v>
      </c>
      <c r="T113" s="211">
        <f t="shared" si="12"/>
        <v>2500</v>
      </c>
      <c r="U113" s="211">
        <f t="shared" si="17"/>
        <v>2500</v>
      </c>
      <c r="V113" s="220"/>
      <c r="X113" s="63" t="str">
        <f>'טבלה מרכזת'!A113</f>
        <v>תשושי נפש</v>
      </c>
      <c r="Y113" s="63">
        <f>'טבלה מרכזת'!B113</f>
        <v>15</v>
      </c>
      <c r="Z113" s="63" t="str">
        <f>'טבלה מרכזת'!C113</f>
        <v>מטבח וחדר אוכל</v>
      </c>
      <c r="AA113" s="63" t="str">
        <f>'טבלה מרכזת'!D113</f>
        <v>חדר אוכל</v>
      </c>
      <c r="AB113" s="63" t="str">
        <f>'טבלה מרכזת'!E113</f>
        <v>תפריט דיגיטלי עם אפשרות להזמנות</v>
      </c>
      <c r="AC113" s="63">
        <f>'טבלה מרכזת'!F113</f>
        <v>2500</v>
      </c>
      <c r="AD113" s="63">
        <f>'טבלה מרכזת'!G113</f>
        <v>1</v>
      </c>
      <c r="AE113" s="63">
        <f>'טבלה מרכזת'!H113</f>
        <v>2500</v>
      </c>
    </row>
    <row r="114" spans="2:31" ht="14.5" thickBot="1" x14ac:dyDescent="0.35">
      <c r="B114" s="64" t="str">
        <f>תקן[[#This Row],[סוג מרכז]]</f>
        <v>תשושי נפש</v>
      </c>
      <c r="C114" s="64">
        <f>תקן[[#This Row],[גודל מרכז]]</f>
        <v>15</v>
      </c>
      <c r="D114" s="64" t="str">
        <f>תקן[[#This Row],[סוג פריט]]</f>
        <v>מיחשוב</v>
      </c>
      <c r="E114" s="64" t="str">
        <f>תקן[[#This Row],[קטגוריה]]</f>
        <v>חדר מזכירות וקבלה</v>
      </c>
      <c r="F114" s="60" t="str">
        <f>תקן[[#This Row],[תיאור הפריט]]</f>
        <v>מגרסת נייר משרדית</v>
      </c>
      <c r="G114" s="64">
        <f>תקן[[#This Row],[עלות פריט]]</f>
        <v>600</v>
      </c>
      <c r="H114" s="64">
        <f>תקן[[#This Row],[כמות]]</f>
        <v>1</v>
      </c>
      <c r="I114" s="64">
        <f>תקן[[#This Row],[סהכ עלות]]</f>
        <v>600</v>
      </c>
      <c r="J114" s="65"/>
      <c r="K114" s="209" t="str">
        <f t="shared" si="13"/>
        <v>מגרסת נייר משרדית</v>
      </c>
      <c r="L114" s="210">
        <f t="shared" si="9"/>
        <v>1</v>
      </c>
      <c r="M114" s="211">
        <f t="shared" si="10"/>
        <v>0</v>
      </c>
      <c r="N114" s="211">
        <f t="shared" si="11"/>
        <v>600</v>
      </c>
      <c r="O114" s="210"/>
      <c r="P114" s="218"/>
      <c r="Q114" s="215" t="str">
        <f t="shared" si="14"/>
        <v>מיחשוב</v>
      </c>
      <c r="R114" s="219">
        <f t="shared" si="15"/>
        <v>1</v>
      </c>
      <c r="S114" s="211">
        <f t="shared" si="16"/>
        <v>0</v>
      </c>
      <c r="T114" s="211">
        <f t="shared" si="12"/>
        <v>600</v>
      </c>
      <c r="U114" s="211">
        <f t="shared" si="17"/>
        <v>600</v>
      </c>
      <c r="V114" s="220"/>
      <c r="X114" s="63" t="str">
        <f>'טבלה מרכזת'!A114</f>
        <v>תשושי נפש</v>
      </c>
      <c r="Y114" s="63">
        <f>'טבלה מרכזת'!B114</f>
        <v>15</v>
      </c>
      <c r="Z114" s="63" t="str">
        <f>'טבלה מרכזת'!C114</f>
        <v>מיחשוב</v>
      </c>
      <c r="AA114" s="63" t="str">
        <f>'טבלה מרכזת'!D114</f>
        <v>חדר מזכירות וקבלה</v>
      </c>
      <c r="AB114" s="63" t="str">
        <f>'טבלה מרכזת'!E114</f>
        <v>מגרסת נייר משרדית</v>
      </c>
      <c r="AC114" s="63">
        <f>'טבלה מרכזת'!F114</f>
        <v>600</v>
      </c>
      <c r="AD114" s="63">
        <f>'טבלה מרכזת'!G114</f>
        <v>1</v>
      </c>
      <c r="AE114" s="63">
        <f>'טבלה מרכזת'!H114</f>
        <v>600</v>
      </c>
    </row>
    <row r="115" spans="2:31" ht="14.5" thickBot="1" x14ac:dyDescent="0.35">
      <c r="B115" s="64" t="str">
        <f>תקן[[#This Row],[סוג מרכז]]</f>
        <v>תשושי נפש</v>
      </c>
      <c r="C115" s="64">
        <f>תקן[[#This Row],[גודל מרכז]]</f>
        <v>15</v>
      </c>
      <c r="D115" s="64" t="str">
        <f>תקן[[#This Row],[סוג פריט]]</f>
        <v>מיחשוב</v>
      </c>
      <c r="E115" s="64" t="str">
        <f>תקן[[#This Row],[קטגוריה]]</f>
        <v>חדר מזכירות וקבלה</v>
      </c>
      <c r="F115" s="60" t="str">
        <f>תקן[[#This Row],[תיאור הפריט]]</f>
        <v>מדפסת משולבת</v>
      </c>
      <c r="G115" s="64">
        <f>תקן[[#This Row],[עלות פריט]]</f>
        <v>1200</v>
      </c>
      <c r="H115" s="64">
        <f>תקן[[#This Row],[כמות]]</f>
        <v>1</v>
      </c>
      <c r="I115" s="64">
        <f>תקן[[#This Row],[סהכ עלות]]</f>
        <v>1200</v>
      </c>
      <c r="J115" s="65"/>
      <c r="K115" s="209" t="str">
        <f t="shared" si="13"/>
        <v>מדפסת משולבת</v>
      </c>
      <c r="L115" s="210">
        <f t="shared" si="9"/>
        <v>1</v>
      </c>
      <c r="M115" s="211">
        <f t="shared" si="10"/>
        <v>0</v>
      </c>
      <c r="N115" s="211">
        <f t="shared" si="11"/>
        <v>1200</v>
      </c>
      <c r="O115" s="210"/>
      <c r="P115" s="218"/>
      <c r="Q115" s="215" t="str">
        <f t="shared" si="14"/>
        <v>מיחשוב</v>
      </c>
      <c r="R115" s="219">
        <f t="shared" si="15"/>
        <v>1</v>
      </c>
      <c r="S115" s="211">
        <f t="shared" si="16"/>
        <v>0</v>
      </c>
      <c r="T115" s="211">
        <f t="shared" si="12"/>
        <v>1200</v>
      </c>
      <c r="U115" s="211">
        <f t="shared" si="17"/>
        <v>1200</v>
      </c>
      <c r="V115" s="220"/>
      <c r="X115" s="63" t="str">
        <f>'טבלה מרכזת'!A115</f>
        <v>תשושי נפש</v>
      </c>
      <c r="Y115" s="63">
        <f>'טבלה מרכזת'!B115</f>
        <v>15</v>
      </c>
      <c r="Z115" s="63" t="str">
        <f>'טבלה מרכזת'!C115</f>
        <v>מיחשוב</v>
      </c>
      <c r="AA115" s="63" t="str">
        <f>'טבלה מרכזת'!D115</f>
        <v>חדר מזכירות וקבלה</v>
      </c>
      <c r="AB115" s="63" t="str">
        <f>'טבלה מרכזת'!E115</f>
        <v>מדפסת משולבת</v>
      </c>
      <c r="AC115" s="63">
        <f>'טבלה מרכזת'!F115</f>
        <v>1200</v>
      </c>
      <c r="AD115" s="63">
        <f>'טבלה מרכזת'!G115</f>
        <v>1</v>
      </c>
      <c r="AE115" s="63">
        <f>'טבלה מרכזת'!H115</f>
        <v>1200</v>
      </c>
    </row>
    <row r="116" spans="2:31" ht="14.5" thickBot="1" x14ac:dyDescent="0.35">
      <c r="B116" s="64" t="str">
        <f>תקן[[#This Row],[סוג מרכז]]</f>
        <v>תשושי נפש</v>
      </c>
      <c r="C116" s="64">
        <f>תקן[[#This Row],[גודל מרכז]]</f>
        <v>15</v>
      </c>
      <c r="D116" s="64" t="str">
        <f>תקן[[#This Row],[סוג פריט]]</f>
        <v>מיחשוב</v>
      </c>
      <c r="E116" s="64" t="str">
        <f>תקן[[#This Row],[קטגוריה]]</f>
        <v>חדר מחשבים</v>
      </c>
      <c r="F116" s="60" t="str">
        <f>תקן[[#This Row],[תיאור הפריט]]</f>
        <v>מדפסת משולבת</v>
      </c>
      <c r="G116" s="64">
        <f>תקן[[#This Row],[עלות פריט]]</f>
        <v>1200</v>
      </c>
      <c r="H116" s="64">
        <f>תקן[[#This Row],[כמות]]</f>
        <v>0</v>
      </c>
      <c r="I116" s="64">
        <f>תקן[[#This Row],[סהכ עלות]]</f>
        <v>0</v>
      </c>
      <c r="J116" s="65"/>
      <c r="K116" s="209" t="str">
        <f t="shared" si="13"/>
        <v>מדפסת משולבת</v>
      </c>
      <c r="L116" s="210">
        <f t="shared" si="9"/>
        <v>0</v>
      </c>
      <c r="M116" s="211">
        <f t="shared" si="10"/>
        <v>0</v>
      </c>
      <c r="N116" s="211">
        <f t="shared" si="11"/>
        <v>0</v>
      </c>
      <c r="O116" s="210"/>
      <c r="P116" s="218"/>
      <c r="Q116" s="215" t="str">
        <f t="shared" si="14"/>
        <v>מיחשוב</v>
      </c>
      <c r="R116" s="219">
        <f t="shared" si="15"/>
        <v>0</v>
      </c>
      <c r="S116" s="211">
        <f t="shared" si="16"/>
        <v>0</v>
      </c>
      <c r="T116" s="211">
        <f t="shared" si="12"/>
        <v>1200</v>
      </c>
      <c r="U116" s="211">
        <f t="shared" si="17"/>
        <v>0</v>
      </c>
      <c r="V116" s="220"/>
      <c r="X116" s="63" t="str">
        <f>'טבלה מרכזת'!A116</f>
        <v>תשושי נפש</v>
      </c>
      <c r="Y116" s="63">
        <f>'טבלה מרכזת'!B116</f>
        <v>15</v>
      </c>
      <c r="Z116" s="63" t="str">
        <f>'טבלה מרכזת'!C116</f>
        <v>מיחשוב</v>
      </c>
      <c r="AA116" s="63" t="str">
        <f>'טבלה מרכזת'!D116</f>
        <v>חדר מחשבים</v>
      </c>
      <c r="AB116" s="63" t="str">
        <f>'טבלה מרכזת'!E116</f>
        <v>מדפסת משולבת</v>
      </c>
      <c r="AC116" s="63">
        <f>'טבלה מרכזת'!F116</f>
        <v>1200</v>
      </c>
      <c r="AD116" s="63">
        <f>'טבלה מרכזת'!G116</f>
        <v>0</v>
      </c>
      <c r="AE116" s="63">
        <f>'טבלה מרכזת'!H116</f>
        <v>0</v>
      </c>
    </row>
    <row r="117" spans="2:31" ht="14.5" thickBot="1" x14ac:dyDescent="0.35">
      <c r="B117" s="64" t="str">
        <f>תקן[[#This Row],[סוג מרכז]]</f>
        <v>תשושי נפש</v>
      </c>
      <c r="C117" s="64">
        <f>תקן[[#This Row],[גודל מרכז]]</f>
        <v>15</v>
      </c>
      <c r="D117" s="64" t="str">
        <f>תקן[[#This Row],[סוג פריט]]</f>
        <v>מיחשוב</v>
      </c>
      <c r="E117" s="64" t="str">
        <f>תקן[[#This Row],[קטגוריה]]</f>
        <v>חדר מחשבים</v>
      </c>
      <c r="F117" s="60" t="str">
        <f>תקן[[#This Row],[תיאור הפריט]]</f>
        <v>מחשב נייד לתצוגות</v>
      </c>
      <c r="G117" s="64">
        <f>תקן[[#This Row],[עלות פריט]]</f>
        <v>2500</v>
      </c>
      <c r="H117" s="64">
        <f>תקן[[#This Row],[כמות]]</f>
        <v>1</v>
      </c>
      <c r="I117" s="64">
        <f>תקן[[#This Row],[סהכ עלות]]</f>
        <v>2500</v>
      </c>
      <c r="J117" s="65"/>
      <c r="K117" s="209" t="str">
        <f t="shared" si="13"/>
        <v>מחשב נייד לתצוגות</v>
      </c>
      <c r="L117" s="210">
        <f t="shared" si="9"/>
        <v>1</v>
      </c>
      <c r="M117" s="211">
        <f t="shared" si="10"/>
        <v>0</v>
      </c>
      <c r="N117" s="211">
        <f t="shared" si="11"/>
        <v>2500</v>
      </c>
      <c r="O117" s="210"/>
      <c r="P117" s="218"/>
      <c r="Q117" s="215" t="str">
        <f t="shared" si="14"/>
        <v>מיחשוב</v>
      </c>
      <c r="R117" s="219">
        <f t="shared" si="15"/>
        <v>1</v>
      </c>
      <c r="S117" s="211">
        <f t="shared" si="16"/>
        <v>0</v>
      </c>
      <c r="T117" s="211">
        <f t="shared" si="12"/>
        <v>2500</v>
      </c>
      <c r="U117" s="211">
        <f t="shared" si="17"/>
        <v>2500</v>
      </c>
      <c r="V117" s="220"/>
      <c r="X117" s="63" t="str">
        <f>'טבלה מרכזת'!A117</f>
        <v>תשושי נפש</v>
      </c>
      <c r="Y117" s="63">
        <f>'טבלה מרכזת'!B117</f>
        <v>15</v>
      </c>
      <c r="Z117" s="63" t="str">
        <f>'טבלה מרכזת'!C117</f>
        <v>מיחשוב</v>
      </c>
      <c r="AA117" s="63" t="str">
        <f>'טבלה מרכזת'!D117</f>
        <v>חדר מחשבים</v>
      </c>
      <c r="AB117" s="63" t="str">
        <f>'טבלה מרכזת'!E117</f>
        <v>מחשב נייד לתצוגות</v>
      </c>
      <c r="AC117" s="63">
        <f>'טבלה מרכזת'!F117</f>
        <v>2500</v>
      </c>
      <c r="AD117" s="63">
        <f>'טבלה מרכזת'!G117</f>
        <v>1</v>
      </c>
      <c r="AE117" s="63">
        <f>'טבלה מרכזת'!H117</f>
        <v>2500</v>
      </c>
    </row>
    <row r="118" spans="2:31" ht="14.5" thickBot="1" x14ac:dyDescent="0.35">
      <c r="B118" s="64" t="str">
        <f>תקן[[#This Row],[סוג מרכז]]</f>
        <v>תשושי נפש</v>
      </c>
      <c r="C118" s="64">
        <f>תקן[[#This Row],[גודל מרכז]]</f>
        <v>15</v>
      </c>
      <c r="D118" s="64" t="str">
        <f>תקן[[#This Row],[סוג פריט]]</f>
        <v>מיחשוב</v>
      </c>
      <c r="E118" s="64" t="str">
        <f>תקן[[#This Row],[קטגוריה]]</f>
        <v>חדר מחשבים</v>
      </c>
      <c r="F118" s="60" t="str">
        <f>תקן[[#This Row],[תיאור הפריט]]</f>
        <v xml:space="preserve">מחשב+תוכנות </v>
      </c>
      <c r="G118" s="64">
        <f>תקן[[#This Row],[עלות פריט]]</f>
        <v>3500</v>
      </c>
      <c r="H118" s="64">
        <f>תקן[[#This Row],[כמות]]</f>
        <v>2</v>
      </c>
      <c r="I118" s="64">
        <f>תקן[[#This Row],[סהכ עלות]]</f>
        <v>7000</v>
      </c>
      <c r="J118" s="65"/>
      <c r="K118" s="209" t="str">
        <f t="shared" si="13"/>
        <v xml:space="preserve">מחשב+תוכנות </v>
      </c>
      <c r="L118" s="210">
        <f t="shared" si="9"/>
        <v>2</v>
      </c>
      <c r="M118" s="211">
        <f t="shared" si="10"/>
        <v>0</v>
      </c>
      <c r="N118" s="211">
        <f t="shared" si="11"/>
        <v>7000</v>
      </c>
      <c r="O118" s="210"/>
      <c r="P118" s="218"/>
      <c r="Q118" s="215" t="str">
        <f t="shared" si="14"/>
        <v>מיחשוב</v>
      </c>
      <c r="R118" s="219">
        <f t="shared" si="15"/>
        <v>2</v>
      </c>
      <c r="S118" s="211">
        <f t="shared" si="16"/>
        <v>0</v>
      </c>
      <c r="T118" s="211">
        <f t="shared" si="12"/>
        <v>3500</v>
      </c>
      <c r="U118" s="211">
        <f t="shared" si="17"/>
        <v>7000</v>
      </c>
      <c r="V118" s="220"/>
      <c r="X118" s="63" t="str">
        <f>'טבלה מרכזת'!A118</f>
        <v>תשושי נפש</v>
      </c>
      <c r="Y118" s="63">
        <f>'טבלה מרכזת'!B118</f>
        <v>15</v>
      </c>
      <c r="Z118" s="63" t="str">
        <f>'טבלה מרכזת'!C118</f>
        <v>מיחשוב</v>
      </c>
      <c r="AA118" s="63" t="str">
        <f>'טבלה מרכזת'!D118</f>
        <v>חדר מחשבים</v>
      </c>
      <c r="AB118" s="63" t="str">
        <f>'טבלה מרכזת'!E118</f>
        <v xml:space="preserve">מחשב+תוכנות </v>
      </c>
      <c r="AC118" s="63">
        <f>'טבלה מרכזת'!F118</f>
        <v>3500</v>
      </c>
      <c r="AD118" s="63">
        <f>'טבלה מרכזת'!G118</f>
        <v>2</v>
      </c>
      <c r="AE118" s="63">
        <f>'טבלה מרכזת'!H118</f>
        <v>7000</v>
      </c>
    </row>
    <row r="119" spans="2:31" ht="14.5" thickBot="1" x14ac:dyDescent="0.35">
      <c r="B119" s="64" t="str">
        <f>תקן[[#This Row],[סוג מרכז]]</f>
        <v>תשושי נפש</v>
      </c>
      <c r="C119" s="64">
        <f>תקן[[#This Row],[גודל מרכז]]</f>
        <v>15</v>
      </c>
      <c r="D119" s="64" t="str">
        <f>תקן[[#This Row],[סוג פריט]]</f>
        <v>מיחשוב</v>
      </c>
      <c r="E119" s="64" t="str">
        <f>תקן[[#This Row],[קטגוריה]]</f>
        <v>חדר מזכירות וקבלה</v>
      </c>
      <c r="F119" s="60" t="str">
        <f>תקן[[#This Row],[תיאור הפריט]]</f>
        <v>מחשב+תוכנות הפעלה ומשרד</v>
      </c>
      <c r="G119" s="64">
        <f>תקן[[#This Row],[עלות פריט]]</f>
        <v>3500</v>
      </c>
      <c r="H119" s="64">
        <f>תקן[[#This Row],[כמות]]</f>
        <v>1</v>
      </c>
      <c r="I119" s="64">
        <f>תקן[[#This Row],[סהכ עלות]]</f>
        <v>3500</v>
      </c>
      <c r="J119" s="65"/>
      <c r="K119" s="209" t="str">
        <f t="shared" si="13"/>
        <v>מחשב+תוכנות הפעלה ומשרד</v>
      </c>
      <c r="L119" s="210">
        <f t="shared" si="9"/>
        <v>1</v>
      </c>
      <c r="M119" s="211">
        <f t="shared" si="10"/>
        <v>0</v>
      </c>
      <c r="N119" s="211">
        <f t="shared" si="11"/>
        <v>3500</v>
      </c>
      <c r="O119" s="210"/>
      <c r="P119" s="218"/>
      <c r="Q119" s="215" t="str">
        <f t="shared" si="14"/>
        <v>מיחשוב</v>
      </c>
      <c r="R119" s="219">
        <f t="shared" si="15"/>
        <v>1</v>
      </c>
      <c r="S119" s="211">
        <f t="shared" si="16"/>
        <v>0</v>
      </c>
      <c r="T119" s="211">
        <f t="shared" si="12"/>
        <v>3500</v>
      </c>
      <c r="U119" s="211">
        <f t="shared" si="17"/>
        <v>3500</v>
      </c>
      <c r="V119" s="220"/>
      <c r="X119" s="63" t="str">
        <f>'טבלה מרכזת'!A119</f>
        <v>תשושי נפש</v>
      </c>
      <c r="Y119" s="63">
        <f>'טבלה מרכזת'!B119</f>
        <v>15</v>
      </c>
      <c r="Z119" s="63" t="str">
        <f>'טבלה מרכזת'!C119</f>
        <v>מיחשוב</v>
      </c>
      <c r="AA119" s="63" t="str">
        <f>'טבלה מרכזת'!D119</f>
        <v>חדר מזכירות וקבלה</v>
      </c>
      <c r="AB119" s="63" t="str">
        <f>'טבלה מרכזת'!E119</f>
        <v>מחשב+תוכנות הפעלה ומשרד</v>
      </c>
      <c r="AC119" s="63">
        <f>'טבלה מרכזת'!F119</f>
        <v>3500</v>
      </c>
      <c r="AD119" s="63">
        <f>'טבלה מרכזת'!G119</f>
        <v>1</v>
      </c>
      <c r="AE119" s="63">
        <f>'טבלה מרכזת'!H119</f>
        <v>3500</v>
      </c>
    </row>
    <row r="120" spans="2:31" ht="14.5" thickBot="1" x14ac:dyDescent="0.35">
      <c r="B120" s="64" t="str">
        <f>תקן[[#This Row],[סוג מרכז]]</f>
        <v>תשושי נפש</v>
      </c>
      <c r="C120" s="64">
        <f>תקן[[#This Row],[גודל מרכז]]</f>
        <v>15</v>
      </c>
      <c r="D120" s="64" t="str">
        <f>תקן[[#This Row],[סוג פריט]]</f>
        <v>מיחשוב</v>
      </c>
      <c r="E120" s="64" t="str">
        <f>תקן[[#This Row],[קטגוריה]]</f>
        <v>חדרי צוות/רב תחומי</v>
      </c>
      <c r="F120" s="60" t="str">
        <f>תקן[[#This Row],[תיאור הפריט]]</f>
        <v>מחשב+תוכנות הפעלה ומשרד</v>
      </c>
      <c r="G120" s="64">
        <f>תקן[[#This Row],[עלות פריט]]</f>
        <v>3500</v>
      </c>
      <c r="H120" s="64">
        <f>תקן[[#This Row],[כמות]]</f>
        <v>0</v>
      </c>
      <c r="I120" s="64">
        <f>תקן[[#This Row],[סהכ עלות]]</f>
        <v>0</v>
      </c>
      <c r="J120" s="65"/>
      <c r="K120" s="209" t="str">
        <f t="shared" si="13"/>
        <v>מחשב+תוכנות הפעלה ומשרד</v>
      </c>
      <c r="L120" s="210">
        <f t="shared" si="9"/>
        <v>0</v>
      </c>
      <c r="M120" s="211">
        <f t="shared" si="10"/>
        <v>0</v>
      </c>
      <c r="N120" s="211">
        <f t="shared" si="11"/>
        <v>0</v>
      </c>
      <c r="O120" s="210"/>
      <c r="P120" s="218"/>
      <c r="Q120" s="215" t="str">
        <f t="shared" si="14"/>
        <v>מיחשוב</v>
      </c>
      <c r="R120" s="219">
        <f t="shared" si="15"/>
        <v>0</v>
      </c>
      <c r="S120" s="211">
        <f t="shared" si="16"/>
        <v>0</v>
      </c>
      <c r="T120" s="211">
        <f t="shared" si="12"/>
        <v>3500</v>
      </c>
      <c r="U120" s="211">
        <f t="shared" si="17"/>
        <v>0</v>
      </c>
      <c r="V120" s="220"/>
      <c r="X120" s="63" t="str">
        <f>'טבלה מרכזת'!A120</f>
        <v>תשושי נפש</v>
      </c>
      <c r="Y120" s="63">
        <f>'טבלה מרכזת'!B120</f>
        <v>15</v>
      </c>
      <c r="Z120" s="63" t="str">
        <f>'טבלה מרכזת'!C120</f>
        <v>מיחשוב</v>
      </c>
      <c r="AA120" s="63" t="str">
        <f>'טבלה מרכזת'!D120</f>
        <v>חדרי צוות/רב תחומי</v>
      </c>
      <c r="AB120" s="63" t="str">
        <f>'טבלה מרכזת'!E120</f>
        <v>מחשב+תוכנות הפעלה ומשרד</v>
      </c>
      <c r="AC120" s="63">
        <f>'טבלה מרכזת'!F120</f>
        <v>3500</v>
      </c>
      <c r="AD120" s="63">
        <f>'טבלה מרכזת'!G120</f>
        <v>0</v>
      </c>
      <c r="AE120" s="63">
        <f>'טבלה מרכזת'!H120</f>
        <v>0</v>
      </c>
    </row>
    <row r="121" spans="2:31" ht="14.5" thickBot="1" x14ac:dyDescent="0.35">
      <c r="B121" s="64" t="str">
        <f>תקן[[#This Row],[סוג מרכז]]</f>
        <v>תשושי נפש</v>
      </c>
      <c r="C121" s="64">
        <f>תקן[[#This Row],[גודל מרכז]]</f>
        <v>15</v>
      </c>
      <c r="D121" s="64" t="str">
        <f>תקן[[#This Row],[סוג פריט]]</f>
        <v>עם הפנים לקהילה</v>
      </c>
      <c r="E121" s="64" t="str">
        <f>תקן[[#This Row],[קטגוריה]]</f>
        <v>עם הפנים לקהילה</v>
      </c>
      <c r="F121" s="60" t="str">
        <f>תקן[[#This Row],[תיאור הפריט]]</f>
        <v xml:space="preserve">ראה גיליון מצורף </v>
      </c>
      <c r="G121" s="64">
        <f>תקן[[#This Row],[עלות פריט]]</f>
        <v>0</v>
      </c>
      <c r="H121" s="64">
        <f>תקן[[#This Row],[כמות]]</f>
        <v>0</v>
      </c>
      <c r="I121" s="64">
        <f>תקן[[#This Row],[סהכ עלות]]</f>
        <v>0</v>
      </c>
      <c r="J121" s="65"/>
      <c r="K121" s="209" t="str">
        <f t="shared" si="13"/>
        <v xml:space="preserve">ראה גיליון מצורף </v>
      </c>
      <c r="L121" s="210">
        <f t="shared" si="9"/>
        <v>0</v>
      </c>
      <c r="M121" s="211">
        <f t="shared" si="10"/>
        <v>0</v>
      </c>
      <c r="N121" s="211">
        <f t="shared" si="11"/>
        <v>0</v>
      </c>
      <c r="O121" s="210"/>
      <c r="P121" s="218"/>
      <c r="Q121" s="215" t="str">
        <f t="shared" si="14"/>
        <v>עם הפנים לקהילה</v>
      </c>
      <c r="R121" s="219">
        <f t="shared" si="15"/>
        <v>0</v>
      </c>
      <c r="S121" s="211">
        <f t="shared" si="16"/>
        <v>0</v>
      </c>
      <c r="T121" s="211">
        <f t="shared" si="12"/>
        <v>0</v>
      </c>
      <c r="U121" s="211">
        <f t="shared" si="17"/>
        <v>0</v>
      </c>
      <c r="V121" s="220"/>
      <c r="X121" s="63" t="str">
        <f>'טבלה מרכזת'!A121</f>
        <v>תשושי נפש</v>
      </c>
      <c r="Y121" s="63">
        <f>'טבלה מרכזת'!B121</f>
        <v>15</v>
      </c>
      <c r="Z121" s="63" t="str">
        <f>'טבלה מרכזת'!C121</f>
        <v>עם הפנים לקהילה</v>
      </c>
      <c r="AA121" s="63" t="str">
        <f>'טבלה מרכזת'!D121</f>
        <v>עם הפנים לקהילה</v>
      </c>
      <c r="AB121" s="63" t="str">
        <f>'טבלה מרכזת'!E121</f>
        <v xml:space="preserve">ראה גיליון מצורף </v>
      </c>
      <c r="AC121" s="63">
        <f>'טבלה מרכזת'!F121</f>
        <v>0</v>
      </c>
      <c r="AD121" s="63">
        <f>'טבלה מרכזת'!G121</f>
        <v>0</v>
      </c>
      <c r="AE121" s="63">
        <f>'טבלה מרכזת'!H121</f>
        <v>0</v>
      </c>
    </row>
    <row r="122" spans="2:31" ht="14.5" thickBot="1" x14ac:dyDescent="0.35">
      <c r="B122" s="64" t="str">
        <f>תקן[[#This Row],[סוג מרכז]]</f>
        <v>תשושי נפש</v>
      </c>
      <c r="C122" s="64">
        <f>תקן[[#This Row],[גודל מרכז]]</f>
        <v>15</v>
      </c>
      <c r="D122" s="64" t="str">
        <f>תקן[[#This Row],[סוג פריט]]</f>
        <v>ציוד אלקטרוני</v>
      </c>
      <c r="E122" s="64" t="str">
        <f>תקן[[#This Row],[קטגוריה]]</f>
        <v>כללי</v>
      </c>
      <c r="F122" s="60" t="str">
        <f>תקן[[#This Row],[תיאור הפריט]]</f>
        <v>דפיברלטור</v>
      </c>
      <c r="G122" s="64">
        <f>תקן[[#This Row],[עלות פריט]]</f>
        <v>4500</v>
      </c>
      <c r="H122" s="64">
        <f>תקן[[#This Row],[כמות]]</f>
        <v>1</v>
      </c>
      <c r="I122" s="64">
        <f>תקן[[#This Row],[סהכ עלות]]</f>
        <v>4500</v>
      </c>
      <c r="J122" s="65"/>
      <c r="K122" s="209" t="str">
        <f t="shared" si="13"/>
        <v>דפיברלטור</v>
      </c>
      <c r="L122" s="210">
        <f t="shared" si="9"/>
        <v>1</v>
      </c>
      <c r="M122" s="211">
        <f t="shared" si="10"/>
        <v>0</v>
      </c>
      <c r="N122" s="211">
        <f t="shared" si="11"/>
        <v>4500</v>
      </c>
      <c r="O122" s="210"/>
      <c r="P122" s="218"/>
      <c r="Q122" s="215" t="str">
        <f t="shared" si="14"/>
        <v>ציוד אלקטרוני</v>
      </c>
      <c r="R122" s="219">
        <f t="shared" si="15"/>
        <v>1</v>
      </c>
      <c r="S122" s="211">
        <f t="shared" si="16"/>
        <v>0</v>
      </c>
      <c r="T122" s="211">
        <f t="shared" si="12"/>
        <v>4500</v>
      </c>
      <c r="U122" s="211">
        <f t="shared" si="17"/>
        <v>4500</v>
      </c>
      <c r="V122" s="220"/>
      <c r="X122" s="63" t="str">
        <f>'טבלה מרכזת'!A122</f>
        <v>תשושי נפש</v>
      </c>
      <c r="Y122" s="63">
        <f>'טבלה מרכזת'!B122</f>
        <v>15</v>
      </c>
      <c r="Z122" s="63" t="str">
        <f>'טבלה מרכזת'!C122</f>
        <v>ציוד אלקטרוני</v>
      </c>
      <c r="AA122" s="63" t="str">
        <f>'טבלה מרכזת'!D122</f>
        <v>כללי</v>
      </c>
      <c r="AB122" s="63" t="str">
        <f>'טבלה מרכזת'!E122</f>
        <v>דפיברלטור</v>
      </c>
      <c r="AC122" s="63">
        <f>'טבלה מרכזת'!F122</f>
        <v>4500</v>
      </c>
      <c r="AD122" s="63">
        <f>'טבלה מרכזת'!G122</f>
        <v>1</v>
      </c>
      <c r="AE122" s="63">
        <f>'טבלה מרכזת'!H122</f>
        <v>4500</v>
      </c>
    </row>
    <row r="123" spans="2:31" ht="28.5" thickBot="1" x14ac:dyDescent="0.35">
      <c r="B123" s="64" t="str">
        <f>תקן[[#This Row],[סוג מרכז]]</f>
        <v>תשושי נפש</v>
      </c>
      <c r="C123" s="64">
        <f>תקן[[#This Row],[גודל מרכז]]</f>
        <v>15</v>
      </c>
      <c r="D123" s="64" t="str">
        <f>תקן[[#This Row],[סוג פריט]]</f>
        <v>ציוד אלקטרוני</v>
      </c>
      <c r="E123" s="64" t="str">
        <f>תקן[[#This Row],[קטגוריה]]</f>
        <v>חדר מחשבים</v>
      </c>
      <c r="F123" s="60" t="str">
        <f>תקן[[#This Row],[תיאור הפריט]]</f>
        <v>טלוויזיה 42 (כולל הובלה והתקנה)</v>
      </c>
      <c r="G123" s="64">
        <f>תקן[[#This Row],[עלות פריט]]</f>
        <v>2500</v>
      </c>
      <c r="H123" s="64">
        <f>תקן[[#This Row],[כמות]]</f>
        <v>0</v>
      </c>
      <c r="I123" s="64">
        <f>תקן[[#This Row],[סהכ עלות]]</f>
        <v>0</v>
      </c>
      <c r="J123" s="65"/>
      <c r="K123" s="209" t="str">
        <f t="shared" si="13"/>
        <v>טלוויזיה 42 (כולל הובלה והתקנה)</v>
      </c>
      <c r="L123" s="210">
        <f t="shared" si="9"/>
        <v>0</v>
      </c>
      <c r="M123" s="211">
        <f t="shared" si="10"/>
        <v>0</v>
      </c>
      <c r="N123" s="211">
        <f t="shared" si="11"/>
        <v>0</v>
      </c>
      <c r="O123" s="210"/>
      <c r="P123" s="218"/>
      <c r="Q123" s="215" t="str">
        <f t="shared" si="14"/>
        <v>ציוד אלקטרוני</v>
      </c>
      <c r="R123" s="219">
        <f t="shared" si="15"/>
        <v>0</v>
      </c>
      <c r="S123" s="211">
        <f t="shared" si="16"/>
        <v>0</v>
      </c>
      <c r="T123" s="211">
        <f t="shared" si="12"/>
        <v>2500</v>
      </c>
      <c r="U123" s="211">
        <f t="shared" si="17"/>
        <v>0</v>
      </c>
      <c r="V123" s="220"/>
      <c r="X123" s="63" t="str">
        <f>'טבלה מרכזת'!A123</f>
        <v>תשושי נפש</v>
      </c>
      <c r="Y123" s="63">
        <f>'טבלה מרכזת'!B123</f>
        <v>15</v>
      </c>
      <c r="Z123" s="63" t="str">
        <f>'טבלה מרכזת'!C123</f>
        <v>ציוד אלקטרוני</v>
      </c>
      <c r="AA123" s="63" t="str">
        <f>'טבלה מרכזת'!D123</f>
        <v>חדר מחשבים</v>
      </c>
      <c r="AB123" s="63" t="str">
        <f>'טבלה מרכזת'!E123</f>
        <v>טלוויזיה 42 (כולל הובלה והתקנה)</v>
      </c>
      <c r="AC123" s="63">
        <f>'טבלה מרכזת'!F123</f>
        <v>2500</v>
      </c>
      <c r="AD123" s="63">
        <f>'טבלה מרכזת'!G123</f>
        <v>0</v>
      </c>
      <c r="AE123" s="63">
        <f>'טבלה מרכזת'!H123</f>
        <v>0</v>
      </c>
    </row>
    <row r="124" spans="2:31" ht="28.5" thickBot="1" x14ac:dyDescent="0.35">
      <c r="B124" s="64" t="str">
        <f>תקן[[#This Row],[סוג מרכז]]</f>
        <v>תשושי נפש</v>
      </c>
      <c r="C124" s="64">
        <f>תקן[[#This Row],[גודל מרכז]]</f>
        <v>15</v>
      </c>
      <c r="D124" s="64" t="str">
        <f>תקן[[#This Row],[סוג פריט]]</f>
        <v>ציוד אלקטרוני</v>
      </c>
      <c r="E124" s="64" t="str">
        <f>תקן[[#This Row],[קטגוריה]]</f>
        <v>חדר מנהל</v>
      </c>
      <c r="F124" s="60" t="str">
        <f>תקן[[#This Row],[תיאור הפריט]]</f>
        <v>טלוויזיה 42 (כולל הובלה והתקנה)</v>
      </c>
      <c r="G124" s="64">
        <f>תקן[[#This Row],[עלות פריט]]</f>
        <v>2500</v>
      </c>
      <c r="H124" s="64">
        <f>תקן[[#This Row],[כמות]]</f>
        <v>0</v>
      </c>
      <c r="I124" s="64">
        <f>תקן[[#This Row],[סהכ עלות]]</f>
        <v>0</v>
      </c>
      <c r="J124" s="65"/>
      <c r="K124" s="209" t="str">
        <f t="shared" si="13"/>
        <v>טלוויזיה 42 (כולל הובלה והתקנה)</v>
      </c>
      <c r="L124" s="210">
        <f t="shared" si="9"/>
        <v>0</v>
      </c>
      <c r="M124" s="211">
        <f t="shared" si="10"/>
        <v>0</v>
      </c>
      <c r="N124" s="211">
        <f t="shared" si="11"/>
        <v>0</v>
      </c>
      <c r="O124" s="210"/>
      <c r="P124" s="218"/>
      <c r="Q124" s="215" t="str">
        <f t="shared" si="14"/>
        <v>ציוד אלקטרוני</v>
      </c>
      <c r="R124" s="219">
        <f t="shared" si="15"/>
        <v>0</v>
      </c>
      <c r="S124" s="211">
        <f t="shared" si="16"/>
        <v>0</v>
      </c>
      <c r="T124" s="211">
        <f t="shared" si="12"/>
        <v>2500</v>
      </c>
      <c r="U124" s="211">
        <f t="shared" si="17"/>
        <v>0</v>
      </c>
      <c r="V124" s="220"/>
      <c r="X124" s="63" t="str">
        <f>'טבלה מרכזת'!A124</f>
        <v>תשושי נפש</v>
      </c>
      <c r="Y124" s="63">
        <f>'טבלה מרכזת'!B124</f>
        <v>15</v>
      </c>
      <c r="Z124" s="63" t="str">
        <f>'טבלה מרכזת'!C124</f>
        <v>ציוד אלקטרוני</v>
      </c>
      <c r="AA124" s="63" t="str">
        <f>'טבלה מרכזת'!D124</f>
        <v>חדר מנהל</v>
      </c>
      <c r="AB124" s="63" t="str">
        <f>'טבלה מרכזת'!E124</f>
        <v>טלוויזיה 42 (כולל הובלה והתקנה)</v>
      </c>
      <c r="AC124" s="63">
        <f>'טבלה מרכזת'!F124</f>
        <v>2500</v>
      </c>
      <c r="AD124" s="63">
        <f>'טבלה מרכזת'!G124</f>
        <v>0</v>
      </c>
      <c r="AE124" s="63">
        <f>'טבלה מרכזת'!H124</f>
        <v>0</v>
      </c>
    </row>
    <row r="125" spans="2:31" ht="28.5" thickBot="1" x14ac:dyDescent="0.35">
      <c r="B125" s="64" t="str">
        <f>תקן[[#This Row],[סוג מרכז]]</f>
        <v>תשושי נפש</v>
      </c>
      <c r="C125" s="64">
        <f>תקן[[#This Row],[גודל מרכז]]</f>
        <v>15</v>
      </c>
      <c r="D125" s="64" t="str">
        <f>תקן[[#This Row],[סוג פריט]]</f>
        <v>ציוד אלקטרוני</v>
      </c>
      <c r="E125" s="64" t="str">
        <f>תקן[[#This Row],[קטגוריה]]</f>
        <v>חדרי פעילות/תעסוקה</v>
      </c>
      <c r="F125" s="60" t="str">
        <f>תקן[[#This Row],[תיאור הפריט]]</f>
        <v>טלוויזיה 42 (כולל הובלה והתקנה)</v>
      </c>
      <c r="G125" s="64">
        <f>תקן[[#This Row],[עלות פריט]]</f>
        <v>2500</v>
      </c>
      <c r="H125" s="64">
        <f>תקן[[#This Row],[כמות]]</f>
        <v>1</v>
      </c>
      <c r="I125" s="64">
        <f>תקן[[#This Row],[סהכ עלות]]</f>
        <v>2500</v>
      </c>
      <c r="J125" s="65"/>
      <c r="K125" s="209" t="str">
        <f t="shared" si="13"/>
        <v>טלוויזיה 42 (כולל הובלה והתקנה)</v>
      </c>
      <c r="L125" s="210">
        <f t="shared" si="9"/>
        <v>1</v>
      </c>
      <c r="M125" s="211">
        <f t="shared" si="10"/>
        <v>0</v>
      </c>
      <c r="N125" s="211">
        <f t="shared" si="11"/>
        <v>2500</v>
      </c>
      <c r="O125" s="210"/>
      <c r="P125" s="218"/>
      <c r="Q125" s="215" t="str">
        <f t="shared" si="14"/>
        <v>ציוד אלקטרוני</v>
      </c>
      <c r="R125" s="219">
        <f t="shared" si="15"/>
        <v>1</v>
      </c>
      <c r="S125" s="211">
        <f t="shared" si="16"/>
        <v>0</v>
      </c>
      <c r="T125" s="211">
        <f t="shared" si="12"/>
        <v>2500</v>
      </c>
      <c r="U125" s="211">
        <f t="shared" si="17"/>
        <v>2500</v>
      </c>
      <c r="V125" s="220"/>
      <c r="X125" s="63" t="str">
        <f>'טבלה מרכזת'!A125</f>
        <v>תשושי נפש</v>
      </c>
      <c r="Y125" s="63">
        <f>'טבלה מרכזת'!B125</f>
        <v>15</v>
      </c>
      <c r="Z125" s="63" t="str">
        <f>'טבלה מרכזת'!C125</f>
        <v>ציוד אלקטרוני</v>
      </c>
      <c r="AA125" s="63" t="str">
        <f>'טבלה מרכזת'!D125</f>
        <v>חדרי פעילות/תעסוקה</v>
      </c>
      <c r="AB125" s="63" t="str">
        <f>'טבלה מרכזת'!E125</f>
        <v>טלוויזיה 42 (כולל הובלה והתקנה)</v>
      </c>
      <c r="AC125" s="63">
        <f>'טבלה מרכזת'!F125</f>
        <v>2500</v>
      </c>
      <c r="AD125" s="63">
        <f>'טבלה מרכזת'!G125</f>
        <v>1</v>
      </c>
      <c r="AE125" s="63">
        <f>'טבלה מרכזת'!H125</f>
        <v>2500</v>
      </c>
    </row>
    <row r="126" spans="2:31" ht="28.5" thickBot="1" x14ac:dyDescent="0.35">
      <c r="B126" s="64" t="str">
        <f>תקן[[#This Row],[סוג מרכז]]</f>
        <v>תשושי נפש</v>
      </c>
      <c r="C126" s="64">
        <f>תקן[[#This Row],[גודל מרכז]]</f>
        <v>15</v>
      </c>
      <c r="D126" s="64" t="str">
        <f>תקן[[#This Row],[סוג פריט]]</f>
        <v>ציוד אלקטרוני</v>
      </c>
      <c r="E126" s="64" t="str">
        <f>תקן[[#This Row],[קטגוריה]]</f>
        <v>חדרי צוות/רב תחומי</v>
      </c>
      <c r="F126" s="60" t="str">
        <f>תקן[[#This Row],[תיאור הפריט]]</f>
        <v>טלוויזיה 42 (כולל הובלה והתקנה)</v>
      </c>
      <c r="G126" s="64">
        <f>תקן[[#This Row],[עלות פריט]]</f>
        <v>2500</v>
      </c>
      <c r="H126" s="64">
        <f>תקן[[#This Row],[כמות]]</f>
        <v>1</v>
      </c>
      <c r="I126" s="64">
        <f>תקן[[#This Row],[סהכ עלות]]</f>
        <v>2500</v>
      </c>
      <c r="J126" s="65"/>
      <c r="K126" s="209" t="str">
        <f t="shared" si="13"/>
        <v>טלוויזיה 42 (כולל הובלה והתקנה)</v>
      </c>
      <c r="L126" s="210">
        <f t="shared" si="9"/>
        <v>1</v>
      </c>
      <c r="M126" s="211">
        <f t="shared" si="10"/>
        <v>0</v>
      </c>
      <c r="N126" s="211">
        <f t="shared" si="11"/>
        <v>2500</v>
      </c>
      <c r="O126" s="210"/>
      <c r="P126" s="218"/>
      <c r="Q126" s="215" t="str">
        <f t="shared" si="14"/>
        <v>ציוד אלקטרוני</v>
      </c>
      <c r="R126" s="219">
        <f t="shared" si="15"/>
        <v>1</v>
      </c>
      <c r="S126" s="211">
        <f t="shared" si="16"/>
        <v>0</v>
      </c>
      <c r="T126" s="211">
        <f t="shared" si="12"/>
        <v>2500</v>
      </c>
      <c r="U126" s="211">
        <f t="shared" si="17"/>
        <v>2500</v>
      </c>
      <c r="V126" s="220"/>
      <c r="X126" s="63" t="str">
        <f>'טבלה מרכזת'!A126</f>
        <v>תשושי נפש</v>
      </c>
      <c r="Y126" s="63">
        <f>'טבלה מרכזת'!B126</f>
        <v>15</v>
      </c>
      <c r="Z126" s="63" t="str">
        <f>'טבלה מרכזת'!C126</f>
        <v>ציוד אלקטרוני</v>
      </c>
      <c r="AA126" s="63" t="str">
        <f>'טבלה מרכזת'!D126</f>
        <v>חדרי צוות/רב תחומי</v>
      </c>
      <c r="AB126" s="63" t="str">
        <f>'טבלה מרכזת'!E126</f>
        <v>טלוויזיה 42 (כולל הובלה והתקנה)</v>
      </c>
      <c r="AC126" s="63">
        <f>'טבלה מרכזת'!F126</f>
        <v>2500</v>
      </c>
      <c r="AD126" s="63">
        <f>'טבלה מרכזת'!G126</f>
        <v>1</v>
      </c>
      <c r="AE126" s="63">
        <f>'טבלה מרכזת'!H126</f>
        <v>2500</v>
      </c>
    </row>
    <row r="127" spans="2:31" ht="28.5" thickBot="1" x14ac:dyDescent="0.35">
      <c r="B127" s="64" t="str">
        <f>תקן[[#This Row],[סוג מרכז]]</f>
        <v>תשושי נפש</v>
      </c>
      <c r="C127" s="64">
        <f>תקן[[#This Row],[גודל מרכז]]</f>
        <v>15</v>
      </c>
      <c r="D127" s="64" t="str">
        <f>תקן[[#This Row],[סוג פריט]]</f>
        <v>ציוד אלקטרוני</v>
      </c>
      <c r="E127" s="64" t="str">
        <f>תקן[[#This Row],[קטגוריה]]</f>
        <v>אולם כניסה</v>
      </c>
      <c r="F127" s="60" t="str">
        <f>תקן[[#This Row],[תיאור הפריט]]</f>
        <v>טלוויזיה 65 (כולל הובלה והתקנה)</v>
      </c>
      <c r="G127" s="64">
        <f>תקן[[#This Row],[עלות פריט]]</f>
        <v>5000</v>
      </c>
      <c r="H127" s="64">
        <f>תקן[[#This Row],[כמות]]</f>
        <v>1</v>
      </c>
      <c r="I127" s="64">
        <f>תקן[[#This Row],[סהכ עלות]]</f>
        <v>5000</v>
      </c>
      <c r="J127" s="65"/>
      <c r="K127" s="209" t="str">
        <f t="shared" si="13"/>
        <v>טלוויזיה 65 (כולל הובלה והתקנה)</v>
      </c>
      <c r="L127" s="210">
        <f t="shared" si="9"/>
        <v>1</v>
      </c>
      <c r="M127" s="211">
        <f t="shared" si="10"/>
        <v>0</v>
      </c>
      <c r="N127" s="211">
        <f t="shared" si="11"/>
        <v>5000</v>
      </c>
      <c r="O127" s="210"/>
      <c r="P127" s="218"/>
      <c r="Q127" s="215" t="str">
        <f t="shared" si="14"/>
        <v>ציוד אלקטרוני</v>
      </c>
      <c r="R127" s="219">
        <f t="shared" si="15"/>
        <v>1</v>
      </c>
      <c r="S127" s="211">
        <f t="shared" si="16"/>
        <v>0</v>
      </c>
      <c r="T127" s="211">
        <f t="shared" si="12"/>
        <v>5000</v>
      </c>
      <c r="U127" s="211">
        <f t="shared" si="17"/>
        <v>5000</v>
      </c>
      <c r="V127" s="220"/>
      <c r="X127" s="63" t="str">
        <f>'טבלה מרכזת'!A127</f>
        <v>תשושי נפש</v>
      </c>
      <c r="Y127" s="63">
        <f>'טבלה מרכזת'!B127</f>
        <v>15</v>
      </c>
      <c r="Z127" s="63" t="str">
        <f>'טבלה מרכזת'!C127</f>
        <v>ציוד אלקטרוני</v>
      </c>
      <c r="AA127" s="63" t="str">
        <f>'טבלה מרכזת'!D127</f>
        <v>אולם כניסה</v>
      </c>
      <c r="AB127" s="63" t="str">
        <f>'טבלה מרכזת'!E127</f>
        <v>טלוויזיה 65 (כולל הובלה והתקנה)</v>
      </c>
      <c r="AC127" s="63">
        <f>'טבלה מרכזת'!F127</f>
        <v>5000</v>
      </c>
      <c r="AD127" s="63">
        <f>'טבלה מרכזת'!G127</f>
        <v>1</v>
      </c>
      <c r="AE127" s="63">
        <f>'טבלה מרכזת'!H127</f>
        <v>5000</v>
      </c>
    </row>
    <row r="128" spans="2:31" ht="28.5" thickBot="1" x14ac:dyDescent="0.35">
      <c r="B128" s="64" t="str">
        <f>תקן[[#This Row],[סוג מרכז]]</f>
        <v>תשושי נפש</v>
      </c>
      <c r="C128" s="64">
        <f>תקן[[#This Row],[גודל מרכז]]</f>
        <v>15</v>
      </c>
      <c r="D128" s="64" t="str">
        <f>תקן[[#This Row],[סוג פריט]]</f>
        <v>ציוד אלקטרוני</v>
      </c>
      <c r="E128" s="64" t="str">
        <f>תקן[[#This Row],[קטגוריה]]</f>
        <v>חדר אוכל</v>
      </c>
      <c r="F128" s="60" t="str">
        <f>תקן[[#This Row],[תיאור הפריט]]</f>
        <v>טלוויזיה 65 (כולל הובלה והתקנה)</v>
      </c>
      <c r="G128" s="64">
        <f>תקן[[#This Row],[עלות פריט]]</f>
        <v>5000</v>
      </c>
      <c r="H128" s="64">
        <f>תקן[[#This Row],[כמות]]</f>
        <v>1</v>
      </c>
      <c r="I128" s="64">
        <f>תקן[[#This Row],[סהכ עלות]]</f>
        <v>5000</v>
      </c>
      <c r="J128" s="65"/>
      <c r="K128" s="209" t="str">
        <f t="shared" si="13"/>
        <v>טלוויזיה 65 (כולל הובלה והתקנה)</v>
      </c>
      <c r="L128" s="210">
        <f t="shared" si="9"/>
        <v>1</v>
      </c>
      <c r="M128" s="211">
        <f t="shared" si="10"/>
        <v>0</v>
      </c>
      <c r="N128" s="211">
        <f t="shared" si="11"/>
        <v>5000</v>
      </c>
      <c r="O128" s="210"/>
      <c r="P128" s="218"/>
      <c r="Q128" s="215" t="str">
        <f t="shared" si="14"/>
        <v>ציוד אלקטרוני</v>
      </c>
      <c r="R128" s="219">
        <f t="shared" si="15"/>
        <v>1</v>
      </c>
      <c r="S128" s="211">
        <f t="shared" si="16"/>
        <v>0</v>
      </c>
      <c r="T128" s="211">
        <f t="shared" si="12"/>
        <v>5000</v>
      </c>
      <c r="U128" s="211">
        <f t="shared" si="17"/>
        <v>5000</v>
      </c>
      <c r="V128" s="220"/>
      <c r="X128" s="63" t="str">
        <f>'טבלה מרכזת'!A128</f>
        <v>תשושי נפש</v>
      </c>
      <c r="Y128" s="63">
        <f>'טבלה מרכזת'!B128</f>
        <v>15</v>
      </c>
      <c r="Z128" s="63" t="str">
        <f>'טבלה מרכזת'!C128</f>
        <v>ציוד אלקטרוני</v>
      </c>
      <c r="AA128" s="63" t="str">
        <f>'טבלה מרכזת'!D128</f>
        <v>חדר אוכל</v>
      </c>
      <c r="AB128" s="63" t="str">
        <f>'טבלה מרכזת'!E128</f>
        <v>טלוויזיה 65 (כולל הובלה והתקנה)</v>
      </c>
      <c r="AC128" s="63">
        <f>'טבלה מרכזת'!F128</f>
        <v>5000</v>
      </c>
      <c r="AD128" s="63">
        <f>'טבלה מרכזת'!G128</f>
        <v>1</v>
      </c>
      <c r="AE128" s="63">
        <f>'טבלה מרכזת'!H128</f>
        <v>5000</v>
      </c>
    </row>
    <row r="129" spans="2:31" ht="28.5" thickBot="1" x14ac:dyDescent="0.35">
      <c r="B129" s="64" t="str">
        <f>תקן[[#This Row],[סוג מרכז]]</f>
        <v>תשושי נפש</v>
      </c>
      <c r="C129" s="64">
        <f>תקן[[#This Row],[גודל מרכז]]</f>
        <v>15</v>
      </c>
      <c r="D129" s="64" t="str">
        <f>תקן[[#This Row],[סוג פריט]]</f>
        <v>ציוד אלקטרוני</v>
      </c>
      <c r="E129" s="64" t="str">
        <f>תקן[[#This Row],[קטגוריה]]</f>
        <v>חדר אוכל</v>
      </c>
      <c r="F129" s="60" t="str">
        <f>תקן[[#This Row],[תיאור הפריט]]</f>
        <v>טלוויזיה 85 (כולל הובלה והתקנה)</v>
      </c>
      <c r="G129" s="64">
        <f>תקן[[#This Row],[עלות פריט]]</f>
        <v>8000</v>
      </c>
      <c r="H129" s="64">
        <f>תקן[[#This Row],[כמות]]</f>
        <v>0</v>
      </c>
      <c r="I129" s="64">
        <f>תקן[[#This Row],[סהכ עלות]]</f>
        <v>0</v>
      </c>
      <c r="J129" s="65"/>
      <c r="K129" s="209" t="str">
        <f t="shared" si="13"/>
        <v>טלוויזיה 85 (כולל הובלה והתקנה)</v>
      </c>
      <c r="L129" s="210">
        <f t="shared" si="9"/>
        <v>0</v>
      </c>
      <c r="M129" s="211">
        <f t="shared" si="10"/>
        <v>0</v>
      </c>
      <c r="N129" s="211">
        <f t="shared" si="11"/>
        <v>0</v>
      </c>
      <c r="O129" s="210"/>
      <c r="P129" s="218"/>
      <c r="Q129" s="215" t="str">
        <f t="shared" si="14"/>
        <v>ציוד אלקטרוני</v>
      </c>
      <c r="R129" s="219">
        <f t="shared" si="15"/>
        <v>0</v>
      </c>
      <c r="S129" s="211">
        <f t="shared" si="16"/>
        <v>0</v>
      </c>
      <c r="T129" s="211">
        <f t="shared" si="12"/>
        <v>8000</v>
      </c>
      <c r="U129" s="211">
        <f t="shared" si="17"/>
        <v>0</v>
      </c>
      <c r="V129" s="220"/>
      <c r="X129" s="63" t="str">
        <f>'טבלה מרכזת'!A129</f>
        <v>תשושי נפש</v>
      </c>
      <c r="Y129" s="63">
        <f>'טבלה מרכזת'!B129</f>
        <v>15</v>
      </c>
      <c r="Z129" s="63" t="str">
        <f>'טבלה מרכזת'!C129</f>
        <v>ציוד אלקטרוני</v>
      </c>
      <c r="AA129" s="63" t="str">
        <f>'טבלה מרכזת'!D129</f>
        <v>חדר אוכל</v>
      </c>
      <c r="AB129" s="63" t="str">
        <f>'טבלה מרכזת'!E129</f>
        <v>טלוויזיה 85 (כולל הובלה והתקנה)</v>
      </c>
      <c r="AC129" s="63">
        <f>'טבלה מרכזת'!F129</f>
        <v>8000</v>
      </c>
      <c r="AD129" s="63">
        <f>'טבלה מרכזת'!G129</f>
        <v>0</v>
      </c>
      <c r="AE129" s="63">
        <f>'טבלה מרכזת'!H129</f>
        <v>0</v>
      </c>
    </row>
    <row r="130" spans="2:31" ht="14.5" thickBot="1" x14ac:dyDescent="0.35">
      <c r="B130" s="64" t="str">
        <f>תקן[[#This Row],[סוג מרכז]]</f>
        <v>תשושי נפש</v>
      </c>
      <c r="C130" s="64">
        <f>תקן[[#This Row],[גודל מרכז]]</f>
        <v>15</v>
      </c>
      <c r="D130" s="64" t="str">
        <f>תקן[[#This Row],[סוג פריט]]</f>
        <v>ציוד אלקטרוני</v>
      </c>
      <c r="E130" s="64" t="str">
        <f>תקן[[#This Row],[קטגוריה]]</f>
        <v>ציוד אלקטרוני</v>
      </c>
      <c r="F130" s="60" t="str">
        <f>תקן[[#This Row],[תיאור הפריט]]</f>
        <v>מגדיל טווח WIFI</v>
      </c>
      <c r="G130" s="64">
        <f>תקן[[#This Row],[עלות פריט]]</f>
        <v>900</v>
      </c>
      <c r="H130" s="64">
        <f>תקן[[#This Row],[כמות]]</f>
        <v>1</v>
      </c>
      <c r="I130" s="64">
        <f>תקן[[#This Row],[סהכ עלות]]</f>
        <v>900</v>
      </c>
      <c r="J130" s="65"/>
      <c r="K130" s="209" t="str">
        <f t="shared" si="13"/>
        <v>מגדיל טווח WIFI</v>
      </c>
      <c r="L130" s="210">
        <f t="shared" si="9"/>
        <v>1</v>
      </c>
      <c r="M130" s="211">
        <f t="shared" si="10"/>
        <v>0</v>
      </c>
      <c r="N130" s="211">
        <f t="shared" si="11"/>
        <v>900</v>
      </c>
      <c r="O130" s="210"/>
      <c r="P130" s="218"/>
      <c r="Q130" s="215" t="str">
        <f t="shared" si="14"/>
        <v>ציוד אלקטרוני</v>
      </c>
      <c r="R130" s="219">
        <f t="shared" si="15"/>
        <v>1</v>
      </c>
      <c r="S130" s="211">
        <f t="shared" si="16"/>
        <v>0</v>
      </c>
      <c r="T130" s="211">
        <f t="shared" si="12"/>
        <v>900</v>
      </c>
      <c r="U130" s="211">
        <f t="shared" si="17"/>
        <v>900</v>
      </c>
      <c r="V130" s="220"/>
      <c r="X130" s="63" t="str">
        <f>'טבלה מרכזת'!A130</f>
        <v>תשושי נפש</v>
      </c>
      <c r="Y130" s="63">
        <f>'טבלה מרכזת'!B130</f>
        <v>15</v>
      </c>
      <c r="Z130" s="63" t="str">
        <f>'טבלה מרכזת'!C130</f>
        <v>ציוד אלקטרוני</v>
      </c>
      <c r="AA130" s="63" t="str">
        <f>'טבלה מרכזת'!D130</f>
        <v>ציוד אלקטרוני</v>
      </c>
      <c r="AB130" s="63" t="str">
        <f>'טבלה מרכזת'!E130</f>
        <v>מגדיל טווח WIFI</v>
      </c>
      <c r="AC130" s="63">
        <f>'טבלה מרכזת'!F130</f>
        <v>900</v>
      </c>
      <c r="AD130" s="63">
        <f>'טבלה מרכזת'!G130</f>
        <v>1</v>
      </c>
      <c r="AE130" s="63">
        <f>'טבלה מרכזת'!H130</f>
        <v>900</v>
      </c>
    </row>
    <row r="131" spans="2:31" ht="14.5" thickBot="1" x14ac:dyDescent="0.35">
      <c r="B131" s="64" t="str">
        <f>תקן[[#This Row],[סוג מרכז]]</f>
        <v>תשושי נפש</v>
      </c>
      <c r="C131" s="64">
        <f>תקן[[#This Row],[גודל מרכז]]</f>
        <v>15</v>
      </c>
      <c r="D131" s="64" t="str">
        <f>תקן[[#This Row],[סוג פריט]]</f>
        <v>ציוד אלקטרוני</v>
      </c>
      <c r="E131" s="64" t="str">
        <f>תקן[[#This Row],[קטגוריה]]</f>
        <v>כללי</v>
      </c>
      <c r="F131" s="60" t="str">
        <f>תקן[[#This Row],[תיאור הפריט]]</f>
        <v>מערכת אזעקה ומצלמות</v>
      </c>
      <c r="G131" s="64">
        <f>תקן[[#This Row],[עלות פריט]]</f>
        <v>5000</v>
      </c>
      <c r="H131" s="64">
        <f>תקן[[#This Row],[כמות]]</f>
        <v>1</v>
      </c>
      <c r="I131" s="64">
        <f>תקן[[#This Row],[סהכ עלות]]</f>
        <v>5000</v>
      </c>
      <c r="J131" s="65"/>
      <c r="K131" s="209" t="str">
        <f t="shared" si="13"/>
        <v>מערכת אזעקה ומצלמות</v>
      </c>
      <c r="L131" s="210">
        <f t="shared" si="9"/>
        <v>1</v>
      </c>
      <c r="M131" s="211">
        <f t="shared" si="10"/>
        <v>0</v>
      </c>
      <c r="N131" s="211">
        <f t="shared" si="11"/>
        <v>5000</v>
      </c>
      <c r="O131" s="210"/>
      <c r="P131" s="218"/>
      <c r="Q131" s="215" t="str">
        <f t="shared" si="14"/>
        <v>ציוד אלקטרוני</v>
      </c>
      <c r="R131" s="219">
        <f t="shared" si="15"/>
        <v>1</v>
      </c>
      <c r="S131" s="211">
        <f t="shared" si="16"/>
        <v>0</v>
      </c>
      <c r="T131" s="211">
        <f t="shared" si="12"/>
        <v>5000</v>
      </c>
      <c r="U131" s="211">
        <f t="shared" si="17"/>
        <v>5000</v>
      </c>
      <c r="V131" s="220"/>
      <c r="X131" s="63" t="str">
        <f>'טבלה מרכזת'!A131</f>
        <v>תשושי נפש</v>
      </c>
      <c r="Y131" s="63">
        <f>'טבלה מרכזת'!B131</f>
        <v>15</v>
      </c>
      <c r="Z131" s="63" t="str">
        <f>'טבלה מרכזת'!C131</f>
        <v>ציוד אלקטרוני</v>
      </c>
      <c r="AA131" s="63" t="str">
        <f>'טבלה מרכזת'!D131</f>
        <v>כללי</v>
      </c>
      <c r="AB131" s="63" t="str">
        <f>'טבלה מרכזת'!E131</f>
        <v>מערכת אזעקה ומצלמות</v>
      </c>
      <c r="AC131" s="63">
        <f>'טבלה מרכזת'!F131</f>
        <v>5000</v>
      </c>
      <c r="AD131" s="63">
        <f>'טבלה מרכזת'!G131</f>
        <v>1</v>
      </c>
      <c r="AE131" s="63">
        <f>'טבלה מרכזת'!H131</f>
        <v>5000</v>
      </c>
    </row>
    <row r="132" spans="2:31" ht="14.5" thickBot="1" x14ac:dyDescent="0.35">
      <c r="B132" s="64" t="str">
        <f>תקן[[#This Row],[סוג מרכז]]</f>
        <v>תשושי נפש</v>
      </c>
      <c r="C132" s="64">
        <f>תקן[[#This Row],[גודל מרכז]]</f>
        <v>15</v>
      </c>
      <c r="D132" s="64" t="str">
        <f>תקן[[#This Row],[סוג פריט]]</f>
        <v>ציוד אלקטרוני</v>
      </c>
      <c r="E132" s="64" t="str">
        <f>תקן[[#This Row],[קטגוריה]]</f>
        <v>ציוד אלקטרוני</v>
      </c>
      <c r="F132" s="60" t="str">
        <f>תקן[[#This Row],[תיאור הפריט]]</f>
        <v>מערכת התרעה נגד אש</v>
      </c>
      <c r="G132" s="64">
        <f>תקן[[#This Row],[עלות פריט]]</f>
        <v>5200</v>
      </c>
      <c r="H132" s="64">
        <f>תקן[[#This Row],[כמות]]</f>
        <v>0</v>
      </c>
      <c r="I132" s="64">
        <f>תקן[[#This Row],[סהכ עלות]]</f>
        <v>0</v>
      </c>
      <c r="J132" s="65"/>
      <c r="K132" s="209" t="str">
        <f t="shared" si="13"/>
        <v>מערכת התרעה נגד אש</v>
      </c>
      <c r="L132" s="210">
        <f t="shared" si="9"/>
        <v>0</v>
      </c>
      <c r="M132" s="211">
        <f t="shared" si="10"/>
        <v>0</v>
      </c>
      <c r="N132" s="211">
        <f t="shared" si="11"/>
        <v>0</v>
      </c>
      <c r="O132" s="210"/>
      <c r="P132" s="218"/>
      <c r="Q132" s="215" t="str">
        <f t="shared" si="14"/>
        <v>ציוד אלקטרוני</v>
      </c>
      <c r="R132" s="219">
        <f t="shared" si="15"/>
        <v>0</v>
      </c>
      <c r="S132" s="211">
        <f t="shared" si="16"/>
        <v>0</v>
      </c>
      <c r="T132" s="211">
        <f t="shared" si="12"/>
        <v>5200</v>
      </c>
      <c r="U132" s="211">
        <f t="shared" si="17"/>
        <v>0</v>
      </c>
      <c r="V132" s="220"/>
      <c r="X132" s="63" t="str">
        <f>'טבלה מרכזת'!A132</f>
        <v>תשושי נפש</v>
      </c>
      <c r="Y132" s="63">
        <f>'טבלה מרכזת'!B132</f>
        <v>15</v>
      </c>
      <c r="Z132" s="63" t="str">
        <f>'טבלה מרכזת'!C132</f>
        <v>ציוד אלקטרוני</v>
      </c>
      <c r="AA132" s="63" t="str">
        <f>'טבלה מרכזת'!D132</f>
        <v>ציוד אלקטרוני</v>
      </c>
      <c r="AB132" s="63" t="str">
        <f>'טבלה מרכזת'!E132</f>
        <v>מערכת התרעה נגד אש</v>
      </c>
      <c r="AC132" s="63">
        <f>'טבלה מרכזת'!F132</f>
        <v>5200</v>
      </c>
      <c r="AD132" s="63">
        <f>'טבלה מרכזת'!G132</f>
        <v>0</v>
      </c>
      <c r="AE132" s="63">
        <f>'טבלה מרכזת'!H132</f>
        <v>0</v>
      </c>
    </row>
    <row r="133" spans="2:31" ht="14.5" thickBot="1" x14ac:dyDescent="0.35">
      <c r="B133" s="64" t="str">
        <f>תקן[[#This Row],[סוג מרכז]]</f>
        <v>תשושי נפש</v>
      </c>
      <c r="C133" s="64">
        <f>תקן[[#This Row],[גודל מרכז]]</f>
        <v>15</v>
      </c>
      <c r="D133" s="64" t="str">
        <f>תקן[[#This Row],[סוג פריט]]</f>
        <v>ציוד אלקטרוני</v>
      </c>
      <c r="E133" s="64" t="str">
        <f>תקן[[#This Row],[קטגוריה]]</f>
        <v>ציוד אלקטרוני</v>
      </c>
      <c r="F133" s="60" t="str">
        <f>תקן[[#This Row],[תיאור הפריט]]</f>
        <v>מערכת טלפונים</v>
      </c>
      <c r="G133" s="64">
        <f>תקן[[#This Row],[עלות פריט]]</f>
        <v>6100</v>
      </c>
      <c r="H133" s="64">
        <f>תקן[[#This Row],[כמות]]</f>
        <v>0</v>
      </c>
      <c r="I133" s="64">
        <f>תקן[[#This Row],[סהכ עלות]]</f>
        <v>0</v>
      </c>
      <c r="J133" s="65"/>
      <c r="K133" s="209" t="str">
        <f t="shared" si="13"/>
        <v>מערכת טלפונים</v>
      </c>
      <c r="L133" s="210">
        <f t="shared" si="9"/>
        <v>0</v>
      </c>
      <c r="M133" s="211">
        <f t="shared" si="10"/>
        <v>0</v>
      </c>
      <c r="N133" s="211">
        <f t="shared" si="11"/>
        <v>0</v>
      </c>
      <c r="O133" s="210"/>
      <c r="P133" s="218"/>
      <c r="Q133" s="215" t="str">
        <f t="shared" si="14"/>
        <v>ציוד אלקטרוני</v>
      </c>
      <c r="R133" s="219">
        <f t="shared" si="15"/>
        <v>0</v>
      </c>
      <c r="S133" s="211">
        <f t="shared" si="16"/>
        <v>0</v>
      </c>
      <c r="T133" s="211">
        <f t="shared" si="12"/>
        <v>6100</v>
      </c>
      <c r="U133" s="211">
        <f t="shared" si="17"/>
        <v>0</v>
      </c>
      <c r="V133" s="220"/>
      <c r="X133" s="63" t="str">
        <f>'טבלה מרכזת'!A133</f>
        <v>תשושי נפש</v>
      </c>
      <c r="Y133" s="63">
        <f>'טבלה מרכזת'!B133</f>
        <v>15</v>
      </c>
      <c r="Z133" s="63" t="str">
        <f>'טבלה מרכזת'!C133</f>
        <v>ציוד אלקטרוני</v>
      </c>
      <c r="AA133" s="63" t="str">
        <f>'טבלה מרכזת'!D133</f>
        <v>ציוד אלקטרוני</v>
      </c>
      <c r="AB133" s="63" t="str">
        <f>'טבלה מרכזת'!E133</f>
        <v>מערכת טלפונים</v>
      </c>
      <c r="AC133" s="63">
        <f>'טבלה מרכזת'!F133</f>
        <v>6100</v>
      </c>
      <c r="AD133" s="63">
        <f>'טבלה מרכזת'!G133</f>
        <v>0</v>
      </c>
      <c r="AE133" s="63">
        <f>'טבלה מרכזת'!H133</f>
        <v>0</v>
      </c>
    </row>
    <row r="134" spans="2:31" ht="14.5" thickBot="1" x14ac:dyDescent="0.35">
      <c r="B134" s="64" t="str">
        <f>תקן[[#This Row],[סוג מרכז]]</f>
        <v>תשושי נפש</v>
      </c>
      <c r="C134" s="64">
        <f>תקן[[#This Row],[גודל מרכז]]</f>
        <v>15</v>
      </c>
      <c r="D134" s="64" t="str">
        <f>תקן[[#This Row],[סוג פריט]]</f>
        <v>ציוד אלקטרוני</v>
      </c>
      <c r="E134" s="64" t="str">
        <f>תקן[[#This Row],[קטגוריה]]</f>
        <v>ציוד אלקטרוני</v>
      </c>
      <c r="F134" s="60" t="str">
        <f>תקן[[#This Row],[תיאור הפריט]]</f>
        <v>מערכת כריזת חירום</v>
      </c>
      <c r="G134" s="64">
        <f>תקן[[#This Row],[עלות פריט]]</f>
        <v>5000</v>
      </c>
      <c r="H134" s="64">
        <f>תקן[[#This Row],[כמות]]</f>
        <v>0</v>
      </c>
      <c r="I134" s="64">
        <f>תקן[[#This Row],[סהכ עלות]]</f>
        <v>0</v>
      </c>
      <c r="J134" s="65"/>
      <c r="K134" s="209" t="str">
        <f t="shared" si="13"/>
        <v>מערכת כריזת חירום</v>
      </c>
      <c r="L134" s="210">
        <f t="shared" si="9"/>
        <v>0</v>
      </c>
      <c r="M134" s="211">
        <f t="shared" si="10"/>
        <v>0</v>
      </c>
      <c r="N134" s="211">
        <f t="shared" si="11"/>
        <v>0</v>
      </c>
      <c r="O134" s="210"/>
      <c r="P134" s="218"/>
      <c r="Q134" s="215" t="str">
        <f t="shared" si="14"/>
        <v>ציוד אלקטרוני</v>
      </c>
      <c r="R134" s="219">
        <f t="shared" si="15"/>
        <v>0</v>
      </c>
      <c r="S134" s="211">
        <f t="shared" si="16"/>
        <v>0</v>
      </c>
      <c r="T134" s="211">
        <f t="shared" si="12"/>
        <v>5000</v>
      </c>
      <c r="U134" s="211">
        <f t="shared" si="17"/>
        <v>0</v>
      </c>
      <c r="V134" s="220"/>
      <c r="X134" s="63" t="str">
        <f>'טבלה מרכזת'!A134</f>
        <v>תשושי נפש</v>
      </c>
      <c r="Y134" s="63">
        <f>'טבלה מרכזת'!B134</f>
        <v>15</v>
      </c>
      <c r="Z134" s="63" t="str">
        <f>'טבלה מרכזת'!C134</f>
        <v>ציוד אלקטרוני</v>
      </c>
      <c r="AA134" s="63" t="str">
        <f>'טבלה מרכזת'!D134</f>
        <v>ציוד אלקטרוני</v>
      </c>
      <c r="AB134" s="63" t="str">
        <f>'טבלה מרכזת'!E134</f>
        <v>מערכת כריזת חירום</v>
      </c>
      <c r="AC134" s="63">
        <f>'טבלה מרכזת'!F134</f>
        <v>5000</v>
      </c>
      <c r="AD134" s="63">
        <f>'טבלה מרכזת'!G134</f>
        <v>0</v>
      </c>
      <c r="AE134" s="63">
        <f>'טבלה מרכזת'!H134</f>
        <v>0</v>
      </c>
    </row>
    <row r="135" spans="2:31" ht="28.5" thickBot="1" x14ac:dyDescent="0.35">
      <c r="B135" s="64" t="str">
        <f>תקן[[#This Row],[סוג מרכז]]</f>
        <v>תשושי נפש</v>
      </c>
      <c r="C135" s="64">
        <f>תקן[[#This Row],[גודל מרכז]]</f>
        <v>15</v>
      </c>
      <c r="D135" s="64" t="str">
        <f>תקן[[#This Row],[סוג פריט]]</f>
        <v>ריהוט</v>
      </c>
      <c r="E135" s="64" t="str">
        <f>תקן[[#This Row],[קטגוריה]]</f>
        <v>חדר מנוחה</v>
      </c>
      <c r="F135" s="60" t="str">
        <f>תקן[[#This Row],[תיאור הפריט]]</f>
        <v>ארון איחסון (רוחב 80-100 ס"מ)</v>
      </c>
      <c r="G135" s="64">
        <f>תקן[[#This Row],[עלות פריט]]</f>
        <v>1000</v>
      </c>
      <c r="H135" s="64">
        <f>תקן[[#This Row],[כמות]]</f>
        <v>1</v>
      </c>
      <c r="I135" s="64">
        <f>תקן[[#This Row],[סהכ עלות]]</f>
        <v>1000</v>
      </c>
      <c r="J135" s="65"/>
      <c r="K135" s="209" t="str">
        <f t="shared" si="13"/>
        <v>ארון איחסון (רוחב 80-100 ס"מ)</v>
      </c>
      <c r="L135" s="210">
        <f t="shared" si="9"/>
        <v>1</v>
      </c>
      <c r="M135" s="211">
        <f t="shared" si="10"/>
        <v>0</v>
      </c>
      <c r="N135" s="211">
        <f t="shared" si="11"/>
        <v>1000</v>
      </c>
      <c r="O135" s="210"/>
      <c r="P135" s="218"/>
      <c r="Q135" s="215" t="str">
        <f t="shared" si="14"/>
        <v>ריהוט</v>
      </c>
      <c r="R135" s="219">
        <f t="shared" si="15"/>
        <v>1</v>
      </c>
      <c r="S135" s="211">
        <f t="shared" si="16"/>
        <v>0</v>
      </c>
      <c r="T135" s="211">
        <f t="shared" si="12"/>
        <v>1000</v>
      </c>
      <c r="U135" s="211">
        <f t="shared" si="17"/>
        <v>1000</v>
      </c>
      <c r="V135" s="220"/>
      <c r="X135" s="63" t="str">
        <f>'טבלה מרכזת'!A135</f>
        <v>תשושי נפש</v>
      </c>
      <c r="Y135" s="63">
        <f>'טבלה מרכזת'!B135</f>
        <v>15</v>
      </c>
      <c r="Z135" s="63" t="str">
        <f>'טבלה מרכזת'!C135</f>
        <v>ריהוט</v>
      </c>
      <c r="AA135" s="63" t="str">
        <f>'טבלה מרכזת'!D135</f>
        <v>חדר מנוחה</v>
      </c>
      <c r="AB135" s="63" t="str">
        <f>'טבלה מרכזת'!E135</f>
        <v>ארון איחסון (רוחב 80-100 ס"מ)</v>
      </c>
      <c r="AC135" s="63">
        <f>'טבלה מרכזת'!F135</f>
        <v>1000</v>
      </c>
      <c r="AD135" s="63">
        <f>'טבלה מרכזת'!G135</f>
        <v>1</v>
      </c>
      <c r="AE135" s="63">
        <f>'טבלה מרכזת'!H135</f>
        <v>1000</v>
      </c>
    </row>
    <row r="136" spans="2:31" ht="28.5" thickBot="1" x14ac:dyDescent="0.35">
      <c r="B136" s="64" t="str">
        <f>תקן[[#This Row],[סוג מרכז]]</f>
        <v>תשושי נפש</v>
      </c>
      <c r="C136" s="64">
        <f>תקן[[#This Row],[גודל מרכז]]</f>
        <v>15</v>
      </c>
      <c r="D136" s="64" t="str">
        <f>תקן[[#This Row],[סוג פריט]]</f>
        <v>ריהוט</v>
      </c>
      <c r="E136" s="64" t="str">
        <f>תקן[[#This Row],[קטגוריה]]</f>
        <v>חדר ניקיון</v>
      </c>
      <c r="F136" s="60" t="str">
        <f>תקן[[#This Row],[תיאור הפריט]]</f>
        <v>ארון איחסון (רוחב 80-100 ס"מ)</v>
      </c>
      <c r="G136" s="64">
        <f>תקן[[#This Row],[עלות פריט]]</f>
        <v>1000</v>
      </c>
      <c r="H136" s="64">
        <f>תקן[[#This Row],[כמות]]</f>
        <v>1</v>
      </c>
      <c r="I136" s="64">
        <f>תקן[[#This Row],[סהכ עלות]]</f>
        <v>1000</v>
      </c>
      <c r="J136" s="65"/>
      <c r="K136" s="209" t="str">
        <f t="shared" si="13"/>
        <v>ארון איחסון (רוחב 80-100 ס"מ)</v>
      </c>
      <c r="L136" s="210">
        <f t="shared" si="9"/>
        <v>1</v>
      </c>
      <c r="M136" s="211">
        <f t="shared" si="10"/>
        <v>0</v>
      </c>
      <c r="N136" s="211">
        <f t="shared" si="11"/>
        <v>1000</v>
      </c>
      <c r="O136" s="210"/>
      <c r="P136" s="218"/>
      <c r="Q136" s="215" t="str">
        <f t="shared" si="14"/>
        <v>ריהוט</v>
      </c>
      <c r="R136" s="219">
        <f t="shared" si="15"/>
        <v>1</v>
      </c>
      <c r="S136" s="211">
        <f t="shared" si="16"/>
        <v>0</v>
      </c>
      <c r="T136" s="211">
        <f t="shared" si="12"/>
        <v>1000</v>
      </c>
      <c r="U136" s="211">
        <f t="shared" si="17"/>
        <v>1000</v>
      </c>
      <c r="V136" s="220"/>
      <c r="X136" s="63" t="str">
        <f>'טבלה מרכזת'!A136</f>
        <v>תשושי נפש</v>
      </c>
      <c r="Y136" s="63">
        <f>'טבלה מרכזת'!B136</f>
        <v>15</v>
      </c>
      <c r="Z136" s="63" t="str">
        <f>'טבלה מרכזת'!C136</f>
        <v>ריהוט</v>
      </c>
      <c r="AA136" s="63" t="str">
        <f>'טבלה מרכזת'!D136</f>
        <v>חדר ניקיון</v>
      </c>
      <c r="AB136" s="63" t="str">
        <f>'טבלה מרכזת'!E136</f>
        <v>ארון איחסון (רוחב 80-100 ס"מ)</v>
      </c>
      <c r="AC136" s="63">
        <f>'טבלה מרכזת'!F136</f>
        <v>1000</v>
      </c>
      <c r="AD136" s="63">
        <f>'טבלה מרכזת'!G136</f>
        <v>1</v>
      </c>
      <c r="AE136" s="63">
        <f>'טבלה מרכזת'!H136</f>
        <v>1000</v>
      </c>
    </row>
    <row r="137" spans="2:31" ht="28.5" thickBot="1" x14ac:dyDescent="0.35">
      <c r="B137" s="64" t="str">
        <f>תקן[[#This Row],[סוג מרכז]]</f>
        <v>תשושי נפש</v>
      </c>
      <c r="C137" s="64">
        <f>תקן[[#This Row],[גודל מרכז]]</f>
        <v>15</v>
      </c>
      <c r="D137" s="64" t="str">
        <f>תקן[[#This Row],[סוג פריט]]</f>
        <v>ריהוט</v>
      </c>
      <c r="E137" s="64" t="str">
        <f>תקן[[#This Row],[קטגוריה]]</f>
        <v>חדרי פעילות/תעסוקה</v>
      </c>
      <c r="F137" s="60" t="str">
        <f>תקן[[#This Row],[תיאור הפריט]]</f>
        <v>ארון איחסון (רוחב 80-100 ס"מ)</v>
      </c>
      <c r="G137" s="64">
        <f>תקן[[#This Row],[עלות פריט]]</f>
        <v>1000</v>
      </c>
      <c r="H137" s="64">
        <f>תקן[[#This Row],[כמות]]</f>
        <v>2</v>
      </c>
      <c r="I137" s="64">
        <f>תקן[[#This Row],[סהכ עלות]]</f>
        <v>2000</v>
      </c>
      <c r="J137" s="65"/>
      <c r="K137" s="209" t="str">
        <f t="shared" si="13"/>
        <v>ארון איחסון (רוחב 80-100 ס"מ)</v>
      </c>
      <c r="L137" s="210">
        <f t="shared" ref="L137:L198" si="18">H137</f>
        <v>2</v>
      </c>
      <c r="M137" s="211">
        <f t="shared" ref="M137:M198" si="19">IF(L137-H137&lt;&gt;0,L137-H137,0)</f>
        <v>0</v>
      </c>
      <c r="N137" s="211">
        <f t="shared" ref="N137:N198" si="20">L137*G137</f>
        <v>2000</v>
      </c>
      <c r="O137" s="210"/>
      <c r="P137" s="218"/>
      <c r="Q137" s="215" t="str">
        <f t="shared" si="14"/>
        <v>ריהוט</v>
      </c>
      <c r="R137" s="219">
        <f t="shared" si="15"/>
        <v>2</v>
      </c>
      <c r="S137" s="211">
        <f t="shared" si="16"/>
        <v>0</v>
      </c>
      <c r="T137" s="211">
        <f t="shared" ref="T137:T198" si="21">G137</f>
        <v>1000</v>
      </c>
      <c r="U137" s="211">
        <f t="shared" si="17"/>
        <v>2000</v>
      </c>
      <c r="V137" s="220"/>
      <c r="X137" s="63" t="str">
        <f>'טבלה מרכזת'!A137</f>
        <v>תשושי נפש</v>
      </c>
      <c r="Y137" s="63">
        <f>'טבלה מרכזת'!B137</f>
        <v>15</v>
      </c>
      <c r="Z137" s="63" t="str">
        <f>'טבלה מרכזת'!C137</f>
        <v>ריהוט</v>
      </c>
      <c r="AA137" s="63" t="str">
        <f>'טבלה מרכזת'!D137</f>
        <v>חדרי פעילות/תעסוקה</v>
      </c>
      <c r="AB137" s="63" t="str">
        <f>'טבלה מרכזת'!E137</f>
        <v>ארון איחסון (רוחב 80-100 ס"מ)</v>
      </c>
      <c r="AC137" s="63">
        <f>'טבלה מרכזת'!F137</f>
        <v>1000</v>
      </c>
      <c r="AD137" s="63">
        <f>'טבלה מרכזת'!G137</f>
        <v>2</v>
      </c>
      <c r="AE137" s="63">
        <f>'טבלה מרכזת'!H137</f>
        <v>2000</v>
      </c>
    </row>
    <row r="138" spans="2:31" ht="28.5" thickBot="1" x14ac:dyDescent="0.35">
      <c r="B138" s="64" t="str">
        <f>תקן[[#This Row],[סוג מרכז]]</f>
        <v>תשושי נפש</v>
      </c>
      <c r="C138" s="64">
        <f>תקן[[#This Row],[גודל מרכז]]</f>
        <v>15</v>
      </c>
      <c r="D138" s="64" t="str">
        <f>תקן[[#This Row],[סוג פריט]]</f>
        <v>ריהוט</v>
      </c>
      <c r="E138" s="64" t="str">
        <f>תקן[[#This Row],[קטגוריה]]</f>
        <v>מחסנים - מטבח, כללי, תעסוקה</v>
      </c>
      <c r="F138" s="60" t="str">
        <f>תקן[[#This Row],[תיאור הפריט]]</f>
        <v>ארון איחסון (רוחב 80-100 ס"מ)</v>
      </c>
      <c r="G138" s="64">
        <f>תקן[[#This Row],[עלות פריט]]</f>
        <v>1000</v>
      </c>
      <c r="H138" s="64">
        <f>תקן[[#This Row],[כמות]]</f>
        <v>1</v>
      </c>
      <c r="I138" s="64">
        <f>תקן[[#This Row],[סהכ עלות]]</f>
        <v>1000</v>
      </c>
      <c r="J138" s="65"/>
      <c r="K138" s="209" t="str">
        <f t="shared" ref="K138:K199" si="22">F138</f>
        <v>ארון איחסון (רוחב 80-100 ס"מ)</v>
      </c>
      <c r="L138" s="210">
        <f t="shared" si="18"/>
        <v>1</v>
      </c>
      <c r="M138" s="211">
        <f t="shared" si="19"/>
        <v>0</v>
      </c>
      <c r="N138" s="211">
        <f t="shared" si="20"/>
        <v>1000</v>
      </c>
      <c r="O138" s="210"/>
      <c r="P138" s="218"/>
      <c r="Q138" s="215" t="str">
        <f t="shared" ref="Q138:Q199" si="23">D138</f>
        <v>ריהוט</v>
      </c>
      <c r="R138" s="219">
        <f t="shared" ref="R138:R199" si="24">L138</f>
        <v>1</v>
      </c>
      <c r="S138" s="211">
        <f t="shared" ref="S138:S199" si="25">M138</f>
        <v>0</v>
      </c>
      <c r="T138" s="211">
        <f t="shared" si="21"/>
        <v>1000</v>
      </c>
      <c r="U138" s="211">
        <f t="shared" ref="U138:U199" si="26">T138*R138</f>
        <v>1000</v>
      </c>
      <c r="V138" s="220"/>
      <c r="X138" s="63" t="str">
        <f>'טבלה מרכזת'!A138</f>
        <v>תשושי נפש</v>
      </c>
      <c r="Y138" s="63">
        <f>'טבלה מרכזת'!B138</f>
        <v>15</v>
      </c>
      <c r="Z138" s="63" t="str">
        <f>'טבלה מרכזת'!C138</f>
        <v>ריהוט</v>
      </c>
      <c r="AA138" s="63" t="str">
        <f>'טבלה מרכזת'!D138</f>
        <v>מחסנים - מטבח, כללי, תעסוקה</v>
      </c>
      <c r="AB138" s="63" t="str">
        <f>'טבלה מרכזת'!E138</f>
        <v>ארון איחסון (רוחב 80-100 ס"מ)</v>
      </c>
      <c r="AC138" s="63">
        <f>'טבלה מרכזת'!F138</f>
        <v>1000</v>
      </c>
      <c r="AD138" s="63">
        <f>'טבלה מרכזת'!G138</f>
        <v>1</v>
      </c>
      <c r="AE138" s="63">
        <f>'טבלה מרכזת'!H138</f>
        <v>1000</v>
      </c>
    </row>
    <row r="139" spans="2:31" ht="28.5" thickBot="1" x14ac:dyDescent="0.35">
      <c r="B139" s="64" t="str">
        <f>תקן[[#This Row],[סוג מרכז]]</f>
        <v>תשושי נפש</v>
      </c>
      <c r="C139" s="64">
        <f>תקן[[#This Row],[גודל מרכז]]</f>
        <v>15</v>
      </c>
      <c r="D139" s="64" t="str">
        <f>תקן[[#This Row],[סוג פריט]]</f>
        <v>ריהוט</v>
      </c>
      <c r="E139" s="64" t="str">
        <f>תקן[[#This Row],[קטגוריה]]</f>
        <v>מכבסה</v>
      </c>
      <c r="F139" s="60" t="str">
        <f>תקן[[#This Row],[תיאור הפריט]]</f>
        <v>ארון איחסון (רוחב 80-100 ס"מ)</v>
      </c>
      <c r="G139" s="64">
        <f>תקן[[#This Row],[עלות פריט]]</f>
        <v>1000</v>
      </c>
      <c r="H139" s="64">
        <f>תקן[[#This Row],[כמות]]</f>
        <v>1</v>
      </c>
      <c r="I139" s="64">
        <f>תקן[[#This Row],[סהכ עלות]]</f>
        <v>1000</v>
      </c>
      <c r="J139" s="65"/>
      <c r="K139" s="209" t="str">
        <f t="shared" si="22"/>
        <v>ארון איחסון (רוחב 80-100 ס"מ)</v>
      </c>
      <c r="L139" s="210">
        <f t="shared" si="18"/>
        <v>1</v>
      </c>
      <c r="M139" s="211">
        <f t="shared" si="19"/>
        <v>0</v>
      </c>
      <c r="N139" s="211">
        <f t="shared" si="20"/>
        <v>1000</v>
      </c>
      <c r="O139" s="210"/>
      <c r="P139" s="218"/>
      <c r="Q139" s="215" t="str">
        <f t="shared" si="23"/>
        <v>ריהוט</v>
      </c>
      <c r="R139" s="219">
        <f t="shared" si="24"/>
        <v>1</v>
      </c>
      <c r="S139" s="211">
        <f t="shared" si="25"/>
        <v>0</v>
      </c>
      <c r="T139" s="211">
        <f t="shared" si="21"/>
        <v>1000</v>
      </c>
      <c r="U139" s="211">
        <f t="shared" si="26"/>
        <v>1000</v>
      </c>
      <c r="V139" s="220"/>
      <c r="X139" s="63" t="str">
        <f>'טבלה מרכזת'!A139</f>
        <v>תשושי נפש</v>
      </c>
      <c r="Y139" s="63">
        <f>'טבלה מרכזת'!B139</f>
        <v>15</v>
      </c>
      <c r="Z139" s="63" t="str">
        <f>'טבלה מרכזת'!C139</f>
        <v>ריהוט</v>
      </c>
      <c r="AA139" s="63" t="str">
        <f>'טבלה מרכזת'!D139</f>
        <v>מכבסה</v>
      </c>
      <c r="AB139" s="63" t="str">
        <f>'טבלה מרכזת'!E139</f>
        <v>ארון איחסון (רוחב 80-100 ס"מ)</v>
      </c>
      <c r="AC139" s="63">
        <f>'טבלה מרכזת'!F139</f>
        <v>1000</v>
      </c>
      <c r="AD139" s="63">
        <f>'טבלה מרכזת'!G139</f>
        <v>1</v>
      </c>
      <c r="AE139" s="63">
        <f>'טבלה מרכזת'!H139</f>
        <v>1000</v>
      </c>
    </row>
    <row r="140" spans="2:31" ht="28.5" thickBot="1" x14ac:dyDescent="0.35">
      <c r="B140" s="64" t="str">
        <f>תקן[[#This Row],[סוג מרכז]]</f>
        <v>תשושי נפש</v>
      </c>
      <c r="C140" s="64">
        <f>תקן[[#This Row],[גודל מרכז]]</f>
        <v>15</v>
      </c>
      <c r="D140" s="64" t="str">
        <f>תקן[[#This Row],[סוג פריט]]</f>
        <v>ריהוט</v>
      </c>
      <c r="E140" s="64" t="str">
        <f>תקן[[#This Row],[קטגוריה]]</f>
        <v>חדר מזכירות וקבלה</v>
      </c>
      <c r="F140" s="60" t="str">
        <f>תקן[[#This Row],[תיאור הפריט]]</f>
        <v>ארון איחסון משרדי (רוחב כ- 1 מטר)</v>
      </c>
      <c r="G140" s="64">
        <f>תקן[[#This Row],[עלות פריט]]</f>
        <v>1500</v>
      </c>
      <c r="H140" s="64">
        <f>תקן[[#This Row],[כמות]]</f>
        <v>1</v>
      </c>
      <c r="I140" s="64">
        <f>תקן[[#This Row],[סהכ עלות]]</f>
        <v>1500</v>
      </c>
      <c r="J140" s="65"/>
      <c r="K140" s="209" t="str">
        <f t="shared" si="22"/>
        <v>ארון איחסון משרדי (רוחב כ- 1 מטר)</v>
      </c>
      <c r="L140" s="210">
        <f t="shared" si="18"/>
        <v>1</v>
      </c>
      <c r="M140" s="211">
        <f t="shared" si="19"/>
        <v>0</v>
      </c>
      <c r="N140" s="211">
        <f t="shared" si="20"/>
        <v>1500</v>
      </c>
      <c r="O140" s="210"/>
      <c r="P140" s="218"/>
      <c r="Q140" s="215" t="str">
        <f t="shared" si="23"/>
        <v>ריהוט</v>
      </c>
      <c r="R140" s="219">
        <f t="shared" si="24"/>
        <v>1</v>
      </c>
      <c r="S140" s="211">
        <f t="shared" si="25"/>
        <v>0</v>
      </c>
      <c r="T140" s="211">
        <f t="shared" si="21"/>
        <v>1500</v>
      </c>
      <c r="U140" s="211">
        <f t="shared" si="26"/>
        <v>1500</v>
      </c>
      <c r="V140" s="220"/>
      <c r="X140" s="63" t="str">
        <f>'טבלה מרכזת'!A140</f>
        <v>תשושי נפש</v>
      </c>
      <c r="Y140" s="63">
        <f>'טבלה מרכזת'!B140</f>
        <v>15</v>
      </c>
      <c r="Z140" s="63" t="str">
        <f>'טבלה מרכזת'!C140</f>
        <v>ריהוט</v>
      </c>
      <c r="AA140" s="63" t="str">
        <f>'טבלה מרכזת'!D140</f>
        <v>חדר מזכירות וקבלה</v>
      </c>
      <c r="AB140" s="63" t="str">
        <f>'טבלה מרכזת'!E140</f>
        <v>ארון איחסון משרדי (רוחב כ- 1 מטר)</v>
      </c>
      <c r="AC140" s="63">
        <f>'טבלה מרכזת'!F140</f>
        <v>1500</v>
      </c>
      <c r="AD140" s="63">
        <f>'טבלה מרכזת'!G140</f>
        <v>1</v>
      </c>
      <c r="AE140" s="63">
        <f>'טבלה מרכזת'!H140</f>
        <v>1500</v>
      </c>
    </row>
    <row r="141" spans="2:31" ht="28.5" thickBot="1" x14ac:dyDescent="0.35">
      <c r="B141" s="64" t="str">
        <f>תקן[[#This Row],[סוג מרכז]]</f>
        <v>תשושי נפש</v>
      </c>
      <c r="C141" s="64">
        <f>תקן[[#This Row],[גודל מרכז]]</f>
        <v>15</v>
      </c>
      <c r="D141" s="64" t="str">
        <f>תקן[[#This Row],[סוג פריט]]</f>
        <v>ריהוט</v>
      </c>
      <c r="E141" s="64" t="str">
        <f>תקן[[#This Row],[קטגוריה]]</f>
        <v>חדר מחשבים</v>
      </c>
      <c r="F141" s="60" t="str">
        <f>תקן[[#This Row],[תיאור הפריט]]</f>
        <v>ארון איחסון משרדי (רוחב כ- 1 מטר)</v>
      </c>
      <c r="G141" s="64">
        <f>תקן[[#This Row],[עלות פריט]]</f>
        <v>1500</v>
      </c>
      <c r="H141" s="64">
        <f>תקן[[#This Row],[כמות]]</f>
        <v>1</v>
      </c>
      <c r="I141" s="64">
        <f>תקן[[#This Row],[סהכ עלות]]</f>
        <v>1500</v>
      </c>
      <c r="J141" s="65"/>
      <c r="K141" s="209" t="str">
        <f t="shared" si="22"/>
        <v>ארון איחסון משרדי (רוחב כ- 1 מטר)</v>
      </c>
      <c r="L141" s="210">
        <f t="shared" si="18"/>
        <v>1</v>
      </c>
      <c r="M141" s="211">
        <f t="shared" si="19"/>
        <v>0</v>
      </c>
      <c r="N141" s="211">
        <f t="shared" si="20"/>
        <v>1500</v>
      </c>
      <c r="O141" s="210"/>
      <c r="P141" s="218"/>
      <c r="Q141" s="215" t="str">
        <f t="shared" si="23"/>
        <v>ריהוט</v>
      </c>
      <c r="R141" s="219">
        <f t="shared" si="24"/>
        <v>1</v>
      </c>
      <c r="S141" s="211">
        <f t="shared" si="25"/>
        <v>0</v>
      </c>
      <c r="T141" s="211">
        <f t="shared" si="21"/>
        <v>1500</v>
      </c>
      <c r="U141" s="211">
        <f t="shared" si="26"/>
        <v>1500</v>
      </c>
      <c r="V141" s="220"/>
      <c r="X141" s="63" t="str">
        <f>'טבלה מרכזת'!A141</f>
        <v>תשושי נפש</v>
      </c>
      <c r="Y141" s="63">
        <f>'טבלה מרכזת'!B141</f>
        <v>15</v>
      </c>
      <c r="Z141" s="63" t="str">
        <f>'טבלה מרכזת'!C141</f>
        <v>ריהוט</v>
      </c>
      <c r="AA141" s="63" t="str">
        <f>'טבלה מרכזת'!D141</f>
        <v>חדר מחשבים</v>
      </c>
      <c r="AB141" s="63" t="str">
        <f>'טבלה מרכזת'!E141</f>
        <v>ארון איחסון משרדי (רוחב כ- 1 מטר)</v>
      </c>
      <c r="AC141" s="63">
        <f>'טבלה מרכזת'!F141</f>
        <v>1500</v>
      </c>
      <c r="AD141" s="63">
        <f>'טבלה מרכזת'!G141</f>
        <v>1</v>
      </c>
      <c r="AE141" s="63">
        <f>'טבלה מרכזת'!H141</f>
        <v>1500</v>
      </c>
    </row>
    <row r="142" spans="2:31" ht="28.5" thickBot="1" x14ac:dyDescent="0.35">
      <c r="B142" s="64" t="str">
        <f>תקן[[#This Row],[סוג מרכז]]</f>
        <v>תשושי נפש</v>
      </c>
      <c r="C142" s="64">
        <f>תקן[[#This Row],[גודל מרכז]]</f>
        <v>15</v>
      </c>
      <c r="D142" s="64" t="str">
        <f>תקן[[#This Row],[סוג פריט]]</f>
        <v>ריהוט</v>
      </c>
      <c r="E142" s="64" t="str">
        <f>תקן[[#This Row],[קטגוריה]]</f>
        <v>חדר מנהל</v>
      </c>
      <c r="F142" s="60" t="str">
        <f>תקן[[#This Row],[תיאור הפריט]]</f>
        <v>ארון איחסון משרדי (רוחב כ- 1 מטר)</v>
      </c>
      <c r="G142" s="64">
        <f>תקן[[#This Row],[עלות פריט]]</f>
        <v>1500</v>
      </c>
      <c r="H142" s="64">
        <f>תקן[[#This Row],[כמות]]</f>
        <v>0</v>
      </c>
      <c r="I142" s="64">
        <f>תקן[[#This Row],[סהכ עלות]]</f>
        <v>0</v>
      </c>
      <c r="J142" s="65"/>
      <c r="K142" s="209" t="str">
        <f t="shared" si="22"/>
        <v>ארון איחסון משרדי (רוחב כ- 1 מטר)</v>
      </c>
      <c r="L142" s="210">
        <f t="shared" si="18"/>
        <v>0</v>
      </c>
      <c r="M142" s="211">
        <f t="shared" si="19"/>
        <v>0</v>
      </c>
      <c r="N142" s="211">
        <f t="shared" si="20"/>
        <v>0</v>
      </c>
      <c r="O142" s="210"/>
      <c r="P142" s="218"/>
      <c r="Q142" s="215" t="str">
        <f t="shared" si="23"/>
        <v>ריהוט</v>
      </c>
      <c r="R142" s="219">
        <f t="shared" si="24"/>
        <v>0</v>
      </c>
      <c r="S142" s="211">
        <f t="shared" si="25"/>
        <v>0</v>
      </c>
      <c r="T142" s="211">
        <f t="shared" si="21"/>
        <v>1500</v>
      </c>
      <c r="U142" s="211">
        <f t="shared" si="26"/>
        <v>0</v>
      </c>
      <c r="V142" s="220"/>
      <c r="X142" s="63" t="str">
        <f>'טבלה מרכזת'!A142</f>
        <v>תשושי נפש</v>
      </c>
      <c r="Y142" s="63">
        <f>'טבלה מרכזת'!B142</f>
        <v>15</v>
      </c>
      <c r="Z142" s="63" t="str">
        <f>'טבלה מרכזת'!C142</f>
        <v>ריהוט</v>
      </c>
      <c r="AA142" s="63" t="str">
        <f>'טבלה מרכזת'!D142</f>
        <v>חדר מנהל</v>
      </c>
      <c r="AB142" s="63" t="str">
        <f>'טבלה מרכזת'!E142</f>
        <v>ארון איחסון משרדי (רוחב כ- 1 מטר)</v>
      </c>
      <c r="AC142" s="63">
        <f>'טבלה מרכזת'!F142</f>
        <v>1500</v>
      </c>
      <c r="AD142" s="63">
        <f>'טבלה מרכזת'!G142</f>
        <v>0</v>
      </c>
      <c r="AE142" s="63">
        <f>'טבלה מרכזת'!H142</f>
        <v>0</v>
      </c>
    </row>
    <row r="143" spans="2:31" ht="28.5" thickBot="1" x14ac:dyDescent="0.35">
      <c r="B143" s="64" t="str">
        <f>תקן[[#This Row],[סוג מרכז]]</f>
        <v>תשושי נפש</v>
      </c>
      <c r="C143" s="64">
        <f>תקן[[#This Row],[גודל מרכז]]</f>
        <v>15</v>
      </c>
      <c r="D143" s="64" t="str">
        <f>תקן[[#This Row],[סוג פריט]]</f>
        <v>ריהוט</v>
      </c>
      <c r="E143" s="64" t="str">
        <f>תקן[[#This Row],[קטגוריה]]</f>
        <v>חדרי צוות/רב תחומי</v>
      </c>
      <c r="F143" s="60" t="str">
        <f>תקן[[#This Row],[תיאור הפריט]]</f>
        <v>ארון איחסון משרדי (רוחב כ- 1 מטר)</v>
      </c>
      <c r="G143" s="64">
        <f>תקן[[#This Row],[עלות פריט]]</f>
        <v>1500</v>
      </c>
      <c r="H143" s="64">
        <f>תקן[[#This Row],[כמות]]</f>
        <v>1</v>
      </c>
      <c r="I143" s="64">
        <f>תקן[[#This Row],[סהכ עלות]]</f>
        <v>1500</v>
      </c>
      <c r="J143" s="65"/>
      <c r="K143" s="209" t="str">
        <f t="shared" si="22"/>
        <v>ארון איחסון משרדי (רוחב כ- 1 מטר)</v>
      </c>
      <c r="L143" s="210">
        <f t="shared" si="18"/>
        <v>1</v>
      </c>
      <c r="M143" s="211">
        <f t="shared" si="19"/>
        <v>0</v>
      </c>
      <c r="N143" s="211">
        <f t="shared" si="20"/>
        <v>1500</v>
      </c>
      <c r="O143" s="210"/>
      <c r="P143" s="218"/>
      <c r="Q143" s="215" t="str">
        <f t="shared" si="23"/>
        <v>ריהוט</v>
      </c>
      <c r="R143" s="219">
        <f t="shared" si="24"/>
        <v>1</v>
      </c>
      <c r="S143" s="211">
        <f t="shared" si="25"/>
        <v>0</v>
      </c>
      <c r="T143" s="211">
        <f t="shared" si="21"/>
        <v>1500</v>
      </c>
      <c r="U143" s="211">
        <f t="shared" si="26"/>
        <v>1500</v>
      </c>
      <c r="V143" s="220"/>
      <c r="X143" s="63" t="str">
        <f>'טבלה מרכזת'!A143</f>
        <v>תשושי נפש</v>
      </c>
      <c r="Y143" s="63">
        <f>'טבלה מרכזת'!B143</f>
        <v>15</v>
      </c>
      <c r="Z143" s="63" t="str">
        <f>'טבלה מרכזת'!C143</f>
        <v>ריהוט</v>
      </c>
      <c r="AA143" s="63" t="str">
        <f>'טבלה מרכזת'!D143</f>
        <v>חדרי צוות/רב תחומי</v>
      </c>
      <c r="AB143" s="63" t="str">
        <f>'טבלה מרכזת'!E143</f>
        <v>ארון איחסון משרדי (רוחב כ- 1 מטר)</v>
      </c>
      <c r="AC143" s="63">
        <f>'טבלה מרכזת'!F143</f>
        <v>1500</v>
      </c>
      <c r="AD143" s="63">
        <f>'טבלה מרכזת'!G143</f>
        <v>1</v>
      </c>
      <c r="AE143" s="63">
        <f>'טבלה מרכזת'!H143</f>
        <v>1500</v>
      </c>
    </row>
    <row r="144" spans="2:31" ht="14.5" thickBot="1" x14ac:dyDescent="0.35">
      <c r="B144" s="64" t="str">
        <f>תקן[[#This Row],[סוג מרכז]]</f>
        <v>תשושי נפש</v>
      </c>
      <c r="C144" s="64">
        <f>תקן[[#This Row],[גודל מרכז]]</f>
        <v>15</v>
      </c>
      <c r="D144" s="64" t="str">
        <f>תקן[[#This Row],[סוג פריט]]</f>
        <v>ריהוט</v>
      </c>
      <c r="E144" s="64" t="str">
        <f>תקן[[#This Row],[קטגוריה]]</f>
        <v>חדר מזכירות וקבלה</v>
      </c>
      <c r="F144" s="60" t="str">
        <f>תקן[[#This Row],[תיאור הפריט]]</f>
        <v>ארון ארכיב</v>
      </c>
      <c r="G144" s="64">
        <f>תקן[[#This Row],[עלות פריט]]</f>
        <v>1500</v>
      </c>
      <c r="H144" s="64">
        <f>תקן[[#This Row],[כמות]]</f>
        <v>1</v>
      </c>
      <c r="I144" s="64">
        <f>תקן[[#This Row],[סהכ עלות]]</f>
        <v>1500</v>
      </c>
      <c r="J144" s="65"/>
      <c r="K144" s="209" t="str">
        <f t="shared" si="22"/>
        <v>ארון ארכיב</v>
      </c>
      <c r="L144" s="210">
        <f t="shared" si="18"/>
        <v>1</v>
      </c>
      <c r="M144" s="211">
        <f t="shared" si="19"/>
        <v>0</v>
      </c>
      <c r="N144" s="211">
        <f t="shared" si="20"/>
        <v>1500</v>
      </c>
      <c r="O144" s="210"/>
      <c r="P144" s="218"/>
      <c r="Q144" s="215" t="str">
        <f t="shared" si="23"/>
        <v>ריהוט</v>
      </c>
      <c r="R144" s="219">
        <f t="shared" si="24"/>
        <v>1</v>
      </c>
      <c r="S144" s="211">
        <f t="shared" si="25"/>
        <v>0</v>
      </c>
      <c r="T144" s="211">
        <f t="shared" si="21"/>
        <v>1500</v>
      </c>
      <c r="U144" s="211">
        <f t="shared" si="26"/>
        <v>1500</v>
      </c>
      <c r="V144" s="220"/>
      <c r="X144" s="63" t="str">
        <f>'טבלה מרכזת'!A144</f>
        <v>תשושי נפש</v>
      </c>
      <c r="Y144" s="63">
        <f>'טבלה מרכזת'!B144</f>
        <v>15</v>
      </c>
      <c r="Z144" s="63" t="str">
        <f>'טבלה מרכזת'!C144</f>
        <v>ריהוט</v>
      </c>
      <c r="AA144" s="63" t="str">
        <f>'טבלה מרכזת'!D144</f>
        <v>חדר מזכירות וקבלה</v>
      </c>
      <c r="AB144" s="63" t="str">
        <f>'טבלה מרכזת'!E144</f>
        <v>ארון ארכיב</v>
      </c>
      <c r="AC144" s="63">
        <f>'טבלה מרכזת'!F144</f>
        <v>1500</v>
      </c>
      <c r="AD144" s="63">
        <f>'טבלה מרכזת'!G144</f>
        <v>1</v>
      </c>
      <c r="AE144" s="63">
        <f>'טבלה מרכזת'!H144</f>
        <v>1500</v>
      </c>
    </row>
    <row r="145" spans="2:31" ht="28.5" thickBot="1" x14ac:dyDescent="0.35">
      <c r="B145" s="64" t="str">
        <f>תקן[[#This Row],[סוג מרכז]]</f>
        <v>תשושי נפש</v>
      </c>
      <c r="C145" s="64">
        <f>תקן[[#This Row],[גודל מרכז]]</f>
        <v>15</v>
      </c>
      <c r="D145" s="64" t="str">
        <f>תקן[[#This Row],[סוג פריט]]</f>
        <v>ריהוט</v>
      </c>
      <c r="E145" s="64" t="str">
        <f>תקן[[#This Row],[קטגוריה]]</f>
        <v>מלתחה</v>
      </c>
      <c r="F145" s="60" t="str">
        <f>תקן[[#This Row],[תיאור הפריט]]</f>
        <v>ארון לתליית מעילים (רוחב 1 מטר)</v>
      </c>
      <c r="G145" s="64">
        <f>תקן[[#This Row],[עלות פריט]]</f>
        <v>1000</v>
      </c>
      <c r="H145" s="64">
        <f>תקן[[#This Row],[כמות]]</f>
        <v>1</v>
      </c>
      <c r="I145" s="64">
        <f>תקן[[#This Row],[סהכ עלות]]</f>
        <v>1000</v>
      </c>
      <c r="J145" s="65"/>
      <c r="K145" s="209" t="str">
        <f t="shared" si="22"/>
        <v>ארון לתליית מעילים (רוחב 1 מטר)</v>
      </c>
      <c r="L145" s="210">
        <f t="shared" si="18"/>
        <v>1</v>
      </c>
      <c r="M145" s="211">
        <f t="shared" si="19"/>
        <v>0</v>
      </c>
      <c r="N145" s="211">
        <f t="shared" si="20"/>
        <v>1000</v>
      </c>
      <c r="O145" s="210"/>
      <c r="P145" s="218"/>
      <c r="Q145" s="215" t="str">
        <f t="shared" si="23"/>
        <v>ריהוט</v>
      </c>
      <c r="R145" s="219">
        <f t="shared" si="24"/>
        <v>1</v>
      </c>
      <c r="S145" s="211">
        <f t="shared" si="25"/>
        <v>0</v>
      </c>
      <c r="T145" s="211">
        <f t="shared" si="21"/>
        <v>1000</v>
      </c>
      <c r="U145" s="211">
        <f t="shared" si="26"/>
        <v>1000</v>
      </c>
      <c r="V145" s="220"/>
      <c r="X145" s="63" t="str">
        <f>'טבלה מרכזת'!A145</f>
        <v>תשושי נפש</v>
      </c>
      <c r="Y145" s="63">
        <f>'טבלה מרכזת'!B145</f>
        <v>15</v>
      </c>
      <c r="Z145" s="63" t="str">
        <f>'טבלה מרכזת'!C145</f>
        <v>ריהוט</v>
      </c>
      <c r="AA145" s="63" t="str">
        <f>'טבלה מרכזת'!D145</f>
        <v>מלתחה</v>
      </c>
      <c r="AB145" s="63" t="str">
        <f>'טבלה מרכזת'!E145</f>
        <v>ארון לתליית מעילים (רוחב 1 מטר)</v>
      </c>
      <c r="AC145" s="63">
        <f>'טבלה מרכזת'!F145</f>
        <v>1000</v>
      </c>
      <c r="AD145" s="63">
        <f>'טבלה מרכזת'!G145</f>
        <v>1</v>
      </c>
      <c r="AE145" s="63">
        <f>'טבלה מרכזת'!H145</f>
        <v>1000</v>
      </c>
    </row>
    <row r="146" spans="2:31" ht="28.5" thickBot="1" x14ac:dyDescent="0.35">
      <c r="B146" s="64" t="str">
        <f>תקן[[#This Row],[סוג מרכז]]</f>
        <v>תשושי נפש</v>
      </c>
      <c r="C146" s="64">
        <f>תקן[[#This Row],[גודל מרכז]]</f>
        <v>15</v>
      </c>
      <c r="D146" s="64" t="str">
        <f>תקן[[#This Row],[סוג פריט]]</f>
        <v>ריהוט</v>
      </c>
      <c r="E146" s="64" t="str">
        <f>תקן[[#This Row],[קטגוריה]]</f>
        <v>שירותי צוות ומלתחה</v>
      </c>
      <c r="F146" s="60" t="str">
        <f>תקן[[#This Row],[תיאור הפריט]]</f>
        <v>ארון לתליית מעילים (רוחב 1 מטר)</v>
      </c>
      <c r="G146" s="64">
        <f>תקן[[#This Row],[עלות פריט]]</f>
        <v>1000</v>
      </c>
      <c r="H146" s="64">
        <f>תקן[[#This Row],[כמות]]</f>
        <v>1</v>
      </c>
      <c r="I146" s="64">
        <f>תקן[[#This Row],[סהכ עלות]]</f>
        <v>1000</v>
      </c>
      <c r="J146" s="65"/>
      <c r="K146" s="209" t="str">
        <f t="shared" si="22"/>
        <v>ארון לתליית מעילים (רוחב 1 מטר)</v>
      </c>
      <c r="L146" s="210">
        <f t="shared" si="18"/>
        <v>1</v>
      </c>
      <c r="M146" s="211">
        <f t="shared" si="19"/>
        <v>0</v>
      </c>
      <c r="N146" s="211">
        <f t="shared" si="20"/>
        <v>1000</v>
      </c>
      <c r="O146" s="210"/>
      <c r="P146" s="218"/>
      <c r="Q146" s="215" t="str">
        <f t="shared" si="23"/>
        <v>ריהוט</v>
      </c>
      <c r="R146" s="219">
        <f t="shared" si="24"/>
        <v>1</v>
      </c>
      <c r="S146" s="211">
        <f t="shared" si="25"/>
        <v>0</v>
      </c>
      <c r="T146" s="211">
        <f t="shared" si="21"/>
        <v>1000</v>
      </c>
      <c r="U146" s="211">
        <f t="shared" si="26"/>
        <v>1000</v>
      </c>
      <c r="V146" s="220"/>
      <c r="X146" s="63" t="str">
        <f>'טבלה מרכזת'!A146</f>
        <v>תשושי נפש</v>
      </c>
      <c r="Y146" s="63">
        <f>'טבלה מרכזת'!B146</f>
        <v>15</v>
      </c>
      <c r="Z146" s="63" t="str">
        <f>'טבלה מרכזת'!C146</f>
        <v>ריהוט</v>
      </c>
      <c r="AA146" s="63" t="str">
        <f>'טבלה מרכזת'!D146</f>
        <v>שירותי צוות ומלתחה</v>
      </c>
      <c r="AB146" s="63" t="str">
        <f>'טבלה מרכזת'!E146</f>
        <v>ארון לתליית מעילים (רוחב 1 מטר)</v>
      </c>
      <c r="AC146" s="63">
        <f>'טבלה מרכזת'!F146</f>
        <v>1000</v>
      </c>
      <c r="AD146" s="63">
        <f>'טבלה מרכזת'!G146</f>
        <v>1</v>
      </c>
      <c r="AE146" s="63">
        <f>'טבלה מרכזת'!H146</f>
        <v>1000</v>
      </c>
    </row>
    <row r="147" spans="2:31" ht="14.5" thickBot="1" x14ac:dyDescent="0.35">
      <c r="B147" s="64" t="str">
        <f>תקן[[#This Row],[סוג מרכז]]</f>
        <v>תשושי נפש</v>
      </c>
      <c r="C147" s="64">
        <f>תקן[[#This Row],[גודל מרכז]]</f>
        <v>15</v>
      </c>
      <c r="D147" s="64" t="str">
        <f>תקן[[#This Row],[סוג פריט]]</f>
        <v>ריהוט</v>
      </c>
      <c r="E147" s="64" t="str">
        <f>תקן[[#This Row],[קטגוריה]]</f>
        <v>חדר מזכירות וקבלה</v>
      </c>
      <c r="F147" s="60" t="str">
        <f>תקן[[#This Row],[תיאור הפריט]]</f>
        <v>ארון משרדי נמוך</v>
      </c>
      <c r="G147" s="64">
        <f>תקן[[#This Row],[עלות פריט]]</f>
        <v>1200</v>
      </c>
      <c r="H147" s="64">
        <f>תקן[[#This Row],[כמות]]</f>
        <v>0</v>
      </c>
      <c r="I147" s="64">
        <f>תקן[[#This Row],[סהכ עלות]]</f>
        <v>0</v>
      </c>
      <c r="J147" s="65"/>
      <c r="K147" s="209" t="str">
        <f t="shared" si="22"/>
        <v>ארון משרדי נמוך</v>
      </c>
      <c r="L147" s="210">
        <f t="shared" si="18"/>
        <v>0</v>
      </c>
      <c r="M147" s="211">
        <f t="shared" si="19"/>
        <v>0</v>
      </c>
      <c r="N147" s="211">
        <f t="shared" si="20"/>
        <v>0</v>
      </c>
      <c r="O147" s="210"/>
      <c r="P147" s="218"/>
      <c r="Q147" s="215" t="str">
        <f t="shared" si="23"/>
        <v>ריהוט</v>
      </c>
      <c r="R147" s="219">
        <f t="shared" si="24"/>
        <v>0</v>
      </c>
      <c r="S147" s="211">
        <f t="shared" si="25"/>
        <v>0</v>
      </c>
      <c r="T147" s="211">
        <f t="shared" si="21"/>
        <v>1200</v>
      </c>
      <c r="U147" s="211">
        <f t="shared" si="26"/>
        <v>0</v>
      </c>
      <c r="V147" s="220"/>
      <c r="X147" s="63" t="str">
        <f>'טבלה מרכזת'!A147</f>
        <v>תשושי נפש</v>
      </c>
      <c r="Y147" s="63">
        <f>'טבלה מרכזת'!B147</f>
        <v>15</v>
      </c>
      <c r="Z147" s="63" t="str">
        <f>'טבלה מרכזת'!C147</f>
        <v>ריהוט</v>
      </c>
      <c r="AA147" s="63" t="str">
        <f>'טבלה מרכזת'!D147</f>
        <v>חדר מזכירות וקבלה</v>
      </c>
      <c r="AB147" s="63" t="str">
        <f>'טבלה מרכזת'!E147</f>
        <v>ארון משרדי נמוך</v>
      </c>
      <c r="AC147" s="63">
        <f>'טבלה מרכזת'!F147</f>
        <v>1200</v>
      </c>
      <c r="AD147" s="63">
        <f>'טבלה מרכזת'!G147</f>
        <v>0</v>
      </c>
      <c r="AE147" s="63">
        <f>'טבלה מרכזת'!H147</f>
        <v>0</v>
      </c>
    </row>
    <row r="148" spans="2:31" ht="14.5" thickBot="1" x14ac:dyDescent="0.35">
      <c r="B148" s="64" t="str">
        <f>תקן[[#This Row],[סוג מרכז]]</f>
        <v>תשושי נפש</v>
      </c>
      <c r="C148" s="64">
        <f>תקן[[#This Row],[גודל מרכז]]</f>
        <v>15</v>
      </c>
      <c r="D148" s="64" t="str">
        <f>תקן[[#This Row],[סוג פריט]]</f>
        <v>ריהוט</v>
      </c>
      <c r="E148" s="64" t="str">
        <f>תקן[[#This Row],[קטגוריה]]</f>
        <v>חדר מנהל</v>
      </c>
      <c r="F148" s="60" t="str">
        <f>תקן[[#This Row],[תיאור הפריט]]</f>
        <v>ארון משרדי נמוך</v>
      </c>
      <c r="G148" s="64">
        <f>תקן[[#This Row],[עלות פריט]]</f>
        <v>1200</v>
      </c>
      <c r="H148" s="64">
        <f>תקן[[#This Row],[כמות]]</f>
        <v>0</v>
      </c>
      <c r="I148" s="64">
        <f>תקן[[#This Row],[סהכ עלות]]</f>
        <v>0</v>
      </c>
      <c r="J148" s="65"/>
      <c r="K148" s="209" t="str">
        <f t="shared" si="22"/>
        <v>ארון משרדי נמוך</v>
      </c>
      <c r="L148" s="210">
        <f t="shared" si="18"/>
        <v>0</v>
      </c>
      <c r="M148" s="211">
        <f t="shared" si="19"/>
        <v>0</v>
      </c>
      <c r="N148" s="211">
        <f t="shared" si="20"/>
        <v>0</v>
      </c>
      <c r="O148" s="210"/>
      <c r="P148" s="218"/>
      <c r="Q148" s="215" t="str">
        <f t="shared" si="23"/>
        <v>ריהוט</v>
      </c>
      <c r="R148" s="219">
        <f t="shared" si="24"/>
        <v>0</v>
      </c>
      <c r="S148" s="211">
        <f t="shared" si="25"/>
        <v>0</v>
      </c>
      <c r="T148" s="211">
        <f t="shared" si="21"/>
        <v>1200</v>
      </c>
      <c r="U148" s="211">
        <f t="shared" si="26"/>
        <v>0</v>
      </c>
      <c r="V148" s="220"/>
      <c r="X148" s="63" t="str">
        <f>'טבלה מרכזת'!A148</f>
        <v>תשושי נפש</v>
      </c>
      <c r="Y148" s="63">
        <f>'טבלה מרכזת'!B148</f>
        <v>15</v>
      </c>
      <c r="Z148" s="63" t="str">
        <f>'טבלה מרכזת'!C148</f>
        <v>ריהוט</v>
      </c>
      <c r="AA148" s="63" t="str">
        <f>'טבלה מרכזת'!D148</f>
        <v>חדר מנהל</v>
      </c>
      <c r="AB148" s="63" t="str">
        <f>'טבלה מרכזת'!E148</f>
        <v>ארון משרדי נמוך</v>
      </c>
      <c r="AC148" s="63">
        <f>'טבלה מרכזת'!F148</f>
        <v>1200</v>
      </c>
      <c r="AD148" s="63">
        <f>'טבלה מרכזת'!G148</f>
        <v>0</v>
      </c>
      <c r="AE148" s="63">
        <f>'טבלה מרכזת'!H148</f>
        <v>0</v>
      </c>
    </row>
    <row r="149" spans="2:31" ht="14.5" thickBot="1" x14ac:dyDescent="0.35">
      <c r="B149" s="64" t="str">
        <f>תקן[[#This Row],[סוג מרכז]]</f>
        <v>תשושי נפש</v>
      </c>
      <c r="C149" s="64">
        <f>תקן[[#This Row],[גודל מרכז]]</f>
        <v>15</v>
      </c>
      <c r="D149" s="64" t="str">
        <f>תקן[[#This Row],[סוג פריט]]</f>
        <v>ריהוט</v>
      </c>
      <c r="E149" s="64" t="str">
        <f>תקן[[#This Row],[קטגוריה]]</f>
        <v>חדרי צוות/רב תחומי</v>
      </c>
      <c r="F149" s="60" t="str">
        <f>תקן[[#This Row],[תיאור הפריט]]</f>
        <v>ארון עזרה ראשונה</v>
      </c>
      <c r="G149" s="64">
        <f>תקן[[#This Row],[עלות פריט]]</f>
        <v>400</v>
      </c>
      <c r="H149" s="64">
        <f>תקן[[#This Row],[כמות]]</f>
        <v>1</v>
      </c>
      <c r="I149" s="64">
        <f>תקן[[#This Row],[סהכ עלות]]</f>
        <v>400</v>
      </c>
      <c r="J149" s="65"/>
      <c r="K149" s="209" t="str">
        <f t="shared" si="22"/>
        <v>ארון עזרה ראשונה</v>
      </c>
      <c r="L149" s="210">
        <f t="shared" si="18"/>
        <v>1</v>
      </c>
      <c r="M149" s="211">
        <f t="shared" si="19"/>
        <v>0</v>
      </c>
      <c r="N149" s="211">
        <f t="shared" si="20"/>
        <v>400</v>
      </c>
      <c r="O149" s="210"/>
      <c r="P149" s="218"/>
      <c r="Q149" s="215" t="str">
        <f t="shared" si="23"/>
        <v>ריהוט</v>
      </c>
      <c r="R149" s="219">
        <f t="shared" si="24"/>
        <v>1</v>
      </c>
      <c r="S149" s="211">
        <f t="shared" si="25"/>
        <v>0</v>
      </c>
      <c r="T149" s="211">
        <f t="shared" si="21"/>
        <v>400</v>
      </c>
      <c r="U149" s="211">
        <f t="shared" si="26"/>
        <v>400</v>
      </c>
      <c r="V149" s="220"/>
      <c r="X149" s="63" t="str">
        <f>'טבלה מרכזת'!A149</f>
        <v>תשושי נפש</v>
      </c>
      <c r="Y149" s="63">
        <f>'טבלה מרכזת'!B149</f>
        <v>15</v>
      </c>
      <c r="Z149" s="63" t="str">
        <f>'טבלה מרכזת'!C149</f>
        <v>ריהוט</v>
      </c>
      <c r="AA149" s="63" t="str">
        <f>'טבלה מרכזת'!D149</f>
        <v>חדרי צוות/רב תחומי</v>
      </c>
      <c r="AB149" s="63" t="str">
        <f>'טבלה מרכזת'!E149</f>
        <v>ארון עזרה ראשונה</v>
      </c>
      <c r="AC149" s="63">
        <f>'טבלה מרכזת'!F149</f>
        <v>400</v>
      </c>
      <c r="AD149" s="63">
        <f>'טבלה מרכזת'!G149</f>
        <v>1</v>
      </c>
      <c r="AE149" s="63">
        <f>'טבלה מרכזת'!H149</f>
        <v>400</v>
      </c>
    </row>
    <row r="150" spans="2:31" ht="14.5" thickBot="1" x14ac:dyDescent="0.35">
      <c r="B150" s="64" t="str">
        <f>תקן[[#This Row],[סוג מרכז]]</f>
        <v>תשושי נפש</v>
      </c>
      <c r="C150" s="64">
        <f>תקן[[#This Row],[גודל מרכז]]</f>
        <v>15</v>
      </c>
      <c r="D150" s="64" t="str">
        <f>תקן[[#This Row],[סוג פריט]]</f>
        <v>ריהוט</v>
      </c>
      <c r="E150" s="64" t="str">
        <f>תקן[[#This Row],[קטגוריה]]</f>
        <v>חדרי פעילות/תעסוקה</v>
      </c>
      <c r="F150" s="60" t="str">
        <f>תקן[[#This Row],[תיאור הפריט]]</f>
        <v>ארון תחתון+כיור+ברז+משטח</v>
      </c>
      <c r="G150" s="64">
        <f>תקן[[#This Row],[עלות פריט]]</f>
        <v>2500</v>
      </c>
      <c r="H150" s="64">
        <f>תקן[[#This Row],[כמות]]</f>
        <v>1</v>
      </c>
      <c r="I150" s="64">
        <f>תקן[[#This Row],[סהכ עלות]]</f>
        <v>2500</v>
      </c>
      <c r="J150" s="65"/>
      <c r="K150" s="209" t="str">
        <f t="shared" si="22"/>
        <v>ארון תחתון+כיור+ברז+משטח</v>
      </c>
      <c r="L150" s="210">
        <f t="shared" si="18"/>
        <v>1</v>
      </c>
      <c r="M150" s="211">
        <f t="shared" si="19"/>
        <v>0</v>
      </c>
      <c r="N150" s="211">
        <f t="shared" si="20"/>
        <v>2500</v>
      </c>
      <c r="O150" s="210"/>
      <c r="P150" s="218"/>
      <c r="Q150" s="215" t="str">
        <f t="shared" si="23"/>
        <v>ריהוט</v>
      </c>
      <c r="R150" s="219">
        <f t="shared" si="24"/>
        <v>1</v>
      </c>
      <c r="S150" s="211">
        <f t="shared" si="25"/>
        <v>0</v>
      </c>
      <c r="T150" s="211">
        <f t="shared" si="21"/>
        <v>2500</v>
      </c>
      <c r="U150" s="211">
        <f t="shared" si="26"/>
        <v>2500</v>
      </c>
      <c r="V150" s="220"/>
      <c r="X150" s="63" t="str">
        <f>'טבלה מרכזת'!A150</f>
        <v>תשושי נפש</v>
      </c>
      <c r="Y150" s="63">
        <f>'טבלה מרכזת'!B150</f>
        <v>15</v>
      </c>
      <c r="Z150" s="63" t="str">
        <f>'טבלה מרכזת'!C150</f>
        <v>ריהוט</v>
      </c>
      <c r="AA150" s="63" t="str">
        <f>'טבלה מרכזת'!D150</f>
        <v>חדרי פעילות/תעסוקה</v>
      </c>
      <c r="AB150" s="63" t="str">
        <f>'טבלה מרכזת'!E150</f>
        <v>ארון תחתון+כיור+ברז+משטח</v>
      </c>
      <c r="AC150" s="63">
        <f>'טבלה מרכזת'!F150</f>
        <v>2500</v>
      </c>
      <c r="AD150" s="63">
        <f>'טבלה מרכזת'!G150</f>
        <v>1</v>
      </c>
      <c r="AE150" s="63">
        <f>'טבלה מרכזת'!H150</f>
        <v>2500</v>
      </c>
    </row>
    <row r="151" spans="2:31" ht="14.5" thickBot="1" x14ac:dyDescent="0.35">
      <c r="B151" s="64" t="str">
        <f>תקן[[#This Row],[סוג מרכז]]</f>
        <v>תשושי נפש</v>
      </c>
      <c r="C151" s="64">
        <f>תקן[[#This Row],[גודל מרכז]]</f>
        <v>15</v>
      </c>
      <c r="D151" s="64" t="str">
        <f>תקן[[#This Row],[סוג פריט]]</f>
        <v>ריהוט</v>
      </c>
      <c r="E151" s="64" t="str">
        <f>תקן[[#This Row],[קטגוריה]]</f>
        <v>חדרי צוות/רב תחומי</v>
      </c>
      <c r="F151" s="60" t="str">
        <f>תקן[[#This Row],[תיאור הפריט]]</f>
        <v>ארון תחתון+כיור+ברז+משטח</v>
      </c>
      <c r="G151" s="64">
        <f>תקן[[#This Row],[עלות פריט]]</f>
        <v>2500</v>
      </c>
      <c r="H151" s="64">
        <f>תקן[[#This Row],[כמות]]</f>
        <v>1</v>
      </c>
      <c r="I151" s="64">
        <f>תקן[[#This Row],[סהכ עלות]]</f>
        <v>2500</v>
      </c>
      <c r="J151" s="65"/>
      <c r="K151" s="209" t="str">
        <f t="shared" si="22"/>
        <v>ארון תחתון+כיור+ברז+משטח</v>
      </c>
      <c r="L151" s="210">
        <f t="shared" si="18"/>
        <v>1</v>
      </c>
      <c r="M151" s="211">
        <f t="shared" si="19"/>
        <v>0</v>
      </c>
      <c r="N151" s="211">
        <f t="shared" si="20"/>
        <v>2500</v>
      </c>
      <c r="O151" s="210"/>
      <c r="P151" s="218"/>
      <c r="Q151" s="215" t="str">
        <f t="shared" si="23"/>
        <v>ריהוט</v>
      </c>
      <c r="R151" s="219">
        <f t="shared" si="24"/>
        <v>1</v>
      </c>
      <c r="S151" s="211">
        <f t="shared" si="25"/>
        <v>0</v>
      </c>
      <c r="T151" s="211">
        <f t="shared" si="21"/>
        <v>2500</v>
      </c>
      <c r="U151" s="211">
        <f t="shared" si="26"/>
        <v>2500</v>
      </c>
      <c r="V151" s="220"/>
      <c r="X151" s="63" t="str">
        <f>'טבלה מרכזת'!A151</f>
        <v>תשושי נפש</v>
      </c>
      <c r="Y151" s="63">
        <f>'טבלה מרכזת'!B151</f>
        <v>15</v>
      </c>
      <c r="Z151" s="63" t="str">
        <f>'טבלה מרכזת'!C151</f>
        <v>ריהוט</v>
      </c>
      <c r="AA151" s="63" t="str">
        <f>'טבלה מרכזת'!D151</f>
        <v>חדרי צוות/רב תחומי</v>
      </c>
      <c r="AB151" s="63" t="str">
        <f>'טבלה מרכזת'!E151</f>
        <v>ארון תחתון+כיור+ברז+משטח</v>
      </c>
      <c r="AC151" s="63">
        <f>'טבלה מרכזת'!F151</f>
        <v>2500</v>
      </c>
      <c r="AD151" s="63">
        <f>'טבלה מרכזת'!G151</f>
        <v>1</v>
      </c>
      <c r="AE151" s="63">
        <f>'טבלה מרכזת'!H151</f>
        <v>2500</v>
      </c>
    </row>
    <row r="152" spans="2:31" ht="14.5" thickBot="1" x14ac:dyDescent="0.35">
      <c r="B152" s="64" t="str">
        <f>תקן[[#This Row],[סוג מרכז]]</f>
        <v>תשושי נפש</v>
      </c>
      <c r="C152" s="64">
        <f>תקן[[#This Row],[גודל מרכז]]</f>
        <v>15</v>
      </c>
      <c r="D152" s="64" t="str">
        <f>תקן[[#This Row],[סוג פריט]]</f>
        <v>ריהוט</v>
      </c>
      <c r="E152" s="64" t="str">
        <f>תקן[[#This Row],[קטגוריה]]</f>
        <v>חדר מזכירות וקבלה</v>
      </c>
      <c r="F152" s="60" t="str">
        <f>תקן[[#This Row],[תיאור הפריט]]</f>
        <v>ארון תיקיות</v>
      </c>
      <c r="G152" s="64">
        <f>תקן[[#This Row],[עלות פריט]]</f>
        <v>900</v>
      </c>
      <c r="H152" s="64">
        <f>תקן[[#This Row],[כמות]]</f>
        <v>1</v>
      </c>
      <c r="I152" s="64">
        <f>תקן[[#This Row],[סהכ עלות]]</f>
        <v>900</v>
      </c>
      <c r="J152" s="65"/>
      <c r="K152" s="209" t="str">
        <f t="shared" si="22"/>
        <v>ארון תיקיות</v>
      </c>
      <c r="L152" s="210">
        <f t="shared" si="18"/>
        <v>1</v>
      </c>
      <c r="M152" s="211">
        <f t="shared" si="19"/>
        <v>0</v>
      </c>
      <c r="N152" s="211">
        <f t="shared" si="20"/>
        <v>900</v>
      </c>
      <c r="O152" s="210"/>
      <c r="P152" s="218"/>
      <c r="Q152" s="215" t="str">
        <f t="shared" si="23"/>
        <v>ריהוט</v>
      </c>
      <c r="R152" s="219">
        <f t="shared" si="24"/>
        <v>1</v>
      </c>
      <c r="S152" s="211">
        <f t="shared" si="25"/>
        <v>0</v>
      </c>
      <c r="T152" s="211">
        <f t="shared" si="21"/>
        <v>900</v>
      </c>
      <c r="U152" s="211">
        <f t="shared" si="26"/>
        <v>900</v>
      </c>
      <c r="V152" s="220"/>
      <c r="X152" s="63" t="str">
        <f>'טבלה מרכזת'!A152</f>
        <v>תשושי נפש</v>
      </c>
      <c r="Y152" s="63">
        <f>'טבלה מרכזת'!B152</f>
        <v>15</v>
      </c>
      <c r="Z152" s="63" t="str">
        <f>'טבלה מרכזת'!C152</f>
        <v>ריהוט</v>
      </c>
      <c r="AA152" s="63" t="str">
        <f>'טבלה מרכזת'!D152</f>
        <v>חדר מזכירות וקבלה</v>
      </c>
      <c r="AB152" s="63" t="str">
        <f>'טבלה מרכזת'!E152</f>
        <v>ארון תיקיות</v>
      </c>
      <c r="AC152" s="63">
        <f>'טבלה מרכזת'!F152</f>
        <v>900</v>
      </c>
      <c r="AD152" s="63">
        <f>'טבלה מרכזת'!G152</f>
        <v>1</v>
      </c>
      <c r="AE152" s="63">
        <f>'טבלה מרכזת'!H152</f>
        <v>900</v>
      </c>
    </row>
    <row r="153" spans="2:31" ht="14.5" thickBot="1" x14ac:dyDescent="0.35">
      <c r="B153" s="64" t="str">
        <f>תקן[[#This Row],[סוג מרכז]]</f>
        <v>תשושי נפש</v>
      </c>
      <c r="C153" s="64">
        <f>תקן[[#This Row],[גודל מרכז]]</f>
        <v>15</v>
      </c>
      <c r="D153" s="64" t="str">
        <f>תקן[[#This Row],[סוג פריט]]</f>
        <v>ריהוט</v>
      </c>
      <c r="E153" s="64" t="str">
        <f>תקן[[#This Row],[קטגוריה]]</f>
        <v>חדרי צוות/רב תחומי</v>
      </c>
      <c r="F153" s="60" t="str">
        <f>תקן[[#This Row],[תיאור הפריט]]</f>
        <v>ארון תיקיות</v>
      </c>
      <c r="G153" s="64">
        <f>תקן[[#This Row],[עלות פריט]]</f>
        <v>900</v>
      </c>
      <c r="H153" s="64">
        <f>תקן[[#This Row],[כמות]]</f>
        <v>1</v>
      </c>
      <c r="I153" s="64">
        <f>תקן[[#This Row],[סהכ עלות]]</f>
        <v>900</v>
      </c>
      <c r="J153" s="65"/>
      <c r="K153" s="209" t="str">
        <f t="shared" si="22"/>
        <v>ארון תיקיות</v>
      </c>
      <c r="L153" s="210">
        <f t="shared" si="18"/>
        <v>1</v>
      </c>
      <c r="M153" s="211">
        <f t="shared" si="19"/>
        <v>0</v>
      </c>
      <c r="N153" s="211">
        <f t="shared" si="20"/>
        <v>900</v>
      </c>
      <c r="O153" s="210"/>
      <c r="P153" s="218"/>
      <c r="Q153" s="215" t="str">
        <f t="shared" si="23"/>
        <v>ריהוט</v>
      </c>
      <c r="R153" s="219">
        <f t="shared" si="24"/>
        <v>1</v>
      </c>
      <c r="S153" s="211">
        <f t="shared" si="25"/>
        <v>0</v>
      </c>
      <c r="T153" s="211">
        <f t="shared" si="21"/>
        <v>900</v>
      </c>
      <c r="U153" s="211">
        <f t="shared" si="26"/>
        <v>900</v>
      </c>
      <c r="V153" s="220"/>
      <c r="X153" s="63" t="str">
        <f>'טבלה מרכזת'!A153</f>
        <v>תשושי נפש</v>
      </c>
      <c r="Y153" s="63">
        <f>'טבלה מרכזת'!B153</f>
        <v>15</v>
      </c>
      <c r="Z153" s="63" t="str">
        <f>'טבלה מרכזת'!C153</f>
        <v>ריהוט</v>
      </c>
      <c r="AA153" s="63" t="str">
        <f>'טבלה מרכזת'!D153</f>
        <v>חדרי צוות/רב תחומי</v>
      </c>
      <c r="AB153" s="63" t="str">
        <f>'טבלה מרכזת'!E153</f>
        <v>ארון תיקיות</v>
      </c>
      <c r="AC153" s="63">
        <f>'טבלה מרכזת'!F153</f>
        <v>900</v>
      </c>
      <c r="AD153" s="63">
        <f>'טבלה מרכזת'!G153</f>
        <v>1</v>
      </c>
      <c r="AE153" s="63">
        <f>'טבלה מרכזת'!H153</f>
        <v>900</v>
      </c>
    </row>
    <row r="154" spans="2:31" ht="28.5" thickBot="1" x14ac:dyDescent="0.35">
      <c r="B154" s="64" t="str">
        <f>תקן[[#This Row],[סוג מרכז]]</f>
        <v>תשושי נפש</v>
      </c>
      <c r="C154" s="64">
        <f>תקן[[#This Row],[גודל מרכז]]</f>
        <v>15</v>
      </c>
      <c r="D154" s="64" t="str">
        <f>תקן[[#This Row],[סוג פריט]]</f>
        <v>ריהוט</v>
      </c>
      <c r="E154" s="64" t="str">
        <f>תקן[[#This Row],[קטגוריה]]</f>
        <v>אולם כניסה</v>
      </c>
      <c r="F154" s="60" t="str">
        <f>תקן[[#This Row],[תיאור הפריט]]</f>
        <v>ארון תצוגה/ויטרינה - רוחב 1מטר</v>
      </c>
      <c r="G154" s="64">
        <f>תקן[[#This Row],[עלות פריט]]</f>
        <v>1500</v>
      </c>
      <c r="H154" s="64">
        <f>תקן[[#This Row],[כמות]]</f>
        <v>1</v>
      </c>
      <c r="I154" s="64">
        <f>תקן[[#This Row],[סהכ עלות]]</f>
        <v>1500</v>
      </c>
      <c r="J154" s="65"/>
      <c r="K154" s="209" t="str">
        <f t="shared" si="22"/>
        <v>ארון תצוגה/ויטרינה - רוחב 1מטר</v>
      </c>
      <c r="L154" s="210">
        <f t="shared" si="18"/>
        <v>1</v>
      </c>
      <c r="M154" s="211">
        <f t="shared" si="19"/>
        <v>0</v>
      </c>
      <c r="N154" s="211">
        <f t="shared" si="20"/>
        <v>1500</v>
      </c>
      <c r="O154" s="210"/>
      <c r="P154" s="218"/>
      <c r="Q154" s="215" t="str">
        <f t="shared" si="23"/>
        <v>ריהוט</v>
      </c>
      <c r="R154" s="219">
        <f t="shared" si="24"/>
        <v>1</v>
      </c>
      <c r="S154" s="211">
        <f t="shared" si="25"/>
        <v>0</v>
      </c>
      <c r="T154" s="211">
        <f t="shared" si="21"/>
        <v>1500</v>
      </c>
      <c r="U154" s="211">
        <f t="shared" si="26"/>
        <v>1500</v>
      </c>
      <c r="V154" s="220"/>
      <c r="X154" s="63" t="str">
        <f>'טבלה מרכזת'!A154</f>
        <v>תשושי נפש</v>
      </c>
      <c r="Y154" s="63">
        <f>'טבלה מרכזת'!B154</f>
        <v>15</v>
      </c>
      <c r="Z154" s="63" t="str">
        <f>'טבלה מרכזת'!C154</f>
        <v>ריהוט</v>
      </c>
      <c r="AA154" s="63" t="str">
        <f>'טבלה מרכזת'!D154</f>
        <v>אולם כניסה</v>
      </c>
      <c r="AB154" s="63" t="str">
        <f>'טבלה מרכזת'!E154</f>
        <v>ארון תצוגה/ויטרינה - רוחב 1מטר</v>
      </c>
      <c r="AC154" s="63">
        <f>'טבלה מרכזת'!F154</f>
        <v>1500</v>
      </c>
      <c r="AD154" s="63">
        <f>'טבלה מרכזת'!G154</f>
        <v>1</v>
      </c>
      <c r="AE154" s="63">
        <f>'טבלה מרכזת'!H154</f>
        <v>1500</v>
      </c>
    </row>
    <row r="155" spans="2:31" ht="28.5" thickBot="1" x14ac:dyDescent="0.35">
      <c r="B155" s="64" t="str">
        <f>תקן[[#This Row],[סוג מרכז]]</f>
        <v>תשושי נפש</v>
      </c>
      <c r="C155" s="64">
        <f>תקן[[#This Row],[גודל מרכז]]</f>
        <v>15</v>
      </c>
      <c r="D155" s="64" t="str">
        <f>תקן[[#This Row],[סוג פריט]]</f>
        <v>ריהוט</v>
      </c>
      <c r="E155" s="64" t="str">
        <f>תקן[[#This Row],[קטגוריה]]</f>
        <v>חדרי פעילות/תעסוקה</v>
      </c>
      <c r="F155" s="60" t="str">
        <f>תקן[[#This Row],[תיאור הפריט]]</f>
        <v>ארון תצוגה/ויטרינה - רוחב 1מטר</v>
      </c>
      <c r="G155" s="64">
        <f>תקן[[#This Row],[עלות פריט]]</f>
        <v>1500</v>
      </c>
      <c r="H155" s="64">
        <f>תקן[[#This Row],[כמות]]</f>
        <v>1</v>
      </c>
      <c r="I155" s="64">
        <f>תקן[[#This Row],[סהכ עלות]]</f>
        <v>1500</v>
      </c>
      <c r="J155" s="65"/>
      <c r="K155" s="209" t="str">
        <f t="shared" si="22"/>
        <v>ארון תצוגה/ויטרינה - רוחב 1מטר</v>
      </c>
      <c r="L155" s="210">
        <f t="shared" si="18"/>
        <v>1</v>
      </c>
      <c r="M155" s="211">
        <f t="shared" si="19"/>
        <v>0</v>
      </c>
      <c r="N155" s="211">
        <f t="shared" si="20"/>
        <v>1500</v>
      </c>
      <c r="O155" s="210"/>
      <c r="P155" s="218"/>
      <c r="Q155" s="215" t="str">
        <f t="shared" si="23"/>
        <v>ריהוט</v>
      </c>
      <c r="R155" s="219">
        <f t="shared" si="24"/>
        <v>1</v>
      </c>
      <c r="S155" s="211">
        <f t="shared" si="25"/>
        <v>0</v>
      </c>
      <c r="T155" s="211">
        <f t="shared" si="21"/>
        <v>1500</v>
      </c>
      <c r="U155" s="211">
        <f t="shared" si="26"/>
        <v>1500</v>
      </c>
      <c r="V155" s="220"/>
      <c r="X155" s="63" t="str">
        <f>'טבלה מרכזת'!A155</f>
        <v>תשושי נפש</v>
      </c>
      <c r="Y155" s="63">
        <f>'טבלה מרכזת'!B155</f>
        <v>15</v>
      </c>
      <c r="Z155" s="63" t="str">
        <f>'טבלה מרכזת'!C155</f>
        <v>ריהוט</v>
      </c>
      <c r="AA155" s="63" t="str">
        <f>'טבלה מרכזת'!D155</f>
        <v>חדרי פעילות/תעסוקה</v>
      </c>
      <c r="AB155" s="63" t="str">
        <f>'טבלה מרכזת'!E155</f>
        <v>ארון תצוגה/ויטרינה - רוחב 1מטר</v>
      </c>
      <c r="AC155" s="63">
        <f>'טבלה מרכזת'!F155</f>
        <v>1500</v>
      </c>
      <c r="AD155" s="63">
        <f>'טבלה מרכזת'!G155</f>
        <v>1</v>
      </c>
      <c r="AE155" s="63">
        <f>'טבלה מרכזת'!H155</f>
        <v>1500</v>
      </c>
    </row>
    <row r="156" spans="2:31" ht="14.5" thickBot="1" x14ac:dyDescent="0.35">
      <c r="B156" s="64" t="str">
        <f>תקן[[#This Row],[סוג מרכז]]</f>
        <v>תשושי נפש</v>
      </c>
      <c r="C156" s="64">
        <f>תקן[[#This Row],[גודל מרכז]]</f>
        <v>15</v>
      </c>
      <c r="D156" s="64" t="str">
        <f>תקן[[#This Row],[סוג פריט]]</f>
        <v>ריהוט</v>
      </c>
      <c r="E156" s="64" t="str">
        <f>תקן[[#This Row],[קטגוריה]]</f>
        <v>חדר רחצה</v>
      </c>
      <c r="F156" s="60" t="str">
        <f>תקן[[#This Row],[תיאור הפריט]]</f>
        <v>ארונית מגירות מפלסטיק</v>
      </c>
      <c r="G156" s="64">
        <f>תקן[[#This Row],[עלות פריט]]</f>
        <v>350</v>
      </c>
      <c r="H156" s="64">
        <f>תקן[[#This Row],[כמות]]</f>
        <v>1</v>
      </c>
      <c r="I156" s="64">
        <f>תקן[[#This Row],[סהכ עלות]]</f>
        <v>350</v>
      </c>
      <c r="J156" s="65"/>
      <c r="K156" s="209" t="str">
        <f t="shared" si="22"/>
        <v>ארונית מגירות מפלסטיק</v>
      </c>
      <c r="L156" s="210">
        <f t="shared" si="18"/>
        <v>1</v>
      </c>
      <c r="M156" s="211">
        <f t="shared" si="19"/>
        <v>0</v>
      </c>
      <c r="N156" s="211">
        <f t="shared" si="20"/>
        <v>350</v>
      </c>
      <c r="O156" s="210"/>
      <c r="P156" s="218"/>
      <c r="Q156" s="215" t="str">
        <f t="shared" si="23"/>
        <v>ריהוט</v>
      </c>
      <c r="R156" s="219">
        <f t="shared" si="24"/>
        <v>1</v>
      </c>
      <c r="S156" s="211">
        <f t="shared" si="25"/>
        <v>0</v>
      </c>
      <c r="T156" s="211">
        <f t="shared" si="21"/>
        <v>350</v>
      </c>
      <c r="U156" s="211">
        <f t="shared" si="26"/>
        <v>350</v>
      </c>
      <c r="V156" s="220"/>
      <c r="X156" s="63" t="str">
        <f>'טבלה מרכזת'!A156</f>
        <v>תשושי נפש</v>
      </c>
      <c r="Y156" s="63">
        <f>'טבלה מרכזת'!B156</f>
        <v>15</v>
      </c>
      <c r="Z156" s="63" t="str">
        <f>'טבלה מרכזת'!C156</f>
        <v>ריהוט</v>
      </c>
      <c r="AA156" s="63" t="str">
        <f>'טבלה מרכזת'!D156</f>
        <v>חדר רחצה</v>
      </c>
      <c r="AB156" s="63" t="str">
        <f>'טבלה מרכזת'!E156</f>
        <v>ארונית מגירות מפלסטיק</v>
      </c>
      <c r="AC156" s="63">
        <f>'טבלה מרכזת'!F156</f>
        <v>350</v>
      </c>
      <c r="AD156" s="63">
        <f>'טבלה מרכזת'!G156</f>
        <v>1</v>
      </c>
      <c r="AE156" s="63">
        <f>'טבלה מרכזת'!H156</f>
        <v>350</v>
      </c>
    </row>
    <row r="157" spans="2:31" ht="14.5" thickBot="1" x14ac:dyDescent="0.35">
      <c r="B157" s="64" t="str">
        <f>תקן[[#This Row],[סוג מרכז]]</f>
        <v>תשושי נפש</v>
      </c>
      <c r="C157" s="64">
        <f>תקן[[#This Row],[גודל מרכז]]</f>
        <v>15</v>
      </c>
      <c r="D157" s="64" t="str">
        <f>תקן[[#This Row],[סוג פריט]]</f>
        <v>ריהוט</v>
      </c>
      <c r="E157" s="64" t="str">
        <f>תקן[[#This Row],[קטגוריה]]</f>
        <v>חדר מזכירות וקבלה</v>
      </c>
      <c r="F157" s="60" t="str">
        <f>תקן[[#This Row],[תיאור הפריט]]</f>
        <v>דלפק קבלה</v>
      </c>
      <c r="G157" s="64">
        <f>תקן[[#This Row],[עלות פריט]]</f>
        <v>15000</v>
      </c>
      <c r="H157" s="64">
        <f>תקן[[#This Row],[כמות]]</f>
        <v>0</v>
      </c>
      <c r="I157" s="64">
        <f>תקן[[#This Row],[סהכ עלות]]</f>
        <v>0</v>
      </c>
      <c r="J157" s="65"/>
      <c r="K157" s="209" t="str">
        <f t="shared" si="22"/>
        <v>דלפק קבלה</v>
      </c>
      <c r="L157" s="210">
        <f t="shared" si="18"/>
        <v>0</v>
      </c>
      <c r="M157" s="211">
        <f t="shared" si="19"/>
        <v>0</v>
      </c>
      <c r="N157" s="211">
        <f t="shared" si="20"/>
        <v>0</v>
      </c>
      <c r="O157" s="210"/>
      <c r="P157" s="218"/>
      <c r="Q157" s="215" t="str">
        <f t="shared" si="23"/>
        <v>ריהוט</v>
      </c>
      <c r="R157" s="219">
        <f t="shared" si="24"/>
        <v>0</v>
      </c>
      <c r="S157" s="211">
        <f t="shared" si="25"/>
        <v>0</v>
      </c>
      <c r="T157" s="211">
        <f t="shared" si="21"/>
        <v>15000</v>
      </c>
      <c r="U157" s="211">
        <f t="shared" si="26"/>
        <v>0</v>
      </c>
      <c r="V157" s="220"/>
      <c r="X157" s="63" t="str">
        <f>'טבלה מרכזת'!A157</f>
        <v>תשושי נפש</v>
      </c>
      <c r="Y157" s="63">
        <f>'טבלה מרכזת'!B157</f>
        <v>15</v>
      </c>
      <c r="Z157" s="63" t="str">
        <f>'טבלה מרכזת'!C157</f>
        <v>ריהוט</v>
      </c>
      <c r="AA157" s="63" t="str">
        <f>'טבלה מרכזת'!D157</f>
        <v>חדר מזכירות וקבלה</v>
      </c>
      <c r="AB157" s="63" t="str">
        <f>'טבלה מרכזת'!E157</f>
        <v>דלפק קבלה</v>
      </c>
      <c r="AC157" s="63">
        <f>'טבלה מרכזת'!F157</f>
        <v>15000</v>
      </c>
      <c r="AD157" s="63">
        <f>'טבלה מרכזת'!G157</f>
        <v>0</v>
      </c>
      <c r="AE157" s="63">
        <f>'טבלה מרכזת'!H157</f>
        <v>0</v>
      </c>
    </row>
    <row r="158" spans="2:31" ht="14.5" thickBot="1" x14ac:dyDescent="0.35">
      <c r="B158" s="64" t="str">
        <f>תקן[[#This Row],[סוג מרכז]]</f>
        <v>תשושי נפש</v>
      </c>
      <c r="C158" s="64">
        <f>תקן[[#This Row],[גודל מרכז]]</f>
        <v>15</v>
      </c>
      <c r="D158" s="64" t="str">
        <f>תקן[[#This Row],[סוג פריט]]</f>
        <v>ריהוט</v>
      </c>
      <c r="E158" s="64" t="str">
        <f>תקן[[#This Row],[קטגוריה]]</f>
        <v>כללי</v>
      </c>
      <c r="F158" s="60" t="str">
        <f>תקן[[#This Row],[תיאור הפריט]]</f>
        <v>וילונות הצללה (עלות למ"ר))</v>
      </c>
      <c r="G158" s="64">
        <f>תקן[[#This Row],[עלות פריט]]</f>
        <v>375</v>
      </c>
      <c r="H158" s="64">
        <f>תקן[[#This Row],[כמות]]</f>
        <v>20</v>
      </c>
      <c r="I158" s="64">
        <f>תקן[[#This Row],[סהכ עלות]]</f>
        <v>7500</v>
      </c>
      <c r="J158" s="65"/>
      <c r="K158" s="209" t="str">
        <f t="shared" si="22"/>
        <v>וילונות הצללה (עלות למ"ר))</v>
      </c>
      <c r="L158" s="210">
        <f t="shared" si="18"/>
        <v>20</v>
      </c>
      <c r="M158" s="211">
        <f t="shared" si="19"/>
        <v>0</v>
      </c>
      <c r="N158" s="211">
        <f t="shared" si="20"/>
        <v>7500</v>
      </c>
      <c r="O158" s="210"/>
      <c r="P158" s="218"/>
      <c r="Q158" s="215" t="str">
        <f t="shared" si="23"/>
        <v>ריהוט</v>
      </c>
      <c r="R158" s="219">
        <f t="shared" si="24"/>
        <v>20</v>
      </c>
      <c r="S158" s="211">
        <f t="shared" si="25"/>
        <v>0</v>
      </c>
      <c r="T158" s="211">
        <f t="shared" si="21"/>
        <v>375</v>
      </c>
      <c r="U158" s="211">
        <f t="shared" si="26"/>
        <v>7500</v>
      </c>
      <c r="V158" s="220"/>
      <c r="X158" s="63" t="str">
        <f>'טבלה מרכזת'!A158</f>
        <v>תשושי נפש</v>
      </c>
      <c r="Y158" s="63">
        <f>'טבלה מרכזת'!B158</f>
        <v>15</v>
      </c>
      <c r="Z158" s="63" t="str">
        <f>'טבלה מרכזת'!C158</f>
        <v>ריהוט</v>
      </c>
      <c r="AA158" s="63" t="str">
        <f>'טבלה מרכזת'!D158</f>
        <v>כללי</v>
      </c>
      <c r="AB158" s="63" t="str">
        <f>'טבלה מרכזת'!E158</f>
        <v>וילונות הצללה (עלות למ"ר))</v>
      </c>
      <c r="AC158" s="63">
        <f>'טבלה מרכזת'!F158</f>
        <v>375</v>
      </c>
      <c r="AD158" s="63">
        <f>'טבלה מרכזת'!G158</f>
        <v>20</v>
      </c>
      <c r="AE158" s="63">
        <f>'טבלה מרכזת'!H158</f>
        <v>7500</v>
      </c>
    </row>
    <row r="159" spans="2:31" ht="14.5" thickBot="1" x14ac:dyDescent="0.35">
      <c r="B159" s="64" t="str">
        <f>תקן[[#This Row],[סוג מרכז]]</f>
        <v>תשושי נפש</v>
      </c>
      <c r="C159" s="64">
        <f>תקן[[#This Row],[גודל מרכז]]</f>
        <v>15</v>
      </c>
      <c r="D159" s="64" t="str">
        <f>תקן[[#This Row],[סוג פריט]]</f>
        <v>ריהוט</v>
      </c>
      <c r="E159" s="64" t="str">
        <f>תקן[[#This Row],[קטגוריה]]</f>
        <v>חדר ניקיון</v>
      </c>
      <c r="F159" s="60" t="str">
        <f>תקן[[#This Row],[תיאור הפריט]]</f>
        <v>יחידת מדפים</v>
      </c>
      <c r="G159" s="64">
        <f>תקן[[#This Row],[עלות פריט]]</f>
        <v>600</v>
      </c>
      <c r="H159" s="64">
        <f>תקן[[#This Row],[כמות]]</f>
        <v>1</v>
      </c>
      <c r="I159" s="64">
        <f>תקן[[#This Row],[סהכ עלות]]</f>
        <v>600</v>
      </c>
      <c r="J159" s="65"/>
      <c r="K159" s="209" t="str">
        <f t="shared" si="22"/>
        <v>יחידת מדפים</v>
      </c>
      <c r="L159" s="210">
        <f t="shared" si="18"/>
        <v>1</v>
      </c>
      <c r="M159" s="211">
        <f t="shared" si="19"/>
        <v>0</v>
      </c>
      <c r="N159" s="211">
        <f t="shared" si="20"/>
        <v>600</v>
      </c>
      <c r="O159" s="210"/>
      <c r="P159" s="218"/>
      <c r="Q159" s="215" t="str">
        <f t="shared" si="23"/>
        <v>ריהוט</v>
      </c>
      <c r="R159" s="219">
        <f t="shared" si="24"/>
        <v>1</v>
      </c>
      <c r="S159" s="211">
        <f t="shared" si="25"/>
        <v>0</v>
      </c>
      <c r="T159" s="211">
        <f t="shared" si="21"/>
        <v>600</v>
      </c>
      <c r="U159" s="211">
        <f t="shared" si="26"/>
        <v>600</v>
      </c>
      <c r="V159" s="220"/>
      <c r="X159" s="63" t="str">
        <f>'טבלה מרכזת'!A159</f>
        <v>תשושי נפש</v>
      </c>
      <c r="Y159" s="63">
        <f>'טבלה מרכזת'!B159</f>
        <v>15</v>
      </c>
      <c r="Z159" s="63" t="str">
        <f>'טבלה מרכזת'!C159</f>
        <v>ריהוט</v>
      </c>
      <c r="AA159" s="63" t="str">
        <f>'טבלה מרכזת'!D159</f>
        <v>חדר ניקיון</v>
      </c>
      <c r="AB159" s="63" t="str">
        <f>'טבלה מרכזת'!E159</f>
        <v>יחידת מדפים</v>
      </c>
      <c r="AC159" s="63">
        <f>'טבלה מרכזת'!F159</f>
        <v>600</v>
      </c>
      <c r="AD159" s="63">
        <f>'טבלה מרכזת'!G159</f>
        <v>1</v>
      </c>
      <c r="AE159" s="63">
        <f>'טבלה מרכזת'!H159</f>
        <v>600</v>
      </c>
    </row>
    <row r="160" spans="2:31" ht="14.5" thickBot="1" x14ac:dyDescent="0.35">
      <c r="B160" s="64" t="str">
        <f>תקן[[#This Row],[סוג מרכז]]</f>
        <v>תשושי נפש</v>
      </c>
      <c r="C160" s="64">
        <f>תקן[[#This Row],[גודל מרכז]]</f>
        <v>15</v>
      </c>
      <c r="D160" s="64" t="str">
        <f>תקן[[#This Row],[סוג פריט]]</f>
        <v>ריהוט</v>
      </c>
      <c r="E160" s="64" t="str">
        <f>תקן[[#This Row],[קטגוריה]]</f>
        <v>חדרי פעילות/תעסוקה</v>
      </c>
      <c r="F160" s="60" t="str">
        <f>תקן[[#This Row],[תיאור הפריט]]</f>
        <v>יחידת מדפים</v>
      </c>
      <c r="G160" s="64">
        <f>תקן[[#This Row],[עלות פריט]]</f>
        <v>600</v>
      </c>
      <c r="H160" s="64">
        <f>תקן[[#This Row],[כמות]]</f>
        <v>2</v>
      </c>
      <c r="I160" s="64">
        <f>תקן[[#This Row],[סהכ עלות]]</f>
        <v>1200</v>
      </c>
      <c r="J160" s="65"/>
      <c r="K160" s="209" t="str">
        <f t="shared" si="22"/>
        <v>יחידת מדפים</v>
      </c>
      <c r="L160" s="210">
        <f t="shared" si="18"/>
        <v>2</v>
      </c>
      <c r="M160" s="211">
        <f t="shared" si="19"/>
        <v>0</v>
      </c>
      <c r="N160" s="211">
        <f t="shared" si="20"/>
        <v>1200</v>
      </c>
      <c r="O160" s="210"/>
      <c r="P160" s="218"/>
      <c r="Q160" s="215" t="str">
        <f t="shared" si="23"/>
        <v>ריהוט</v>
      </c>
      <c r="R160" s="219">
        <f t="shared" si="24"/>
        <v>2</v>
      </c>
      <c r="S160" s="211">
        <f t="shared" si="25"/>
        <v>0</v>
      </c>
      <c r="T160" s="211">
        <f t="shared" si="21"/>
        <v>600</v>
      </c>
      <c r="U160" s="211">
        <f t="shared" si="26"/>
        <v>1200</v>
      </c>
      <c r="V160" s="220"/>
      <c r="X160" s="63" t="str">
        <f>'טבלה מרכזת'!A160</f>
        <v>תשושי נפש</v>
      </c>
      <c r="Y160" s="63">
        <f>'טבלה מרכזת'!B160</f>
        <v>15</v>
      </c>
      <c r="Z160" s="63" t="str">
        <f>'טבלה מרכזת'!C160</f>
        <v>ריהוט</v>
      </c>
      <c r="AA160" s="63" t="str">
        <f>'טבלה מרכזת'!D160</f>
        <v>חדרי פעילות/תעסוקה</v>
      </c>
      <c r="AB160" s="63" t="str">
        <f>'טבלה מרכזת'!E160</f>
        <v>יחידת מדפים</v>
      </c>
      <c r="AC160" s="63">
        <f>'טבלה מרכזת'!F160</f>
        <v>600</v>
      </c>
      <c r="AD160" s="63">
        <f>'טבלה מרכזת'!G160</f>
        <v>2</v>
      </c>
      <c r="AE160" s="63">
        <f>'טבלה מרכזת'!H160</f>
        <v>1200</v>
      </c>
    </row>
    <row r="161" spans="2:31" ht="14.5" thickBot="1" x14ac:dyDescent="0.35">
      <c r="B161" s="64" t="str">
        <f>תקן[[#This Row],[סוג מרכז]]</f>
        <v>תשושי נפש</v>
      </c>
      <c r="C161" s="64">
        <f>תקן[[#This Row],[גודל מרכז]]</f>
        <v>15</v>
      </c>
      <c r="D161" s="64" t="str">
        <f>תקן[[#This Row],[סוג פריט]]</f>
        <v>ריהוט</v>
      </c>
      <c r="E161" s="64" t="str">
        <f>תקן[[#This Row],[קטגוריה]]</f>
        <v>מחסנים - מטבח, כללי, תעסוקה</v>
      </c>
      <c r="F161" s="60" t="str">
        <f>תקן[[#This Row],[תיאור הפריט]]</f>
        <v>יחידת מדפים</v>
      </c>
      <c r="G161" s="64">
        <f>תקן[[#This Row],[עלות פריט]]</f>
        <v>600</v>
      </c>
      <c r="H161" s="64">
        <f>תקן[[#This Row],[כמות]]</f>
        <v>3</v>
      </c>
      <c r="I161" s="64">
        <f>תקן[[#This Row],[סהכ עלות]]</f>
        <v>1800</v>
      </c>
      <c r="J161" s="65"/>
      <c r="K161" s="209" t="str">
        <f t="shared" si="22"/>
        <v>יחידת מדפים</v>
      </c>
      <c r="L161" s="210">
        <f t="shared" si="18"/>
        <v>3</v>
      </c>
      <c r="M161" s="211">
        <f t="shared" si="19"/>
        <v>0</v>
      </c>
      <c r="N161" s="211">
        <f t="shared" si="20"/>
        <v>1800</v>
      </c>
      <c r="O161" s="210"/>
      <c r="P161" s="218"/>
      <c r="Q161" s="215" t="str">
        <f t="shared" si="23"/>
        <v>ריהוט</v>
      </c>
      <c r="R161" s="219">
        <f t="shared" si="24"/>
        <v>3</v>
      </c>
      <c r="S161" s="211">
        <f t="shared" si="25"/>
        <v>0</v>
      </c>
      <c r="T161" s="211">
        <f t="shared" si="21"/>
        <v>600</v>
      </c>
      <c r="U161" s="211">
        <f t="shared" si="26"/>
        <v>1800</v>
      </c>
      <c r="V161" s="220"/>
      <c r="X161" s="63" t="str">
        <f>'טבלה מרכזת'!A161</f>
        <v>תשושי נפש</v>
      </c>
      <c r="Y161" s="63">
        <f>'טבלה מרכזת'!B161</f>
        <v>15</v>
      </c>
      <c r="Z161" s="63" t="str">
        <f>'טבלה מרכזת'!C161</f>
        <v>ריהוט</v>
      </c>
      <c r="AA161" s="63" t="str">
        <f>'טבלה מרכזת'!D161</f>
        <v>מחסנים - מטבח, כללי, תעסוקה</v>
      </c>
      <c r="AB161" s="63" t="str">
        <f>'טבלה מרכזת'!E161</f>
        <v>יחידת מדפים</v>
      </c>
      <c r="AC161" s="63">
        <f>'טבלה מרכזת'!F161</f>
        <v>600</v>
      </c>
      <c r="AD161" s="63">
        <f>'טבלה מרכזת'!G161</f>
        <v>3</v>
      </c>
      <c r="AE161" s="63">
        <f>'טבלה מרכזת'!H161</f>
        <v>1800</v>
      </c>
    </row>
    <row r="162" spans="2:31" ht="14.5" thickBot="1" x14ac:dyDescent="0.35">
      <c r="B162" s="64" t="str">
        <f>תקן[[#This Row],[סוג מרכז]]</f>
        <v>תשושי נפש</v>
      </c>
      <c r="C162" s="64">
        <f>תקן[[#This Row],[גודל מרכז]]</f>
        <v>15</v>
      </c>
      <c r="D162" s="64" t="str">
        <f>תקן[[#This Row],[סוג פריט]]</f>
        <v>ריהוט</v>
      </c>
      <c r="E162" s="64" t="str">
        <f>תקן[[#This Row],[קטגוריה]]</f>
        <v>חדר מזכירות וקבלה</v>
      </c>
      <c r="F162" s="60" t="str">
        <f>תקן[[#This Row],[תיאור הפריט]]</f>
        <v>כוננית פתוחה</v>
      </c>
      <c r="G162" s="64">
        <f>תקן[[#This Row],[עלות פריט]]</f>
        <v>800</v>
      </c>
      <c r="H162" s="64">
        <f>תקן[[#This Row],[כמות]]</f>
        <v>1</v>
      </c>
      <c r="I162" s="64">
        <f>תקן[[#This Row],[סהכ עלות]]</f>
        <v>800</v>
      </c>
      <c r="J162" s="65"/>
      <c r="K162" s="209" t="str">
        <f t="shared" si="22"/>
        <v>כוננית פתוחה</v>
      </c>
      <c r="L162" s="210">
        <f t="shared" si="18"/>
        <v>1</v>
      </c>
      <c r="M162" s="211">
        <f t="shared" si="19"/>
        <v>0</v>
      </c>
      <c r="N162" s="211">
        <f t="shared" si="20"/>
        <v>800</v>
      </c>
      <c r="O162" s="210"/>
      <c r="P162" s="218"/>
      <c r="Q162" s="215" t="str">
        <f t="shared" si="23"/>
        <v>ריהוט</v>
      </c>
      <c r="R162" s="219">
        <f t="shared" si="24"/>
        <v>1</v>
      </c>
      <c r="S162" s="211">
        <f t="shared" si="25"/>
        <v>0</v>
      </c>
      <c r="T162" s="211">
        <f t="shared" si="21"/>
        <v>800</v>
      </c>
      <c r="U162" s="211">
        <f t="shared" si="26"/>
        <v>800</v>
      </c>
      <c r="V162" s="220"/>
      <c r="X162" s="63" t="str">
        <f>'טבלה מרכזת'!A162</f>
        <v>תשושי נפש</v>
      </c>
      <c r="Y162" s="63">
        <f>'טבלה מרכזת'!B162</f>
        <v>15</v>
      </c>
      <c r="Z162" s="63" t="str">
        <f>'טבלה מרכזת'!C162</f>
        <v>ריהוט</v>
      </c>
      <c r="AA162" s="63" t="str">
        <f>'טבלה מרכזת'!D162</f>
        <v>חדר מזכירות וקבלה</v>
      </c>
      <c r="AB162" s="63" t="str">
        <f>'טבלה מרכזת'!E162</f>
        <v>כוננית פתוחה</v>
      </c>
      <c r="AC162" s="63">
        <f>'טבלה מרכזת'!F162</f>
        <v>800</v>
      </c>
      <c r="AD162" s="63">
        <f>'טבלה מרכזת'!G162</f>
        <v>1</v>
      </c>
      <c r="AE162" s="63">
        <f>'טבלה מרכזת'!H162</f>
        <v>800</v>
      </c>
    </row>
    <row r="163" spans="2:31" ht="14.5" thickBot="1" x14ac:dyDescent="0.35">
      <c r="B163" s="64" t="str">
        <f>תקן[[#This Row],[סוג מרכז]]</f>
        <v>תשושי נפש</v>
      </c>
      <c r="C163" s="64">
        <f>תקן[[#This Row],[גודל מרכז]]</f>
        <v>15</v>
      </c>
      <c r="D163" s="64" t="str">
        <f>תקן[[#This Row],[סוג פריט]]</f>
        <v>ריהוט</v>
      </c>
      <c r="E163" s="64" t="str">
        <f>תקן[[#This Row],[קטגוריה]]</f>
        <v>חדר מחשבים</v>
      </c>
      <c r="F163" s="60" t="str">
        <f>תקן[[#This Row],[תיאור הפריט]]</f>
        <v>כוננית פתוחה</v>
      </c>
      <c r="G163" s="64">
        <f>תקן[[#This Row],[עלות פריט]]</f>
        <v>1400</v>
      </c>
      <c r="H163" s="64">
        <f>תקן[[#This Row],[כמות]]</f>
        <v>0</v>
      </c>
      <c r="I163" s="64">
        <f>תקן[[#This Row],[סהכ עלות]]</f>
        <v>0</v>
      </c>
      <c r="J163" s="65"/>
      <c r="K163" s="209" t="str">
        <f t="shared" si="22"/>
        <v>כוננית פתוחה</v>
      </c>
      <c r="L163" s="210">
        <f t="shared" si="18"/>
        <v>0</v>
      </c>
      <c r="M163" s="211">
        <f t="shared" si="19"/>
        <v>0</v>
      </c>
      <c r="N163" s="211">
        <f t="shared" si="20"/>
        <v>0</v>
      </c>
      <c r="O163" s="210"/>
      <c r="P163" s="218"/>
      <c r="Q163" s="215" t="str">
        <f t="shared" si="23"/>
        <v>ריהוט</v>
      </c>
      <c r="R163" s="219">
        <f t="shared" si="24"/>
        <v>0</v>
      </c>
      <c r="S163" s="211">
        <f t="shared" si="25"/>
        <v>0</v>
      </c>
      <c r="T163" s="211">
        <f t="shared" si="21"/>
        <v>1400</v>
      </c>
      <c r="U163" s="211">
        <f t="shared" si="26"/>
        <v>0</v>
      </c>
      <c r="V163" s="220"/>
      <c r="X163" s="63" t="str">
        <f>'טבלה מרכזת'!A163</f>
        <v>תשושי נפש</v>
      </c>
      <c r="Y163" s="63">
        <f>'טבלה מרכזת'!B163</f>
        <v>15</v>
      </c>
      <c r="Z163" s="63" t="str">
        <f>'טבלה מרכזת'!C163</f>
        <v>ריהוט</v>
      </c>
      <c r="AA163" s="63" t="str">
        <f>'טבלה מרכזת'!D163</f>
        <v>חדר מחשבים</v>
      </c>
      <c r="AB163" s="63" t="str">
        <f>'טבלה מרכזת'!E163</f>
        <v>כוננית פתוחה</v>
      </c>
      <c r="AC163" s="63">
        <f>'טבלה מרכזת'!F163</f>
        <v>1400</v>
      </c>
      <c r="AD163" s="63">
        <f>'טבלה מרכזת'!G163</f>
        <v>0</v>
      </c>
      <c r="AE163" s="63">
        <f>'טבלה מרכזת'!H163</f>
        <v>0</v>
      </c>
    </row>
    <row r="164" spans="2:31" ht="14.5" thickBot="1" x14ac:dyDescent="0.35">
      <c r="B164" s="64" t="str">
        <f>תקן[[#This Row],[סוג מרכז]]</f>
        <v>תשושי נפש</v>
      </c>
      <c r="C164" s="64">
        <f>תקן[[#This Row],[גודל מרכז]]</f>
        <v>15</v>
      </c>
      <c r="D164" s="64" t="str">
        <f>תקן[[#This Row],[סוג פריט]]</f>
        <v>ריהוט</v>
      </c>
      <c r="E164" s="64" t="str">
        <f>תקן[[#This Row],[קטגוריה]]</f>
        <v>חדרי צוות/רב תחומי</v>
      </c>
      <c r="F164" s="60" t="str">
        <f>תקן[[#This Row],[תיאור הפריט]]</f>
        <v>כוננית פתוחה</v>
      </c>
      <c r="G164" s="64">
        <f>תקן[[#This Row],[עלות פריט]]</f>
        <v>800</v>
      </c>
      <c r="H164" s="64">
        <f>תקן[[#This Row],[כמות]]</f>
        <v>1</v>
      </c>
      <c r="I164" s="64">
        <f>תקן[[#This Row],[סהכ עלות]]</f>
        <v>800</v>
      </c>
      <c r="J164" s="65"/>
      <c r="K164" s="209" t="str">
        <f t="shared" si="22"/>
        <v>כוננית פתוחה</v>
      </c>
      <c r="L164" s="210">
        <f t="shared" si="18"/>
        <v>1</v>
      </c>
      <c r="M164" s="211">
        <f t="shared" si="19"/>
        <v>0</v>
      </c>
      <c r="N164" s="211">
        <f t="shared" si="20"/>
        <v>800</v>
      </c>
      <c r="O164" s="210"/>
      <c r="P164" s="218"/>
      <c r="Q164" s="215" t="str">
        <f t="shared" si="23"/>
        <v>ריהוט</v>
      </c>
      <c r="R164" s="219">
        <f t="shared" si="24"/>
        <v>1</v>
      </c>
      <c r="S164" s="211">
        <f t="shared" si="25"/>
        <v>0</v>
      </c>
      <c r="T164" s="211">
        <f t="shared" si="21"/>
        <v>800</v>
      </c>
      <c r="U164" s="211">
        <f t="shared" si="26"/>
        <v>800</v>
      </c>
      <c r="V164" s="220"/>
      <c r="X164" s="63" t="str">
        <f>'טבלה מרכזת'!A164</f>
        <v>תשושי נפש</v>
      </c>
      <c r="Y164" s="63">
        <f>'טבלה מרכזת'!B164</f>
        <v>15</v>
      </c>
      <c r="Z164" s="63" t="str">
        <f>'טבלה מרכזת'!C164</f>
        <v>ריהוט</v>
      </c>
      <c r="AA164" s="63" t="str">
        <f>'טבלה מרכזת'!D164</f>
        <v>חדרי צוות/רב תחומי</v>
      </c>
      <c r="AB164" s="63" t="str">
        <f>'טבלה מרכזת'!E164</f>
        <v>כוננית פתוחה</v>
      </c>
      <c r="AC164" s="63">
        <f>'טבלה מרכזת'!F164</f>
        <v>800</v>
      </c>
      <c r="AD164" s="63">
        <f>'טבלה מרכזת'!G164</f>
        <v>1</v>
      </c>
      <c r="AE164" s="63">
        <f>'טבלה מרכזת'!H164</f>
        <v>800</v>
      </c>
    </row>
    <row r="165" spans="2:31" ht="14.5" thickBot="1" x14ac:dyDescent="0.35">
      <c r="B165" s="64" t="str">
        <f>תקן[[#This Row],[סוג מרכז]]</f>
        <v>תשושי נפש</v>
      </c>
      <c r="C165" s="64">
        <f>תקן[[#This Row],[גודל מרכז]]</f>
        <v>15</v>
      </c>
      <c r="D165" s="64" t="str">
        <f>תקן[[#This Row],[סוג פריט]]</f>
        <v>ריהוט</v>
      </c>
      <c r="E165" s="64" t="str">
        <f>תקן[[#This Row],[קטגוריה]]</f>
        <v>מכבסה</v>
      </c>
      <c r="F165" s="60" t="str">
        <f>תקן[[#This Row],[תיאור הפריט]]</f>
        <v>כוננית פתוחה</v>
      </c>
      <c r="G165" s="64">
        <f>תקן[[#This Row],[עלות פריט]]</f>
        <v>1200</v>
      </c>
      <c r="H165" s="64">
        <f>תקן[[#This Row],[כמות]]</f>
        <v>1</v>
      </c>
      <c r="I165" s="64">
        <f>תקן[[#This Row],[סהכ עלות]]</f>
        <v>1200</v>
      </c>
      <c r="J165" s="65"/>
      <c r="K165" s="209" t="str">
        <f t="shared" si="22"/>
        <v>כוננית פתוחה</v>
      </c>
      <c r="L165" s="210">
        <f t="shared" si="18"/>
        <v>1</v>
      </c>
      <c r="M165" s="211">
        <f t="shared" si="19"/>
        <v>0</v>
      </c>
      <c r="N165" s="211">
        <f t="shared" si="20"/>
        <v>1200</v>
      </c>
      <c r="O165" s="210"/>
      <c r="P165" s="218"/>
      <c r="Q165" s="215" t="str">
        <f t="shared" si="23"/>
        <v>ריהוט</v>
      </c>
      <c r="R165" s="219">
        <f t="shared" si="24"/>
        <v>1</v>
      </c>
      <c r="S165" s="211">
        <f t="shared" si="25"/>
        <v>0</v>
      </c>
      <c r="T165" s="211">
        <f t="shared" si="21"/>
        <v>1200</v>
      </c>
      <c r="U165" s="211">
        <f t="shared" si="26"/>
        <v>1200</v>
      </c>
      <c r="V165" s="220"/>
      <c r="X165" s="63" t="str">
        <f>'טבלה מרכזת'!A165</f>
        <v>תשושי נפש</v>
      </c>
      <c r="Y165" s="63">
        <f>'טבלה מרכזת'!B165</f>
        <v>15</v>
      </c>
      <c r="Z165" s="63" t="str">
        <f>'טבלה מרכזת'!C165</f>
        <v>ריהוט</v>
      </c>
      <c r="AA165" s="63" t="str">
        <f>'טבלה מרכזת'!D165</f>
        <v>מכבסה</v>
      </c>
      <c r="AB165" s="63" t="str">
        <f>'טבלה מרכזת'!E165</f>
        <v>כוננית פתוחה</v>
      </c>
      <c r="AC165" s="63">
        <f>'טבלה מרכזת'!F165</f>
        <v>1200</v>
      </c>
      <c r="AD165" s="63">
        <f>'טבלה מרכזת'!G165</f>
        <v>1</v>
      </c>
      <c r="AE165" s="63">
        <f>'טבלה מרכזת'!H165</f>
        <v>1200</v>
      </c>
    </row>
    <row r="166" spans="2:31" ht="14.5" thickBot="1" x14ac:dyDescent="0.35">
      <c r="B166" s="64" t="str">
        <f>תקן[[#This Row],[סוג מרכז]]</f>
        <v>תשושי נפש</v>
      </c>
      <c r="C166" s="64">
        <f>תקן[[#This Row],[גודל מרכז]]</f>
        <v>15</v>
      </c>
      <c r="D166" s="64" t="str">
        <f>תקן[[#This Row],[סוג פריט]]</f>
        <v>ריהוט</v>
      </c>
      <c r="E166" s="64" t="str">
        <f>תקן[[#This Row],[קטגוריה]]</f>
        <v>אולם כניסה</v>
      </c>
      <c r="F166" s="60" t="str">
        <f>תקן[[#This Row],[תיאור הפריט]]</f>
        <v xml:space="preserve">כורסת הסבה  </v>
      </c>
      <c r="G166" s="64">
        <f>תקן[[#This Row],[עלות פריט]]</f>
        <v>750</v>
      </c>
      <c r="H166" s="64">
        <f>תקן[[#This Row],[כמות]]</f>
        <v>2</v>
      </c>
      <c r="I166" s="64">
        <f>תקן[[#This Row],[סהכ עלות]]</f>
        <v>1500</v>
      </c>
      <c r="J166" s="65"/>
      <c r="K166" s="209" t="str">
        <f t="shared" si="22"/>
        <v xml:space="preserve">כורסת הסבה  </v>
      </c>
      <c r="L166" s="210">
        <f t="shared" si="18"/>
        <v>2</v>
      </c>
      <c r="M166" s="211">
        <f t="shared" si="19"/>
        <v>0</v>
      </c>
      <c r="N166" s="211">
        <f t="shared" si="20"/>
        <v>1500</v>
      </c>
      <c r="O166" s="210"/>
      <c r="P166" s="218"/>
      <c r="Q166" s="215" t="str">
        <f t="shared" si="23"/>
        <v>ריהוט</v>
      </c>
      <c r="R166" s="219">
        <f t="shared" si="24"/>
        <v>2</v>
      </c>
      <c r="S166" s="211">
        <f t="shared" si="25"/>
        <v>0</v>
      </c>
      <c r="T166" s="211">
        <f t="shared" si="21"/>
        <v>750</v>
      </c>
      <c r="U166" s="211">
        <f t="shared" si="26"/>
        <v>1500</v>
      </c>
      <c r="V166" s="220"/>
      <c r="X166" s="63" t="str">
        <f>'טבלה מרכזת'!A166</f>
        <v>תשושי נפש</v>
      </c>
      <c r="Y166" s="63">
        <f>'טבלה מרכזת'!B166</f>
        <v>15</v>
      </c>
      <c r="Z166" s="63" t="str">
        <f>'טבלה מרכזת'!C166</f>
        <v>ריהוט</v>
      </c>
      <c r="AA166" s="63" t="str">
        <f>'טבלה מרכזת'!D166</f>
        <v>אולם כניסה</v>
      </c>
      <c r="AB166" s="63" t="str">
        <f>'טבלה מרכזת'!E166</f>
        <v xml:space="preserve">כורסת הסבה  </v>
      </c>
      <c r="AC166" s="63">
        <f>'טבלה מרכזת'!F166</f>
        <v>750</v>
      </c>
      <c r="AD166" s="63">
        <f>'טבלה מרכזת'!G166</f>
        <v>2</v>
      </c>
      <c r="AE166" s="63">
        <f>'טבלה מרכזת'!H166</f>
        <v>1500</v>
      </c>
    </row>
    <row r="167" spans="2:31" ht="14.5" thickBot="1" x14ac:dyDescent="0.35">
      <c r="B167" s="64" t="str">
        <f>תקן[[#This Row],[סוג מרכז]]</f>
        <v>תשושי נפש</v>
      </c>
      <c r="C167" s="64">
        <f>תקן[[#This Row],[גודל מרכז]]</f>
        <v>15</v>
      </c>
      <c r="D167" s="64" t="str">
        <f>תקן[[#This Row],[סוג פריט]]</f>
        <v>ריהוט</v>
      </c>
      <c r="E167" s="64" t="str">
        <f>תקן[[#This Row],[קטגוריה]]</f>
        <v>חדר מנוחה</v>
      </c>
      <c r="F167" s="60" t="str">
        <f>תקן[[#This Row],[תיאור הפריט]]</f>
        <v>כורסת מנוחה</v>
      </c>
      <c r="G167" s="64">
        <f>תקן[[#This Row],[עלות פריט]]</f>
        <v>2000</v>
      </c>
      <c r="H167" s="64">
        <f>תקן[[#This Row],[כמות]]</f>
        <v>2</v>
      </c>
      <c r="I167" s="64">
        <f>תקן[[#This Row],[סהכ עלות]]</f>
        <v>4000</v>
      </c>
      <c r="J167" s="65"/>
      <c r="K167" s="209" t="str">
        <f t="shared" si="22"/>
        <v>כורסת מנוחה</v>
      </c>
      <c r="L167" s="210">
        <f t="shared" si="18"/>
        <v>2</v>
      </c>
      <c r="M167" s="211">
        <f t="shared" si="19"/>
        <v>0</v>
      </c>
      <c r="N167" s="211">
        <f t="shared" si="20"/>
        <v>4000</v>
      </c>
      <c r="O167" s="210"/>
      <c r="P167" s="218"/>
      <c r="Q167" s="215" t="str">
        <f t="shared" si="23"/>
        <v>ריהוט</v>
      </c>
      <c r="R167" s="219">
        <f t="shared" si="24"/>
        <v>2</v>
      </c>
      <c r="S167" s="211">
        <f t="shared" si="25"/>
        <v>0</v>
      </c>
      <c r="T167" s="211">
        <f t="shared" si="21"/>
        <v>2000</v>
      </c>
      <c r="U167" s="211">
        <f t="shared" si="26"/>
        <v>4000</v>
      </c>
      <c r="V167" s="220"/>
      <c r="X167" s="63" t="str">
        <f>'טבלה מרכזת'!A167</f>
        <v>תשושי נפש</v>
      </c>
      <c r="Y167" s="63">
        <f>'טבלה מרכזת'!B167</f>
        <v>15</v>
      </c>
      <c r="Z167" s="63" t="str">
        <f>'טבלה מרכזת'!C167</f>
        <v>ריהוט</v>
      </c>
      <c r="AA167" s="63" t="str">
        <f>'טבלה מרכזת'!D167</f>
        <v>חדר מנוחה</v>
      </c>
      <c r="AB167" s="63" t="str">
        <f>'טבלה מרכזת'!E167</f>
        <v>כורסת מנוחה</v>
      </c>
      <c r="AC167" s="63">
        <f>'טבלה מרכזת'!F167</f>
        <v>2000</v>
      </c>
      <c r="AD167" s="63">
        <f>'טבלה מרכזת'!G167</f>
        <v>2</v>
      </c>
      <c r="AE167" s="63">
        <f>'טבלה מרכזת'!H167</f>
        <v>4000</v>
      </c>
    </row>
    <row r="168" spans="2:31" ht="14.5" thickBot="1" x14ac:dyDescent="0.35">
      <c r="B168" s="64" t="str">
        <f>תקן[[#This Row],[סוג מרכז]]</f>
        <v>תשושי נפש</v>
      </c>
      <c r="C168" s="64">
        <f>תקן[[#This Row],[גודל מרכז]]</f>
        <v>15</v>
      </c>
      <c r="D168" s="64" t="str">
        <f>תקן[[#This Row],[סוג פריט]]</f>
        <v>ריהוט</v>
      </c>
      <c r="E168" s="64" t="str">
        <f>תקן[[#This Row],[קטגוריה]]</f>
        <v>חדר מנוחה</v>
      </c>
      <c r="F168" s="60" t="str">
        <f>תקן[[#This Row],[תיאור הפריט]]</f>
        <v>כורסת מנוחה חשמלית</v>
      </c>
      <c r="G168" s="64">
        <f>תקן[[#This Row],[עלות פריט]]</f>
        <v>4000</v>
      </c>
      <c r="H168" s="64">
        <f>תקן[[#This Row],[כמות]]</f>
        <v>1</v>
      </c>
      <c r="I168" s="64">
        <f>תקן[[#This Row],[סהכ עלות]]</f>
        <v>4000</v>
      </c>
      <c r="J168" s="65"/>
      <c r="K168" s="209" t="str">
        <f t="shared" si="22"/>
        <v>כורסת מנוחה חשמלית</v>
      </c>
      <c r="L168" s="210">
        <f t="shared" si="18"/>
        <v>1</v>
      </c>
      <c r="M168" s="211">
        <f t="shared" si="19"/>
        <v>0</v>
      </c>
      <c r="N168" s="211">
        <f t="shared" si="20"/>
        <v>4000</v>
      </c>
      <c r="O168" s="210"/>
      <c r="P168" s="218"/>
      <c r="Q168" s="215" t="str">
        <f t="shared" si="23"/>
        <v>ריהוט</v>
      </c>
      <c r="R168" s="219">
        <f t="shared" si="24"/>
        <v>1</v>
      </c>
      <c r="S168" s="211">
        <f t="shared" si="25"/>
        <v>0</v>
      </c>
      <c r="T168" s="211">
        <f t="shared" si="21"/>
        <v>4000</v>
      </c>
      <c r="U168" s="211">
        <f t="shared" si="26"/>
        <v>4000</v>
      </c>
      <c r="V168" s="220"/>
      <c r="X168" s="63" t="str">
        <f>'טבלה מרכזת'!A168</f>
        <v>תשושי נפש</v>
      </c>
      <c r="Y168" s="63">
        <f>'טבלה מרכזת'!B168</f>
        <v>15</v>
      </c>
      <c r="Z168" s="63" t="str">
        <f>'טבלה מרכזת'!C168</f>
        <v>ריהוט</v>
      </c>
      <c r="AA168" s="63" t="str">
        <f>'טבלה מרכזת'!D168</f>
        <v>חדר מנוחה</v>
      </c>
      <c r="AB168" s="63" t="str">
        <f>'טבלה מרכזת'!E168</f>
        <v>כורסת מנוחה חשמלית</v>
      </c>
      <c r="AC168" s="63">
        <f>'טבלה מרכזת'!F168</f>
        <v>4000</v>
      </c>
      <c r="AD168" s="63">
        <f>'טבלה מרכזת'!G168</f>
        <v>1</v>
      </c>
      <c r="AE168" s="63">
        <f>'טבלה מרכזת'!H168</f>
        <v>4000</v>
      </c>
    </row>
    <row r="169" spans="2:31" ht="14.5" thickBot="1" x14ac:dyDescent="0.35">
      <c r="B169" s="64" t="str">
        <f>תקן[[#This Row],[סוג מרכז]]</f>
        <v>תשושי נפש</v>
      </c>
      <c r="C169" s="64">
        <f>תקן[[#This Row],[גודל מרכז]]</f>
        <v>15</v>
      </c>
      <c r="D169" s="64" t="str">
        <f>תקן[[#This Row],[סוג פריט]]</f>
        <v>ריהוט</v>
      </c>
      <c r="E169" s="64" t="str">
        <f>תקן[[#This Row],[קטגוריה]]</f>
        <v>חדר אוכל</v>
      </c>
      <c r="F169" s="60" t="str">
        <f>תקן[[#This Row],[תיאור הפריט]]</f>
        <v>כיסא אוכל</v>
      </c>
      <c r="G169" s="64">
        <f>תקן[[#This Row],[עלות פריט]]</f>
        <v>650</v>
      </c>
      <c r="H169" s="64">
        <f>תקן[[#This Row],[כמות]]</f>
        <v>20</v>
      </c>
      <c r="I169" s="64">
        <f>תקן[[#This Row],[סהכ עלות]]</f>
        <v>13000</v>
      </c>
      <c r="J169" s="65"/>
      <c r="K169" s="209" t="str">
        <f t="shared" si="22"/>
        <v>כיסא אוכל</v>
      </c>
      <c r="L169" s="210">
        <f t="shared" si="18"/>
        <v>20</v>
      </c>
      <c r="M169" s="211">
        <f t="shared" si="19"/>
        <v>0</v>
      </c>
      <c r="N169" s="211">
        <f t="shared" si="20"/>
        <v>13000</v>
      </c>
      <c r="O169" s="210"/>
      <c r="P169" s="218"/>
      <c r="Q169" s="215" t="str">
        <f t="shared" si="23"/>
        <v>ריהוט</v>
      </c>
      <c r="R169" s="219">
        <f t="shared" si="24"/>
        <v>20</v>
      </c>
      <c r="S169" s="211">
        <f t="shared" si="25"/>
        <v>0</v>
      </c>
      <c r="T169" s="211">
        <f t="shared" si="21"/>
        <v>650</v>
      </c>
      <c r="U169" s="211">
        <f t="shared" si="26"/>
        <v>13000</v>
      </c>
      <c r="V169" s="220"/>
      <c r="X169" s="63" t="str">
        <f>'טבלה מרכזת'!A169</f>
        <v>תשושי נפש</v>
      </c>
      <c r="Y169" s="63">
        <f>'טבלה מרכזת'!B169</f>
        <v>15</v>
      </c>
      <c r="Z169" s="63" t="str">
        <f>'טבלה מרכזת'!C169</f>
        <v>ריהוט</v>
      </c>
      <c r="AA169" s="63" t="str">
        <f>'טבלה מרכזת'!D169</f>
        <v>חדר אוכל</v>
      </c>
      <c r="AB169" s="63" t="str">
        <f>'טבלה מרכזת'!E169</f>
        <v>כיסא אוכל</v>
      </c>
      <c r="AC169" s="63">
        <f>'טבלה מרכזת'!F169</f>
        <v>650</v>
      </c>
      <c r="AD169" s="63">
        <f>'טבלה מרכזת'!G169</f>
        <v>20</v>
      </c>
      <c r="AE169" s="63">
        <f>'טבלה מרכזת'!H169</f>
        <v>13000</v>
      </c>
    </row>
    <row r="170" spans="2:31" ht="14.5" thickBot="1" x14ac:dyDescent="0.35">
      <c r="B170" s="64" t="str">
        <f>תקן[[#This Row],[סוג מרכז]]</f>
        <v>תשושי נפש</v>
      </c>
      <c r="C170" s="64">
        <f>תקן[[#This Row],[גודל מרכז]]</f>
        <v>15</v>
      </c>
      <c r="D170" s="64" t="str">
        <f>תקן[[#This Row],[סוג פריט]]</f>
        <v>ריהוט</v>
      </c>
      <c r="E170" s="64" t="str">
        <f>תקן[[#This Row],[קטגוריה]]</f>
        <v>כללי</v>
      </c>
      <c r="F170" s="60" t="str">
        <f>תקן[[#This Row],[תיאור הפריט]]</f>
        <v>כיסא גלגלים</v>
      </c>
      <c r="G170" s="64">
        <f>תקן[[#This Row],[עלות פריט]]</f>
        <v>1200</v>
      </c>
      <c r="H170" s="64">
        <f>תקן[[#This Row],[כמות]]</f>
        <v>1</v>
      </c>
      <c r="I170" s="64">
        <f>תקן[[#This Row],[סהכ עלות]]</f>
        <v>1200</v>
      </c>
      <c r="J170" s="65"/>
      <c r="K170" s="209" t="str">
        <f t="shared" si="22"/>
        <v>כיסא גלגלים</v>
      </c>
      <c r="L170" s="210">
        <f t="shared" si="18"/>
        <v>1</v>
      </c>
      <c r="M170" s="211">
        <f t="shared" si="19"/>
        <v>0</v>
      </c>
      <c r="N170" s="211">
        <f t="shared" si="20"/>
        <v>1200</v>
      </c>
      <c r="O170" s="210"/>
      <c r="P170" s="218"/>
      <c r="Q170" s="215" t="str">
        <f t="shared" si="23"/>
        <v>ריהוט</v>
      </c>
      <c r="R170" s="219">
        <f t="shared" si="24"/>
        <v>1</v>
      </c>
      <c r="S170" s="211">
        <f t="shared" si="25"/>
        <v>0</v>
      </c>
      <c r="T170" s="211">
        <f t="shared" si="21"/>
        <v>1200</v>
      </c>
      <c r="U170" s="211">
        <f t="shared" si="26"/>
        <v>1200</v>
      </c>
      <c r="V170" s="220"/>
      <c r="X170" s="63" t="str">
        <f>'טבלה מרכזת'!A170</f>
        <v>תשושי נפש</v>
      </c>
      <c r="Y170" s="63">
        <f>'טבלה מרכזת'!B170</f>
        <v>15</v>
      </c>
      <c r="Z170" s="63" t="str">
        <f>'טבלה מרכזת'!C170</f>
        <v>ריהוט</v>
      </c>
      <c r="AA170" s="63" t="str">
        <f>'טבלה מרכזת'!D170</f>
        <v>כללי</v>
      </c>
      <c r="AB170" s="63" t="str">
        <f>'טבלה מרכזת'!E170</f>
        <v>כיסא גלגלים</v>
      </c>
      <c r="AC170" s="63">
        <f>'טבלה מרכזת'!F170</f>
        <v>1200</v>
      </c>
      <c r="AD170" s="63">
        <f>'טבלה מרכזת'!G170</f>
        <v>1</v>
      </c>
      <c r="AE170" s="63">
        <f>'טבלה מרכזת'!H170</f>
        <v>1200</v>
      </c>
    </row>
    <row r="171" spans="2:31" ht="14.5" thickBot="1" x14ac:dyDescent="0.35">
      <c r="B171" s="64" t="str">
        <f>תקן[[#This Row],[סוג מרכז]]</f>
        <v>תשושי נפש</v>
      </c>
      <c r="C171" s="64">
        <f>תקן[[#This Row],[גודל מרכז]]</f>
        <v>15</v>
      </c>
      <c r="D171" s="64" t="str">
        <f>תקן[[#This Row],[סוג פריט]]</f>
        <v>ריהוט</v>
      </c>
      <c r="E171" s="64" t="str">
        <f>תקן[[#This Row],[קטגוריה]]</f>
        <v>חצר פעילות ומנוחה</v>
      </c>
      <c r="F171" s="60" t="str">
        <f>תקן[[#This Row],[תיאור הפריט]]</f>
        <v>כיסא גן</v>
      </c>
      <c r="G171" s="64">
        <f>תקן[[#This Row],[עלות פריט]]</f>
        <v>200</v>
      </c>
      <c r="H171" s="64">
        <f>תקן[[#This Row],[כמות]]</f>
        <v>6</v>
      </c>
      <c r="I171" s="64">
        <f>תקן[[#This Row],[סהכ עלות]]</f>
        <v>1200</v>
      </c>
      <c r="J171" s="65"/>
      <c r="K171" s="209" t="str">
        <f t="shared" si="22"/>
        <v>כיסא גן</v>
      </c>
      <c r="L171" s="210">
        <f t="shared" si="18"/>
        <v>6</v>
      </c>
      <c r="M171" s="211">
        <f t="shared" si="19"/>
        <v>0</v>
      </c>
      <c r="N171" s="211">
        <f t="shared" si="20"/>
        <v>1200</v>
      </c>
      <c r="O171" s="210"/>
      <c r="P171" s="218"/>
      <c r="Q171" s="215" t="str">
        <f t="shared" si="23"/>
        <v>ריהוט</v>
      </c>
      <c r="R171" s="219">
        <f t="shared" si="24"/>
        <v>6</v>
      </c>
      <c r="S171" s="211">
        <f t="shared" si="25"/>
        <v>0</v>
      </c>
      <c r="T171" s="211">
        <f t="shared" si="21"/>
        <v>200</v>
      </c>
      <c r="U171" s="211">
        <f t="shared" si="26"/>
        <v>1200</v>
      </c>
      <c r="V171" s="220"/>
      <c r="X171" s="63" t="str">
        <f>'טבלה מרכזת'!A171</f>
        <v>תשושי נפש</v>
      </c>
      <c r="Y171" s="63">
        <f>'טבלה מרכזת'!B171</f>
        <v>15</v>
      </c>
      <c r="Z171" s="63" t="str">
        <f>'טבלה מרכזת'!C171</f>
        <v>ריהוט</v>
      </c>
      <c r="AA171" s="63" t="str">
        <f>'טבלה מרכזת'!D171</f>
        <v>חצר פעילות ומנוחה</v>
      </c>
      <c r="AB171" s="63" t="str">
        <f>'טבלה מרכזת'!E171</f>
        <v>כיסא גן</v>
      </c>
      <c r="AC171" s="63">
        <f>'טבלה מרכזת'!F171</f>
        <v>200</v>
      </c>
      <c r="AD171" s="63">
        <f>'טבלה מרכזת'!G171</f>
        <v>6</v>
      </c>
      <c r="AE171" s="63">
        <f>'טבלה מרכזת'!H171</f>
        <v>1200</v>
      </c>
    </row>
    <row r="172" spans="2:31" ht="14.5" thickBot="1" x14ac:dyDescent="0.35">
      <c r="B172" s="64" t="str">
        <f>תקן[[#This Row],[סוג מרכז]]</f>
        <v>תשושי נפש</v>
      </c>
      <c r="C172" s="64">
        <f>תקן[[#This Row],[גודל מרכז]]</f>
        <v>15</v>
      </c>
      <c r="D172" s="64" t="str">
        <f>תקן[[#This Row],[סוג פריט]]</f>
        <v>ריהוט</v>
      </c>
      <c r="E172" s="64" t="str">
        <f>תקן[[#This Row],[קטגוריה]]</f>
        <v>חדר מחשבים</v>
      </c>
      <c r="F172" s="60" t="str">
        <f>תקן[[#This Row],[תיאור הפריט]]</f>
        <v>כיסא מחשב</v>
      </c>
      <c r="G172" s="64">
        <f>תקן[[#This Row],[עלות פריט]]</f>
        <v>450</v>
      </c>
      <c r="H172" s="64">
        <f>תקן[[#This Row],[כמות]]</f>
        <v>2</v>
      </c>
      <c r="I172" s="64">
        <f>תקן[[#This Row],[סהכ עלות]]</f>
        <v>900</v>
      </c>
      <c r="J172" s="65"/>
      <c r="K172" s="209" t="str">
        <f t="shared" si="22"/>
        <v>כיסא מחשב</v>
      </c>
      <c r="L172" s="210">
        <f t="shared" si="18"/>
        <v>2</v>
      </c>
      <c r="M172" s="211">
        <f t="shared" si="19"/>
        <v>0</v>
      </c>
      <c r="N172" s="211">
        <f t="shared" si="20"/>
        <v>900</v>
      </c>
      <c r="O172" s="210"/>
      <c r="P172" s="218"/>
      <c r="Q172" s="215" t="str">
        <f t="shared" si="23"/>
        <v>ריהוט</v>
      </c>
      <c r="R172" s="219">
        <f t="shared" si="24"/>
        <v>2</v>
      </c>
      <c r="S172" s="211">
        <f t="shared" si="25"/>
        <v>0</v>
      </c>
      <c r="T172" s="211">
        <f t="shared" si="21"/>
        <v>450</v>
      </c>
      <c r="U172" s="211">
        <f t="shared" si="26"/>
        <v>900</v>
      </c>
      <c r="V172" s="220"/>
      <c r="X172" s="63" t="str">
        <f>'טבלה מרכזת'!A172</f>
        <v>תשושי נפש</v>
      </c>
      <c r="Y172" s="63">
        <f>'טבלה מרכזת'!B172</f>
        <v>15</v>
      </c>
      <c r="Z172" s="63" t="str">
        <f>'טבלה מרכזת'!C172</f>
        <v>ריהוט</v>
      </c>
      <c r="AA172" s="63" t="str">
        <f>'טבלה מרכזת'!D172</f>
        <v>חדר מחשבים</v>
      </c>
      <c r="AB172" s="63" t="str">
        <f>'טבלה מרכזת'!E172</f>
        <v>כיסא מחשב</v>
      </c>
      <c r="AC172" s="63">
        <f>'טבלה מרכזת'!F172</f>
        <v>450</v>
      </c>
      <c r="AD172" s="63">
        <f>'טבלה מרכזת'!G172</f>
        <v>2</v>
      </c>
      <c r="AE172" s="63">
        <f>'טבלה מרכזת'!H172</f>
        <v>900</v>
      </c>
    </row>
    <row r="173" spans="2:31" ht="14.5" thickBot="1" x14ac:dyDescent="0.35">
      <c r="B173" s="64" t="str">
        <f>תקן[[#This Row],[סוג מרכז]]</f>
        <v>תשושי נפש</v>
      </c>
      <c r="C173" s="64">
        <f>תקן[[#This Row],[גודל מרכז]]</f>
        <v>15</v>
      </c>
      <c r="D173" s="64" t="str">
        <f>תקן[[#This Row],[סוג פריט]]</f>
        <v>ריהוט</v>
      </c>
      <c r="E173" s="64" t="str">
        <f>תקן[[#This Row],[קטגוריה]]</f>
        <v>חדר מנהל</v>
      </c>
      <c r="F173" s="60" t="str">
        <f>תקן[[#This Row],[תיאור הפריט]]</f>
        <v>כיסא מנהל</v>
      </c>
      <c r="G173" s="64">
        <f>תקן[[#This Row],[עלות פריט]]</f>
        <v>1200</v>
      </c>
      <c r="H173" s="64">
        <f>תקן[[#This Row],[כמות]]</f>
        <v>0</v>
      </c>
      <c r="I173" s="64">
        <f>תקן[[#This Row],[סהכ עלות]]</f>
        <v>0</v>
      </c>
      <c r="J173" s="65"/>
      <c r="K173" s="209" t="str">
        <f t="shared" si="22"/>
        <v>כיסא מנהל</v>
      </c>
      <c r="L173" s="210">
        <f t="shared" si="18"/>
        <v>0</v>
      </c>
      <c r="M173" s="211">
        <f t="shared" si="19"/>
        <v>0</v>
      </c>
      <c r="N173" s="211">
        <f t="shared" si="20"/>
        <v>0</v>
      </c>
      <c r="O173" s="210"/>
      <c r="P173" s="218"/>
      <c r="Q173" s="215" t="str">
        <f t="shared" si="23"/>
        <v>ריהוט</v>
      </c>
      <c r="R173" s="219">
        <f t="shared" si="24"/>
        <v>0</v>
      </c>
      <c r="S173" s="211">
        <f t="shared" si="25"/>
        <v>0</v>
      </c>
      <c r="T173" s="211">
        <f t="shared" si="21"/>
        <v>1200</v>
      </c>
      <c r="U173" s="211">
        <f t="shared" si="26"/>
        <v>0</v>
      </c>
      <c r="V173" s="220"/>
      <c r="X173" s="63" t="str">
        <f>'טבלה מרכזת'!A173</f>
        <v>תשושי נפש</v>
      </c>
      <c r="Y173" s="63">
        <f>'טבלה מרכזת'!B173</f>
        <v>15</v>
      </c>
      <c r="Z173" s="63" t="str">
        <f>'טבלה מרכזת'!C173</f>
        <v>ריהוט</v>
      </c>
      <c r="AA173" s="63" t="str">
        <f>'טבלה מרכזת'!D173</f>
        <v>חדר מנהל</v>
      </c>
      <c r="AB173" s="63" t="str">
        <f>'טבלה מרכזת'!E173</f>
        <v>כיסא מנהל</v>
      </c>
      <c r="AC173" s="63">
        <f>'טבלה מרכזת'!F173</f>
        <v>1200</v>
      </c>
      <c r="AD173" s="63">
        <f>'טבלה מרכזת'!G173</f>
        <v>0</v>
      </c>
      <c r="AE173" s="63">
        <f>'טבלה מרכזת'!H173</f>
        <v>0</v>
      </c>
    </row>
    <row r="174" spans="2:31" ht="14.5" thickBot="1" x14ac:dyDescent="0.35">
      <c r="B174" s="64" t="str">
        <f>תקן[[#This Row],[סוג מרכז]]</f>
        <v>תשושי נפש</v>
      </c>
      <c r="C174" s="64">
        <f>תקן[[#This Row],[גודל מרכז]]</f>
        <v>15</v>
      </c>
      <c r="D174" s="64" t="str">
        <f>תקן[[#This Row],[סוג פריט]]</f>
        <v>ריהוט</v>
      </c>
      <c r="E174" s="64" t="str">
        <f>תקן[[#This Row],[קטגוריה]]</f>
        <v>אולם כניסה</v>
      </c>
      <c r="F174" s="60" t="str">
        <f>תקן[[#This Row],[תיאור הפריט]]</f>
        <v>כיסא פעילות/עובד</v>
      </c>
      <c r="G174" s="64">
        <f>תקן[[#This Row],[עלות פריט]]</f>
        <v>450</v>
      </c>
      <c r="H174" s="64">
        <f>תקן[[#This Row],[כמות]]</f>
        <v>2</v>
      </c>
      <c r="I174" s="64">
        <f>תקן[[#This Row],[סהכ עלות]]</f>
        <v>900</v>
      </c>
      <c r="J174" s="65"/>
      <c r="K174" s="209" t="str">
        <f t="shared" si="22"/>
        <v>כיסא פעילות/עובד</v>
      </c>
      <c r="L174" s="210">
        <f t="shared" si="18"/>
        <v>2</v>
      </c>
      <c r="M174" s="211">
        <f t="shared" si="19"/>
        <v>0</v>
      </c>
      <c r="N174" s="211">
        <f t="shared" si="20"/>
        <v>900</v>
      </c>
      <c r="O174" s="210"/>
      <c r="P174" s="218"/>
      <c r="Q174" s="215" t="str">
        <f t="shared" si="23"/>
        <v>ריהוט</v>
      </c>
      <c r="R174" s="219">
        <f t="shared" si="24"/>
        <v>2</v>
      </c>
      <c r="S174" s="211">
        <f t="shared" si="25"/>
        <v>0</v>
      </c>
      <c r="T174" s="211">
        <f t="shared" si="21"/>
        <v>450</v>
      </c>
      <c r="U174" s="211">
        <f t="shared" si="26"/>
        <v>900</v>
      </c>
      <c r="V174" s="220"/>
      <c r="X174" s="63" t="str">
        <f>'טבלה מרכזת'!A174</f>
        <v>תשושי נפש</v>
      </c>
      <c r="Y174" s="63">
        <f>'טבלה מרכזת'!B174</f>
        <v>15</v>
      </c>
      <c r="Z174" s="63" t="str">
        <f>'טבלה מרכזת'!C174</f>
        <v>ריהוט</v>
      </c>
      <c r="AA174" s="63" t="str">
        <f>'טבלה מרכזת'!D174</f>
        <v>אולם כניסה</v>
      </c>
      <c r="AB174" s="63" t="str">
        <f>'טבלה מרכזת'!E174</f>
        <v>כיסא פעילות/עובד</v>
      </c>
      <c r="AC174" s="63">
        <f>'טבלה מרכזת'!F174</f>
        <v>450</v>
      </c>
      <c r="AD174" s="63">
        <f>'טבלה מרכזת'!G174</f>
        <v>2</v>
      </c>
      <c r="AE174" s="63">
        <f>'טבלה מרכזת'!H174</f>
        <v>900</v>
      </c>
    </row>
    <row r="175" spans="2:31" ht="14.5" thickBot="1" x14ac:dyDescent="0.35">
      <c r="B175" s="64" t="str">
        <f>תקן[[#This Row],[סוג מרכז]]</f>
        <v>תשושי נפש</v>
      </c>
      <c r="C175" s="64">
        <f>תקן[[#This Row],[גודל מרכז]]</f>
        <v>15</v>
      </c>
      <c r="D175" s="64" t="str">
        <f>תקן[[#This Row],[סוג פריט]]</f>
        <v>ריהוט</v>
      </c>
      <c r="E175" s="64" t="str">
        <f>תקן[[#This Row],[קטגוריה]]</f>
        <v>חדר מזכירות וקבלה</v>
      </c>
      <c r="F175" s="60" t="str">
        <f>תקן[[#This Row],[תיאור הפריט]]</f>
        <v>כיסא פעילות/עובד</v>
      </c>
      <c r="G175" s="64">
        <f>תקן[[#This Row],[עלות פריט]]</f>
        <v>450</v>
      </c>
      <c r="H175" s="64">
        <f>תקן[[#This Row],[כמות]]</f>
        <v>1</v>
      </c>
      <c r="I175" s="64">
        <f>תקן[[#This Row],[סהכ עלות]]</f>
        <v>450</v>
      </c>
      <c r="J175" s="65"/>
      <c r="K175" s="209" t="str">
        <f t="shared" si="22"/>
        <v>כיסא פעילות/עובד</v>
      </c>
      <c r="L175" s="210">
        <f t="shared" si="18"/>
        <v>1</v>
      </c>
      <c r="M175" s="211">
        <f t="shared" si="19"/>
        <v>0</v>
      </c>
      <c r="N175" s="211">
        <f t="shared" si="20"/>
        <v>450</v>
      </c>
      <c r="O175" s="210"/>
      <c r="P175" s="218"/>
      <c r="Q175" s="215" t="str">
        <f t="shared" si="23"/>
        <v>ריהוט</v>
      </c>
      <c r="R175" s="219">
        <f t="shared" si="24"/>
        <v>1</v>
      </c>
      <c r="S175" s="211">
        <f t="shared" si="25"/>
        <v>0</v>
      </c>
      <c r="T175" s="211">
        <f t="shared" si="21"/>
        <v>450</v>
      </c>
      <c r="U175" s="211">
        <f t="shared" si="26"/>
        <v>450</v>
      </c>
      <c r="V175" s="220"/>
      <c r="X175" s="63" t="str">
        <f>'טבלה מרכזת'!A175</f>
        <v>תשושי נפש</v>
      </c>
      <c r="Y175" s="63">
        <f>'טבלה מרכזת'!B175</f>
        <v>15</v>
      </c>
      <c r="Z175" s="63" t="str">
        <f>'טבלה מרכזת'!C175</f>
        <v>ריהוט</v>
      </c>
      <c r="AA175" s="63" t="str">
        <f>'טבלה מרכזת'!D175</f>
        <v>חדר מזכירות וקבלה</v>
      </c>
      <c r="AB175" s="63" t="str">
        <f>'טבלה מרכזת'!E175</f>
        <v>כיסא פעילות/עובד</v>
      </c>
      <c r="AC175" s="63">
        <f>'טבלה מרכזת'!F175</f>
        <v>450</v>
      </c>
      <c r="AD175" s="63">
        <f>'טבלה מרכזת'!G175</f>
        <v>1</v>
      </c>
      <c r="AE175" s="63">
        <f>'טבלה מרכזת'!H175</f>
        <v>450</v>
      </c>
    </row>
    <row r="176" spans="2:31" ht="14.5" thickBot="1" x14ac:dyDescent="0.35">
      <c r="B176" s="64" t="str">
        <f>תקן[[#This Row],[סוג מרכז]]</f>
        <v>תשושי נפש</v>
      </c>
      <c r="C176" s="64">
        <f>תקן[[#This Row],[גודל מרכז]]</f>
        <v>15</v>
      </c>
      <c r="D176" s="64" t="str">
        <f>תקן[[#This Row],[סוג פריט]]</f>
        <v>ריהוט</v>
      </c>
      <c r="E176" s="64" t="str">
        <f>תקן[[#This Row],[קטגוריה]]</f>
        <v>חדר מנהל</v>
      </c>
      <c r="F176" s="60" t="str">
        <f>תקן[[#This Row],[תיאור הפריט]]</f>
        <v>כיסא פעילות/עובד</v>
      </c>
      <c r="G176" s="64">
        <f>תקן[[#This Row],[עלות פריט]]</f>
        <v>450</v>
      </c>
      <c r="H176" s="64">
        <f>תקן[[#This Row],[כמות]]</f>
        <v>0</v>
      </c>
      <c r="I176" s="64">
        <f>תקן[[#This Row],[סהכ עלות]]</f>
        <v>0</v>
      </c>
      <c r="J176" s="65"/>
      <c r="K176" s="209" t="str">
        <f t="shared" si="22"/>
        <v>כיסא פעילות/עובד</v>
      </c>
      <c r="L176" s="210">
        <f t="shared" si="18"/>
        <v>0</v>
      </c>
      <c r="M176" s="211">
        <f t="shared" si="19"/>
        <v>0</v>
      </c>
      <c r="N176" s="211">
        <f t="shared" si="20"/>
        <v>0</v>
      </c>
      <c r="O176" s="210"/>
      <c r="P176" s="218"/>
      <c r="Q176" s="215" t="str">
        <f t="shared" si="23"/>
        <v>ריהוט</v>
      </c>
      <c r="R176" s="219">
        <f t="shared" si="24"/>
        <v>0</v>
      </c>
      <c r="S176" s="211">
        <f t="shared" si="25"/>
        <v>0</v>
      </c>
      <c r="T176" s="211">
        <f t="shared" si="21"/>
        <v>450</v>
      </c>
      <c r="U176" s="211">
        <f t="shared" si="26"/>
        <v>0</v>
      </c>
      <c r="V176" s="220"/>
      <c r="X176" s="63" t="str">
        <f>'טבלה מרכזת'!A176</f>
        <v>תשושי נפש</v>
      </c>
      <c r="Y176" s="63">
        <f>'טבלה מרכזת'!B176</f>
        <v>15</v>
      </c>
      <c r="Z176" s="63" t="str">
        <f>'טבלה מרכזת'!C176</f>
        <v>ריהוט</v>
      </c>
      <c r="AA176" s="63" t="str">
        <f>'טבלה מרכזת'!D176</f>
        <v>חדר מנהל</v>
      </c>
      <c r="AB176" s="63" t="str">
        <f>'טבלה מרכזת'!E176</f>
        <v>כיסא פעילות/עובד</v>
      </c>
      <c r="AC176" s="63">
        <f>'טבלה מרכזת'!F176</f>
        <v>450</v>
      </c>
      <c r="AD176" s="63">
        <f>'טבלה מרכזת'!G176</f>
        <v>0</v>
      </c>
      <c r="AE176" s="63">
        <f>'טבלה מרכזת'!H176</f>
        <v>0</v>
      </c>
    </row>
    <row r="177" spans="2:31" ht="14.5" thickBot="1" x14ac:dyDescent="0.35">
      <c r="B177" s="64" t="str">
        <f>תקן[[#This Row],[סוג מרכז]]</f>
        <v>תשושי נפש</v>
      </c>
      <c r="C177" s="64">
        <f>תקן[[#This Row],[גודל מרכז]]</f>
        <v>15</v>
      </c>
      <c r="D177" s="64" t="str">
        <f>תקן[[#This Row],[סוג פריט]]</f>
        <v>ריהוט</v>
      </c>
      <c r="E177" s="64" t="str">
        <f>תקן[[#This Row],[קטגוריה]]</f>
        <v>חדרי פעילות/תעסוקה</v>
      </c>
      <c r="F177" s="60" t="str">
        <f>תקן[[#This Row],[תיאור הפריט]]</f>
        <v>כיסא פעילות/עובד</v>
      </c>
      <c r="G177" s="64">
        <f>תקן[[#This Row],[עלות פריט]]</f>
        <v>450</v>
      </c>
      <c r="H177" s="64">
        <f>תקן[[#This Row],[כמות]]</f>
        <v>15</v>
      </c>
      <c r="I177" s="64">
        <f>תקן[[#This Row],[סהכ עלות]]</f>
        <v>6750</v>
      </c>
      <c r="J177" s="65"/>
      <c r="K177" s="209" t="str">
        <f t="shared" si="22"/>
        <v>כיסא פעילות/עובד</v>
      </c>
      <c r="L177" s="210">
        <f t="shared" si="18"/>
        <v>15</v>
      </c>
      <c r="M177" s="211">
        <f t="shared" si="19"/>
        <v>0</v>
      </c>
      <c r="N177" s="211">
        <f t="shared" si="20"/>
        <v>6750</v>
      </c>
      <c r="O177" s="210"/>
      <c r="P177" s="218"/>
      <c r="Q177" s="215" t="str">
        <f t="shared" si="23"/>
        <v>ריהוט</v>
      </c>
      <c r="R177" s="219">
        <f t="shared" si="24"/>
        <v>15</v>
      </c>
      <c r="S177" s="211">
        <f t="shared" si="25"/>
        <v>0</v>
      </c>
      <c r="T177" s="211">
        <f t="shared" si="21"/>
        <v>450</v>
      </c>
      <c r="U177" s="211">
        <f t="shared" si="26"/>
        <v>6750</v>
      </c>
      <c r="V177" s="220"/>
      <c r="X177" s="63" t="str">
        <f>'טבלה מרכזת'!A177</f>
        <v>תשושי נפש</v>
      </c>
      <c r="Y177" s="63">
        <f>'טבלה מרכזת'!B177</f>
        <v>15</v>
      </c>
      <c r="Z177" s="63" t="str">
        <f>'טבלה מרכזת'!C177</f>
        <v>ריהוט</v>
      </c>
      <c r="AA177" s="63" t="str">
        <f>'טבלה מרכזת'!D177</f>
        <v>חדרי פעילות/תעסוקה</v>
      </c>
      <c r="AB177" s="63" t="str">
        <f>'טבלה מרכזת'!E177</f>
        <v>כיסא פעילות/עובד</v>
      </c>
      <c r="AC177" s="63">
        <f>'טבלה מרכזת'!F177</f>
        <v>450</v>
      </c>
      <c r="AD177" s="63">
        <f>'טבלה מרכזת'!G177</f>
        <v>15</v>
      </c>
      <c r="AE177" s="63">
        <f>'טבלה מרכזת'!H177</f>
        <v>6750</v>
      </c>
    </row>
    <row r="178" spans="2:31" ht="14.5" thickBot="1" x14ac:dyDescent="0.35">
      <c r="B178" s="64" t="str">
        <f>תקן[[#This Row],[סוג מרכז]]</f>
        <v>תשושי נפש</v>
      </c>
      <c r="C178" s="64">
        <f>תקן[[#This Row],[גודל מרכז]]</f>
        <v>15</v>
      </c>
      <c r="D178" s="64" t="str">
        <f>תקן[[#This Row],[סוג פריט]]</f>
        <v>ריהוט</v>
      </c>
      <c r="E178" s="64" t="str">
        <f>תקן[[#This Row],[קטגוריה]]</f>
        <v>חדרי צוות/רב תחומי</v>
      </c>
      <c r="F178" s="60" t="str">
        <f>תקן[[#This Row],[תיאור הפריט]]</f>
        <v>כיסא פעילות/עובד</v>
      </c>
      <c r="G178" s="64">
        <f>תקן[[#This Row],[עלות פריט]]</f>
        <v>450</v>
      </c>
      <c r="H178" s="64">
        <f>תקן[[#This Row],[כמות]]</f>
        <v>5</v>
      </c>
      <c r="I178" s="64">
        <f>תקן[[#This Row],[סהכ עלות]]</f>
        <v>2250</v>
      </c>
      <c r="J178" s="65"/>
      <c r="K178" s="209" t="str">
        <f t="shared" si="22"/>
        <v>כיסא פעילות/עובד</v>
      </c>
      <c r="L178" s="210">
        <f t="shared" si="18"/>
        <v>5</v>
      </c>
      <c r="M178" s="211">
        <f t="shared" si="19"/>
        <v>0</v>
      </c>
      <c r="N178" s="211">
        <f t="shared" si="20"/>
        <v>2250</v>
      </c>
      <c r="O178" s="210"/>
      <c r="P178" s="218"/>
      <c r="Q178" s="215" t="str">
        <f t="shared" si="23"/>
        <v>ריהוט</v>
      </c>
      <c r="R178" s="219">
        <f t="shared" si="24"/>
        <v>5</v>
      </c>
      <c r="S178" s="211">
        <f t="shared" si="25"/>
        <v>0</v>
      </c>
      <c r="T178" s="211">
        <f t="shared" si="21"/>
        <v>450</v>
      </c>
      <c r="U178" s="211">
        <f t="shared" si="26"/>
        <v>2250</v>
      </c>
      <c r="V178" s="220"/>
      <c r="X178" s="63" t="str">
        <f>'טבלה מרכזת'!A178</f>
        <v>תשושי נפש</v>
      </c>
      <c r="Y178" s="63">
        <f>'טבלה מרכזת'!B178</f>
        <v>15</v>
      </c>
      <c r="Z178" s="63" t="str">
        <f>'טבלה מרכזת'!C178</f>
        <v>ריהוט</v>
      </c>
      <c r="AA178" s="63" t="str">
        <f>'טבלה מרכזת'!D178</f>
        <v>חדרי צוות/רב תחומי</v>
      </c>
      <c r="AB178" s="63" t="str">
        <f>'טבלה מרכזת'!E178</f>
        <v>כיסא פעילות/עובד</v>
      </c>
      <c r="AC178" s="63">
        <f>'טבלה מרכזת'!F178</f>
        <v>450</v>
      </c>
      <c r="AD178" s="63">
        <f>'טבלה מרכזת'!G178</f>
        <v>5</v>
      </c>
      <c r="AE178" s="63">
        <f>'טבלה מרכזת'!H178</f>
        <v>2250</v>
      </c>
    </row>
    <row r="179" spans="2:31" ht="14.5" thickBot="1" x14ac:dyDescent="0.35">
      <c r="B179" s="64" t="str">
        <f>תקן[[#This Row],[סוג מרכז]]</f>
        <v>תשושי נפש</v>
      </c>
      <c r="C179" s="64">
        <f>תקן[[#This Row],[גודל מרכז]]</f>
        <v>15</v>
      </c>
      <c r="D179" s="64" t="str">
        <f>תקן[[#This Row],[סוג פריט]]</f>
        <v>ריהוט</v>
      </c>
      <c r="E179" s="64" t="str">
        <f>תקן[[#This Row],[קטגוריה]]</f>
        <v>חדר רחצה</v>
      </c>
      <c r="F179" s="60" t="str">
        <f>תקן[[#This Row],[תיאור הפריט]]</f>
        <v>כיסא רחצה תיקני על גלגלים</v>
      </c>
      <c r="G179" s="64">
        <f>תקן[[#This Row],[עלות פריט]]</f>
        <v>1200</v>
      </c>
      <c r="H179" s="64">
        <f>תקן[[#This Row],[כמות]]</f>
        <v>1</v>
      </c>
      <c r="I179" s="64">
        <f>תקן[[#This Row],[סהכ עלות]]</f>
        <v>1200</v>
      </c>
      <c r="J179" s="65"/>
      <c r="K179" s="209" t="str">
        <f t="shared" si="22"/>
        <v>כיסא רחצה תיקני על גלגלים</v>
      </c>
      <c r="L179" s="210">
        <f t="shared" si="18"/>
        <v>1</v>
      </c>
      <c r="M179" s="211">
        <f t="shared" si="19"/>
        <v>0</v>
      </c>
      <c r="N179" s="211">
        <f t="shared" si="20"/>
        <v>1200</v>
      </c>
      <c r="O179" s="210"/>
      <c r="P179" s="218"/>
      <c r="Q179" s="215" t="str">
        <f t="shared" si="23"/>
        <v>ריהוט</v>
      </c>
      <c r="R179" s="219">
        <f t="shared" si="24"/>
        <v>1</v>
      </c>
      <c r="S179" s="211">
        <f t="shared" si="25"/>
        <v>0</v>
      </c>
      <c r="T179" s="211">
        <f t="shared" si="21"/>
        <v>1200</v>
      </c>
      <c r="U179" s="211">
        <f t="shared" si="26"/>
        <v>1200</v>
      </c>
      <c r="V179" s="220"/>
      <c r="X179" s="63" t="str">
        <f>'טבלה מרכזת'!A179</f>
        <v>תשושי נפש</v>
      </c>
      <c r="Y179" s="63">
        <f>'טבלה מרכזת'!B179</f>
        <v>15</v>
      </c>
      <c r="Z179" s="63" t="str">
        <f>'טבלה מרכזת'!C179</f>
        <v>ריהוט</v>
      </c>
      <c r="AA179" s="63" t="str">
        <f>'טבלה מרכזת'!D179</f>
        <v>חדר רחצה</v>
      </c>
      <c r="AB179" s="63" t="str">
        <f>'טבלה מרכזת'!E179</f>
        <v>כיסא רחצה תיקני על גלגלים</v>
      </c>
      <c r="AC179" s="63">
        <f>'טבלה מרכזת'!F179</f>
        <v>1200</v>
      </c>
      <c r="AD179" s="63">
        <f>'טבלה מרכזת'!G179</f>
        <v>1</v>
      </c>
      <c r="AE179" s="63">
        <f>'טבלה מרכזת'!H179</f>
        <v>1200</v>
      </c>
    </row>
    <row r="180" spans="2:31" ht="14.5" thickBot="1" x14ac:dyDescent="0.35">
      <c r="B180" s="64" t="str">
        <f>תקן[[#This Row],[סוג מרכז]]</f>
        <v>תשושי נפש</v>
      </c>
      <c r="C180" s="64">
        <f>תקן[[#This Row],[גודל מרכז]]</f>
        <v>15</v>
      </c>
      <c r="D180" s="64" t="str">
        <f>תקן[[#This Row],[סוג פריט]]</f>
        <v>ריהוט</v>
      </c>
      <c r="E180" s="64" t="str">
        <f>תקן[[#This Row],[קטגוריה]]</f>
        <v>כללי</v>
      </c>
      <c r="F180" s="60" t="str">
        <f>תקן[[#This Row],[תיאור הפריט]]</f>
        <v>כספת</v>
      </c>
      <c r="G180" s="64">
        <f>תקן[[#This Row],[עלות פריט]]</f>
        <v>800</v>
      </c>
      <c r="H180" s="64">
        <f>תקן[[#This Row],[כמות]]</f>
        <v>1</v>
      </c>
      <c r="I180" s="64">
        <f>תקן[[#This Row],[סהכ עלות]]</f>
        <v>800</v>
      </c>
      <c r="J180" s="65"/>
      <c r="K180" s="209" t="str">
        <f t="shared" si="22"/>
        <v>כספת</v>
      </c>
      <c r="L180" s="210">
        <f t="shared" si="18"/>
        <v>1</v>
      </c>
      <c r="M180" s="211">
        <f t="shared" si="19"/>
        <v>0</v>
      </c>
      <c r="N180" s="211">
        <f t="shared" si="20"/>
        <v>800</v>
      </c>
      <c r="O180" s="210"/>
      <c r="P180" s="218"/>
      <c r="Q180" s="215" t="str">
        <f t="shared" si="23"/>
        <v>ריהוט</v>
      </c>
      <c r="R180" s="219">
        <f t="shared" si="24"/>
        <v>1</v>
      </c>
      <c r="S180" s="211">
        <f t="shared" si="25"/>
        <v>0</v>
      </c>
      <c r="T180" s="211">
        <f t="shared" si="21"/>
        <v>800</v>
      </c>
      <c r="U180" s="211">
        <f t="shared" si="26"/>
        <v>800</v>
      </c>
      <c r="V180" s="220"/>
      <c r="X180" s="63" t="str">
        <f>'טבלה מרכזת'!A180</f>
        <v>תשושי נפש</v>
      </c>
      <c r="Y180" s="63">
        <f>'טבלה מרכזת'!B180</f>
        <v>15</v>
      </c>
      <c r="Z180" s="63" t="str">
        <f>'טבלה מרכזת'!C180</f>
        <v>ריהוט</v>
      </c>
      <c r="AA180" s="63" t="str">
        <f>'טבלה מרכזת'!D180</f>
        <v>כללי</v>
      </c>
      <c r="AB180" s="63" t="str">
        <f>'טבלה מרכזת'!E180</f>
        <v>כספת</v>
      </c>
      <c r="AC180" s="63">
        <f>'טבלה מרכזת'!F180</f>
        <v>800</v>
      </c>
      <c r="AD180" s="63">
        <f>'טבלה מרכזת'!G180</f>
        <v>1</v>
      </c>
      <c r="AE180" s="63">
        <f>'טבלה מרכזת'!H180</f>
        <v>800</v>
      </c>
    </row>
    <row r="181" spans="2:31" ht="14.5" thickBot="1" x14ac:dyDescent="0.35">
      <c r="B181" s="64" t="str">
        <f>תקן[[#This Row],[סוג מרכז]]</f>
        <v>תשושי נפש</v>
      </c>
      <c r="C181" s="64">
        <f>תקן[[#This Row],[גודל מרכז]]</f>
        <v>15</v>
      </c>
      <c r="D181" s="64" t="str">
        <f>תקן[[#This Row],[סוג פריט]]</f>
        <v>ריהוט</v>
      </c>
      <c r="E181" s="64" t="str">
        <f>תקן[[#This Row],[קטגוריה]]</f>
        <v>חדר רחצה</v>
      </c>
      <c r="F181" s="60" t="str">
        <f>תקן[[#This Row],[תיאור הפריט]]</f>
        <v>מדף להנחת אביזרים</v>
      </c>
      <c r="G181" s="64">
        <f>תקן[[#This Row],[עלות פריט]]</f>
        <v>350</v>
      </c>
      <c r="H181" s="64">
        <f>תקן[[#This Row],[כמות]]</f>
        <v>1</v>
      </c>
      <c r="I181" s="64">
        <f>תקן[[#This Row],[סהכ עלות]]</f>
        <v>350</v>
      </c>
      <c r="J181" s="65"/>
      <c r="K181" s="209" t="str">
        <f t="shared" si="22"/>
        <v>מדף להנחת אביזרים</v>
      </c>
      <c r="L181" s="210">
        <f t="shared" si="18"/>
        <v>1</v>
      </c>
      <c r="M181" s="211">
        <f t="shared" si="19"/>
        <v>0</v>
      </c>
      <c r="N181" s="211">
        <f t="shared" si="20"/>
        <v>350</v>
      </c>
      <c r="O181" s="210"/>
      <c r="P181" s="218"/>
      <c r="Q181" s="215" t="str">
        <f t="shared" si="23"/>
        <v>ריהוט</v>
      </c>
      <c r="R181" s="219">
        <f t="shared" si="24"/>
        <v>1</v>
      </c>
      <c r="S181" s="211">
        <f t="shared" si="25"/>
        <v>0</v>
      </c>
      <c r="T181" s="211">
        <f t="shared" si="21"/>
        <v>350</v>
      </c>
      <c r="U181" s="211">
        <f t="shared" si="26"/>
        <v>350</v>
      </c>
      <c r="V181" s="220"/>
      <c r="X181" s="63" t="str">
        <f>'טבלה מרכזת'!A181</f>
        <v>תשושי נפש</v>
      </c>
      <c r="Y181" s="63">
        <f>'טבלה מרכזת'!B181</f>
        <v>15</v>
      </c>
      <c r="Z181" s="63" t="str">
        <f>'טבלה מרכזת'!C181</f>
        <v>ריהוט</v>
      </c>
      <c r="AA181" s="63" t="str">
        <f>'טבלה מרכזת'!D181</f>
        <v>חדר רחצה</v>
      </c>
      <c r="AB181" s="63" t="str">
        <f>'טבלה מרכזת'!E181</f>
        <v>מדף להנחת אביזרים</v>
      </c>
      <c r="AC181" s="63">
        <f>'טבלה מרכזת'!F181</f>
        <v>350</v>
      </c>
      <c r="AD181" s="63">
        <f>'טבלה מרכזת'!G181</f>
        <v>1</v>
      </c>
      <c r="AE181" s="63">
        <f>'טבלה מרכזת'!H181</f>
        <v>350</v>
      </c>
    </row>
    <row r="182" spans="2:31" ht="14.5" thickBot="1" x14ac:dyDescent="0.35">
      <c r="B182" s="64" t="str">
        <f>תקן[[#This Row],[סוג מרכז]]</f>
        <v>תשושי נפש</v>
      </c>
      <c r="C182" s="64">
        <f>תקן[[#This Row],[גודל מרכז]]</f>
        <v>15</v>
      </c>
      <c r="D182" s="64" t="str">
        <f>תקן[[#This Row],[סוג פריט]]</f>
        <v>ריהוט</v>
      </c>
      <c r="E182" s="64" t="str">
        <f>תקן[[#This Row],[קטגוריה]]</f>
        <v>חדר מנוחה</v>
      </c>
      <c r="F182" s="60" t="str">
        <f>תקן[[#This Row],[תיאור הפריט]]</f>
        <v>מיטה + מזרון לטקס</v>
      </c>
      <c r="G182" s="64">
        <f>תקן[[#This Row],[עלות פריט]]</f>
        <v>1500</v>
      </c>
      <c r="H182" s="64">
        <f>תקן[[#This Row],[כמות]]</f>
        <v>1</v>
      </c>
      <c r="I182" s="64">
        <f>תקן[[#This Row],[סהכ עלות]]</f>
        <v>1500</v>
      </c>
      <c r="J182" s="65"/>
      <c r="K182" s="209" t="str">
        <f t="shared" si="22"/>
        <v>מיטה + מזרון לטקס</v>
      </c>
      <c r="L182" s="210">
        <f t="shared" si="18"/>
        <v>1</v>
      </c>
      <c r="M182" s="211">
        <f t="shared" si="19"/>
        <v>0</v>
      </c>
      <c r="N182" s="211">
        <f t="shared" si="20"/>
        <v>1500</v>
      </c>
      <c r="O182" s="210"/>
      <c r="P182" s="218"/>
      <c r="Q182" s="215" t="str">
        <f t="shared" si="23"/>
        <v>ריהוט</v>
      </c>
      <c r="R182" s="219">
        <f t="shared" si="24"/>
        <v>1</v>
      </c>
      <c r="S182" s="211">
        <f t="shared" si="25"/>
        <v>0</v>
      </c>
      <c r="T182" s="211">
        <f t="shared" si="21"/>
        <v>1500</v>
      </c>
      <c r="U182" s="211">
        <f t="shared" si="26"/>
        <v>1500</v>
      </c>
      <c r="V182" s="220"/>
      <c r="X182" s="63" t="str">
        <f>'טבלה מרכזת'!A182</f>
        <v>תשושי נפש</v>
      </c>
      <c r="Y182" s="63">
        <f>'טבלה מרכזת'!B182</f>
        <v>15</v>
      </c>
      <c r="Z182" s="63" t="str">
        <f>'טבלה מרכזת'!C182</f>
        <v>ריהוט</v>
      </c>
      <c r="AA182" s="63" t="str">
        <f>'טבלה מרכזת'!D182</f>
        <v>חדר מנוחה</v>
      </c>
      <c r="AB182" s="63" t="str">
        <f>'טבלה מרכזת'!E182</f>
        <v>מיטה + מזרון לטקס</v>
      </c>
      <c r="AC182" s="63">
        <f>'טבלה מרכזת'!F182</f>
        <v>1500</v>
      </c>
      <c r="AD182" s="63">
        <f>'טבלה מרכזת'!G182</f>
        <v>1</v>
      </c>
      <c r="AE182" s="63">
        <f>'טבלה מרכזת'!H182</f>
        <v>1500</v>
      </c>
    </row>
    <row r="183" spans="2:31" ht="14.5" thickBot="1" x14ac:dyDescent="0.35">
      <c r="B183" s="64" t="str">
        <f>תקן[[#This Row],[סוג מרכז]]</f>
        <v>תשושי נפש</v>
      </c>
      <c r="C183" s="64">
        <f>תקן[[#This Row],[גודל מרכז]]</f>
        <v>15</v>
      </c>
      <c r="D183" s="64" t="str">
        <f>תקן[[#This Row],[סוג פריט]]</f>
        <v>ריהוט</v>
      </c>
      <c r="E183" s="64" t="str">
        <f>תקן[[#This Row],[קטגוריה]]</f>
        <v>חדרי צוות/רב תחומי</v>
      </c>
      <c r="F183" s="60" t="str">
        <f>תקן[[#This Row],[תיאור הפריט]]</f>
        <v>מיטה חשמלית</v>
      </c>
      <c r="G183" s="64">
        <f>תקן[[#This Row],[עלות פריט]]</f>
        <v>6000</v>
      </c>
      <c r="H183" s="64">
        <f>תקן[[#This Row],[כמות]]</f>
        <v>1</v>
      </c>
      <c r="I183" s="64">
        <f>תקן[[#This Row],[סהכ עלות]]</f>
        <v>6000</v>
      </c>
      <c r="J183" s="65"/>
      <c r="K183" s="209" t="str">
        <f t="shared" si="22"/>
        <v>מיטה חשמלית</v>
      </c>
      <c r="L183" s="210">
        <f t="shared" si="18"/>
        <v>1</v>
      </c>
      <c r="M183" s="211">
        <f t="shared" si="19"/>
        <v>0</v>
      </c>
      <c r="N183" s="211">
        <f t="shared" si="20"/>
        <v>6000</v>
      </c>
      <c r="O183" s="210"/>
      <c r="P183" s="218"/>
      <c r="Q183" s="215" t="str">
        <f t="shared" si="23"/>
        <v>ריהוט</v>
      </c>
      <c r="R183" s="219">
        <f t="shared" si="24"/>
        <v>1</v>
      </c>
      <c r="S183" s="211">
        <f t="shared" si="25"/>
        <v>0</v>
      </c>
      <c r="T183" s="211">
        <f t="shared" si="21"/>
        <v>6000</v>
      </c>
      <c r="U183" s="211">
        <f t="shared" si="26"/>
        <v>6000</v>
      </c>
      <c r="V183" s="220"/>
      <c r="X183" s="63" t="str">
        <f>'טבלה מרכזת'!A183</f>
        <v>תשושי נפש</v>
      </c>
      <c r="Y183" s="63">
        <f>'טבלה מרכזת'!B183</f>
        <v>15</v>
      </c>
      <c r="Z183" s="63" t="str">
        <f>'טבלה מרכזת'!C183</f>
        <v>ריהוט</v>
      </c>
      <c r="AA183" s="63" t="str">
        <f>'טבלה מרכזת'!D183</f>
        <v>חדרי צוות/רב תחומי</v>
      </c>
      <c r="AB183" s="63" t="str">
        <f>'טבלה מרכזת'!E183</f>
        <v>מיטה חשמלית</v>
      </c>
      <c r="AC183" s="63">
        <f>'טבלה מרכזת'!F183</f>
        <v>6000</v>
      </c>
      <c r="AD183" s="63">
        <f>'טבלה מרכזת'!G183</f>
        <v>1</v>
      </c>
      <c r="AE183" s="63">
        <f>'טבלה מרכזת'!H183</f>
        <v>6000</v>
      </c>
    </row>
    <row r="184" spans="2:31" ht="14.5" thickBot="1" x14ac:dyDescent="0.35">
      <c r="B184" s="64" t="str">
        <f>תקן[[#This Row],[סוג מרכז]]</f>
        <v>תשושי נפש</v>
      </c>
      <c r="C184" s="64">
        <f>תקן[[#This Row],[גודל מרכז]]</f>
        <v>15</v>
      </c>
      <c r="D184" s="64" t="str">
        <f>תקן[[#This Row],[סוג פריט]]</f>
        <v>ריהוט</v>
      </c>
      <c r="E184" s="64" t="str">
        <f>תקן[[#This Row],[קטגוריה]]</f>
        <v>חדר רחצה</v>
      </c>
      <c r="F184" s="60" t="str">
        <f>תקן[[#This Row],[תיאור הפריט]]</f>
        <v>מראה</v>
      </c>
      <c r="G184" s="64">
        <f>תקן[[#This Row],[עלות פריט]]</f>
        <v>250</v>
      </c>
      <c r="H184" s="64">
        <f>תקן[[#This Row],[כמות]]</f>
        <v>1</v>
      </c>
      <c r="I184" s="64">
        <f>תקן[[#This Row],[סהכ עלות]]</f>
        <v>250</v>
      </c>
      <c r="J184" s="65"/>
      <c r="K184" s="209" t="str">
        <f t="shared" si="22"/>
        <v>מראה</v>
      </c>
      <c r="L184" s="210">
        <f t="shared" si="18"/>
        <v>1</v>
      </c>
      <c r="M184" s="211">
        <f t="shared" si="19"/>
        <v>0</v>
      </c>
      <c r="N184" s="211">
        <f t="shared" si="20"/>
        <v>250</v>
      </c>
      <c r="O184" s="210"/>
      <c r="P184" s="218"/>
      <c r="Q184" s="215" t="str">
        <f t="shared" si="23"/>
        <v>ריהוט</v>
      </c>
      <c r="R184" s="219">
        <f t="shared" si="24"/>
        <v>1</v>
      </c>
      <c r="S184" s="211">
        <f t="shared" si="25"/>
        <v>0</v>
      </c>
      <c r="T184" s="211">
        <f t="shared" si="21"/>
        <v>250</v>
      </c>
      <c r="U184" s="211">
        <f t="shared" si="26"/>
        <v>250</v>
      </c>
      <c r="V184" s="220"/>
      <c r="X184" s="63" t="str">
        <f>'טבלה מרכזת'!A184</f>
        <v>תשושי נפש</v>
      </c>
      <c r="Y184" s="63">
        <f>'טבלה מרכזת'!B184</f>
        <v>15</v>
      </c>
      <c r="Z184" s="63" t="str">
        <f>'טבלה מרכזת'!C184</f>
        <v>ריהוט</v>
      </c>
      <c r="AA184" s="63" t="str">
        <f>'טבלה מרכזת'!D184</f>
        <v>חדר רחצה</v>
      </c>
      <c r="AB184" s="63" t="str">
        <f>'טבלה מרכזת'!E184</f>
        <v>מראה</v>
      </c>
      <c r="AC184" s="63">
        <f>'טבלה מרכזת'!F184</f>
        <v>250</v>
      </c>
      <c r="AD184" s="63">
        <f>'טבלה מרכזת'!G184</f>
        <v>1</v>
      </c>
      <c r="AE184" s="63">
        <f>'טבלה מרכזת'!H184</f>
        <v>250</v>
      </c>
    </row>
    <row r="185" spans="2:31" ht="14.5" thickBot="1" x14ac:dyDescent="0.35">
      <c r="B185" s="64" t="str">
        <f>תקן[[#This Row],[סוג מרכז]]</f>
        <v>תשושי נפש</v>
      </c>
      <c r="C185" s="64">
        <f>תקן[[#This Row],[גודל מרכז]]</f>
        <v>15</v>
      </c>
      <c r="D185" s="64" t="str">
        <f>תקן[[#This Row],[סוג פריט]]</f>
        <v>ריהוט</v>
      </c>
      <c r="E185" s="64" t="str">
        <f>תקן[[#This Row],[קטגוריה]]</f>
        <v>מלתחה</v>
      </c>
      <c r="F185" s="60" t="str">
        <f>תקן[[#This Row],[תיאור הפריט]]</f>
        <v>מראת קיר גבוהה</v>
      </c>
      <c r="G185" s="64">
        <f>תקן[[#This Row],[עלות פריט]]</f>
        <v>1200</v>
      </c>
      <c r="H185" s="64">
        <f>תקן[[#This Row],[כמות]]</f>
        <v>1</v>
      </c>
      <c r="I185" s="64">
        <f>תקן[[#This Row],[סהכ עלות]]</f>
        <v>1200</v>
      </c>
      <c r="J185" s="65"/>
      <c r="K185" s="209" t="str">
        <f t="shared" si="22"/>
        <v>מראת קיר גבוהה</v>
      </c>
      <c r="L185" s="210">
        <f t="shared" si="18"/>
        <v>1</v>
      </c>
      <c r="M185" s="211">
        <f t="shared" si="19"/>
        <v>0</v>
      </c>
      <c r="N185" s="211">
        <f t="shared" si="20"/>
        <v>1200</v>
      </c>
      <c r="O185" s="210"/>
      <c r="P185" s="218"/>
      <c r="Q185" s="215" t="str">
        <f t="shared" si="23"/>
        <v>ריהוט</v>
      </c>
      <c r="R185" s="219">
        <f t="shared" si="24"/>
        <v>1</v>
      </c>
      <c r="S185" s="211">
        <f t="shared" si="25"/>
        <v>0</v>
      </c>
      <c r="T185" s="211">
        <f t="shared" si="21"/>
        <v>1200</v>
      </c>
      <c r="U185" s="211">
        <f t="shared" si="26"/>
        <v>1200</v>
      </c>
      <c r="V185" s="220"/>
      <c r="X185" s="63" t="str">
        <f>'טבלה מרכזת'!A185</f>
        <v>תשושי נפש</v>
      </c>
      <c r="Y185" s="63">
        <f>'טבלה מרכזת'!B185</f>
        <v>15</v>
      </c>
      <c r="Z185" s="63" t="str">
        <f>'טבלה מרכזת'!C185</f>
        <v>ריהוט</v>
      </c>
      <c r="AA185" s="63" t="str">
        <f>'טבלה מרכזת'!D185</f>
        <v>מלתחה</v>
      </c>
      <c r="AB185" s="63" t="str">
        <f>'טבלה מרכזת'!E185</f>
        <v>מראת קיר גבוהה</v>
      </c>
      <c r="AC185" s="63">
        <f>'טבלה מרכזת'!F185</f>
        <v>1200</v>
      </c>
      <c r="AD185" s="63">
        <f>'טבלה מרכזת'!G185</f>
        <v>1</v>
      </c>
      <c r="AE185" s="63">
        <f>'טבלה מרכזת'!H185</f>
        <v>1200</v>
      </c>
    </row>
    <row r="186" spans="2:31" ht="14.5" thickBot="1" x14ac:dyDescent="0.35">
      <c r="B186" s="64" t="str">
        <f>תקן[[#This Row],[סוג מרכז]]</f>
        <v>תשושי נפש</v>
      </c>
      <c r="C186" s="64">
        <f>תקן[[#This Row],[גודל מרכז]]</f>
        <v>15</v>
      </c>
      <c r="D186" s="64" t="str">
        <f>תקן[[#This Row],[סוג פריט]]</f>
        <v>ריהוט</v>
      </c>
      <c r="E186" s="64" t="str">
        <f>תקן[[#This Row],[קטגוריה]]</f>
        <v>שירותי צוות ומלתחה</v>
      </c>
      <c r="F186" s="60" t="str">
        <f>תקן[[#This Row],[תיאור הפריט]]</f>
        <v>מראת קיר גבוהה</v>
      </c>
      <c r="G186" s="64">
        <f>תקן[[#This Row],[עלות פריט]]</f>
        <v>1200</v>
      </c>
      <c r="H186" s="64">
        <f>תקן[[#This Row],[כמות]]</f>
        <v>1</v>
      </c>
      <c r="I186" s="64">
        <f>תקן[[#This Row],[סהכ עלות]]</f>
        <v>1200</v>
      </c>
      <c r="J186" s="65"/>
      <c r="K186" s="209" t="str">
        <f t="shared" si="22"/>
        <v>מראת קיר גבוהה</v>
      </c>
      <c r="L186" s="210">
        <f t="shared" si="18"/>
        <v>1</v>
      </c>
      <c r="M186" s="211">
        <f t="shared" si="19"/>
        <v>0</v>
      </c>
      <c r="N186" s="211">
        <f t="shared" si="20"/>
        <v>1200</v>
      </c>
      <c r="O186" s="210"/>
      <c r="P186" s="218"/>
      <c r="Q186" s="215" t="str">
        <f t="shared" si="23"/>
        <v>ריהוט</v>
      </c>
      <c r="R186" s="219">
        <f t="shared" si="24"/>
        <v>1</v>
      </c>
      <c r="S186" s="211">
        <f t="shared" si="25"/>
        <v>0</v>
      </c>
      <c r="T186" s="211">
        <f t="shared" si="21"/>
        <v>1200</v>
      </c>
      <c r="U186" s="211">
        <f t="shared" si="26"/>
        <v>1200</v>
      </c>
      <c r="V186" s="220"/>
      <c r="X186" s="63" t="str">
        <f>'טבלה מרכזת'!A186</f>
        <v>תשושי נפש</v>
      </c>
      <c r="Y186" s="63">
        <f>'טבלה מרכזת'!B186</f>
        <v>15</v>
      </c>
      <c r="Z186" s="63" t="str">
        <f>'טבלה מרכזת'!C186</f>
        <v>ריהוט</v>
      </c>
      <c r="AA186" s="63" t="str">
        <f>'טבלה מרכזת'!D186</f>
        <v>שירותי צוות ומלתחה</v>
      </c>
      <c r="AB186" s="63" t="str">
        <f>'טבלה מרכזת'!E186</f>
        <v>מראת קיר גבוהה</v>
      </c>
      <c r="AC186" s="63">
        <f>'טבלה מרכזת'!F186</f>
        <v>1200</v>
      </c>
      <c r="AD186" s="63">
        <f>'טבלה מרכזת'!G186</f>
        <v>1</v>
      </c>
      <c r="AE186" s="63">
        <f>'טבלה מרכזת'!H186</f>
        <v>1200</v>
      </c>
    </row>
    <row r="187" spans="2:31" ht="14.5" thickBot="1" x14ac:dyDescent="0.35">
      <c r="B187" s="64" t="str">
        <f>תקן[[#This Row],[סוג מרכז]]</f>
        <v>תשושי נפש</v>
      </c>
      <c r="C187" s="64">
        <f>תקן[[#This Row],[גודל מרכז]]</f>
        <v>15</v>
      </c>
      <c r="D187" s="64" t="str">
        <f>תקן[[#This Row],[סוג פריט]]</f>
        <v>ריהוט</v>
      </c>
      <c r="E187" s="64" t="str">
        <f>תקן[[#This Row],[קטגוריה]]</f>
        <v>חצר פעילות ומנוחה</v>
      </c>
      <c r="F187" s="60" t="str">
        <f>תקן[[#This Row],[תיאור הפריט]]</f>
        <v>ספסל גן</v>
      </c>
      <c r="G187" s="64">
        <f>תקן[[#This Row],[עלות פריט]]</f>
        <v>1650</v>
      </c>
      <c r="H187" s="64">
        <f>תקן[[#This Row],[כמות]]</f>
        <v>2</v>
      </c>
      <c r="I187" s="64">
        <f>תקן[[#This Row],[סהכ עלות]]</f>
        <v>3300</v>
      </c>
      <c r="J187" s="65"/>
      <c r="K187" s="209" t="str">
        <f t="shared" si="22"/>
        <v>ספסל גן</v>
      </c>
      <c r="L187" s="210">
        <f t="shared" si="18"/>
        <v>2</v>
      </c>
      <c r="M187" s="211">
        <f t="shared" si="19"/>
        <v>0</v>
      </c>
      <c r="N187" s="211">
        <f t="shared" si="20"/>
        <v>3300</v>
      </c>
      <c r="O187" s="210"/>
      <c r="P187" s="218"/>
      <c r="Q187" s="215" t="str">
        <f t="shared" si="23"/>
        <v>ריהוט</v>
      </c>
      <c r="R187" s="219">
        <f t="shared" si="24"/>
        <v>2</v>
      </c>
      <c r="S187" s="211">
        <f t="shared" si="25"/>
        <v>0</v>
      </c>
      <c r="T187" s="211">
        <f t="shared" si="21"/>
        <v>1650</v>
      </c>
      <c r="U187" s="211">
        <f t="shared" si="26"/>
        <v>3300</v>
      </c>
      <c r="V187" s="220"/>
      <c r="X187" s="63" t="str">
        <f>'טבלה מרכזת'!A187</f>
        <v>תשושי נפש</v>
      </c>
      <c r="Y187" s="63">
        <f>'טבלה מרכזת'!B187</f>
        <v>15</v>
      </c>
      <c r="Z187" s="63" t="str">
        <f>'טבלה מרכזת'!C187</f>
        <v>ריהוט</v>
      </c>
      <c r="AA187" s="63" t="str">
        <f>'טבלה מרכזת'!D187</f>
        <v>חצר פעילות ומנוחה</v>
      </c>
      <c r="AB187" s="63" t="str">
        <f>'טבלה מרכזת'!E187</f>
        <v>ספסל גן</v>
      </c>
      <c r="AC187" s="63">
        <f>'טבלה מרכזת'!F187</f>
        <v>1650</v>
      </c>
      <c r="AD187" s="63">
        <f>'טבלה מרכזת'!G187</f>
        <v>2</v>
      </c>
      <c r="AE187" s="63">
        <f>'טבלה מרכזת'!H187</f>
        <v>3300</v>
      </c>
    </row>
    <row r="188" spans="2:31" ht="14.5" thickBot="1" x14ac:dyDescent="0.35">
      <c r="B188" s="64" t="str">
        <f>תקן[[#This Row],[סוג מרכז]]</f>
        <v>תשושי נפש</v>
      </c>
      <c r="C188" s="64">
        <f>תקן[[#This Row],[גודל מרכז]]</f>
        <v>15</v>
      </c>
      <c r="D188" s="64" t="str">
        <f>תקן[[#This Row],[סוג פריט]]</f>
        <v>ריהוט</v>
      </c>
      <c r="E188" s="64" t="str">
        <f>תקן[[#This Row],[קטגוריה]]</f>
        <v>חדר רחצה</v>
      </c>
      <c r="F188" s="60" t="str">
        <f>תקן[[#This Row],[תיאור הפריט]]</f>
        <v>ספסל הלבשה</v>
      </c>
      <c r="G188" s="64">
        <f>תקן[[#This Row],[עלות פריט]]</f>
        <v>600</v>
      </c>
      <c r="H188" s="64">
        <f>תקן[[#This Row],[כמות]]</f>
        <v>1</v>
      </c>
      <c r="I188" s="64">
        <f>תקן[[#This Row],[סהכ עלות]]</f>
        <v>600</v>
      </c>
      <c r="J188" s="65"/>
      <c r="K188" s="209" t="str">
        <f t="shared" si="22"/>
        <v>ספסל הלבשה</v>
      </c>
      <c r="L188" s="210">
        <f t="shared" si="18"/>
        <v>1</v>
      </c>
      <c r="M188" s="211">
        <f t="shared" si="19"/>
        <v>0</v>
      </c>
      <c r="N188" s="211">
        <f t="shared" si="20"/>
        <v>600</v>
      </c>
      <c r="O188" s="210"/>
      <c r="P188" s="218"/>
      <c r="Q188" s="215" t="str">
        <f t="shared" si="23"/>
        <v>ריהוט</v>
      </c>
      <c r="R188" s="219">
        <f t="shared" si="24"/>
        <v>1</v>
      </c>
      <c r="S188" s="211">
        <f t="shared" si="25"/>
        <v>0</v>
      </c>
      <c r="T188" s="211">
        <f t="shared" si="21"/>
        <v>600</v>
      </c>
      <c r="U188" s="211">
        <f t="shared" si="26"/>
        <v>600</v>
      </c>
      <c r="V188" s="220"/>
      <c r="X188" s="63" t="str">
        <f>'טבלה מרכזת'!A188</f>
        <v>תשושי נפש</v>
      </c>
      <c r="Y188" s="63">
        <f>'טבלה מרכזת'!B188</f>
        <v>15</v>
      </c>
      <c r="Z188" s="63" t="str">
        <f>'טבלה מרכזת'!C188</f>
        <v>ריהוט</v>
      </c>
      <c r="AA188" s="63" t="str">
        <f>'טבלה מרכזת'!D188</f>
        <v>חדר רחצה</v>
      </c>
      <c r="AB188" s="63" t="str">
        <f>'טבלה מרכזת'!E188</f>
        <v>ספסל הלבשה</v>
      </c>
      <c r="AC188" s="63">
        <f>'טבלה מרכזת'!F188</f>
        <v>600</v>
      </c>
      <c r="AD188" s="63">
        <f>'טבלה מרכזת'!G188</f>
        <v>1</v>
      </c>
      <c r="AE188" s="63">
        <f>'טבלה מרכזת'!H188</f>
        <v>600</v>
      </c>
    </row>
    <row r="189" spans="2:31" ht="14.5" thickBot="1" x14ac:dyDescent="0.35">
      <c r="B189" s="64" t="str">
        <f>תקן[[#This Row],[סוג מרכז]]</f>
        <v>תשושי נפש</v>
      </c>
      <c r="C189" s="64">
        <f>תקן[[#This Row],[גודל מרכז]]</f>
        <v>15</v>
      </c>
      <c r="D189" s="64" t="str">
        <f>תקן[[#This Row],[סוג פריט]]</f>
        <v>ריהוט</v>
      </c>
      <c r="E189" s="64" t="str">
        <f>תקן[[#This Row],[קטגוריה]]</f>
        <v>חדר מזכירות וקבלה</v>
      </c>
      <c r="F189" s="60" t="str">
        <f>תקן[[#This Row],[תיאור הפריט]]</f>
        <v>עמדת מחשב ומדפסת</v>
      </c>
      <c r="G189" s="64">
        <f>תקן[[#This Row],[עלות פריט]]</f>
        <v>1100</v>
      </c>
      <c r="H189" s="64">
        <f>תקן[[#This Row],[כמות]]</f>
        <v>1</v>
      </c>
      <c r="I189" s="64">
        <f>תקן[[#This Row],[סהכ עלות]]</f>
        <v>1100</v>
      </c>
      <c r="J189" s="65"/>
      <c r="K189" s="209" t="str">
        <f t="shared" si="22"/>
        <v>עמדת מחשב ומדפסת</v>
      </c>
      <c r="L189" s="210">
        <f t="shared" si="18"/>
        <v>1</v>
      </c>
      <c r="M189" s="211">
        <f t="shared" si="19"/>
        <v>0</v>
      </c>
      <c r="N189" s="211">
        <f t="shared" si="20"/>
        <v>1100</v>
      </c>
      <c r="O189" s="210"/>
      <c r="P189" s="218"/>
      <c r="Q189" s="215" t="str">
        <f t="shared" si="23"/>
        <v>ריהוט</v>
      </c>
      <c r="R189" s="219">
        <f t="shared" si="24"/>
        <v>1</v>
      </c>
      <c r="S189" s="211">
        <f t="shared" si="25"/>
        <v>0</v>
      </c>
      <c r="T189" s="211">
        <f t="shared" si="21"/>
        <v>1100</v>
      </c>
      <c r="U189" s="211">
        <f t="shared" si="26"/>
        <v>1100</v>
      </c>
      <c r="V189" s="220"/>
      <c r="X189" s="63" t="str">
        <f>'טבלה מרכזת'!A189</f>
        <v>תשושי נפש</v>
      </c>
      <c r="Y189" s="63">
        <f>'טבלה מרכזת'!B189</f>
        <v>15</v>
      </c>
      <c r="Z189" s="63" t="str">
        <f>'טבלה מרכזת'!C189</f>
        <v>ריהוט</v>
      </c>
      <c r="AA189" s="63" t="str">
        <f>'טבלה מרכזת'!D189</f>
        <v>חדר מזכירות וקבלה</v>
      </c>
      <c r="AB189" s="63" t="str">
        <f>'טבלה מרכזת'!E189</f>
        <v>עמדת מחשב ומדפסת</v>
      </c>
      <c r="AC189" s="63">
        <f>'טבלה מרכזת'!F189</f>
        <v>1100</v>
      </c>
      <c r="AD189" s="63">
        <f>'טבלה מרכזת'!G189</f>
        <v>1</v>
      </c>
      <c r="AE189" s="63">
        <f>'טבלה מרכזת'!H189</f>
        <v>1100</v>
      </c>
    </row>
    <row r="190" spans="2:31" ht="14.5" thickBot="1" x14ac:dyDescent="0.35">
      <c r="B190" s="64" t="str">
        <f>תקן[[#This Row],[סוג מרכז]]</f>
        <v>תשושי נפש</v>
      </c>
      <c r="C190" s="64">
        <f>תקן[[#This Row],[גודל מרכז]]</f>
        <v>15</v>
      </c>
      <c r="D190" s="64" t="str">
        <f>תקן[[#This Row],[סוג פריט]]</f>
        <v>ריהוט</v>
      </c>
      <c r="E190" s="64" t="str">
        <f>תקן[[#This Row],[קטגוריה]]</f>
        <v>חדר מנוחה</v>
      </c>
      <c r="F190" s="60" t="str">
        <f>תקן[[#This Row],[תיאור הפריט]]</f>
        <v>פרגוד אחות 3 כנפיים</v>
      </c>
      <c r="G190" s="64">
        <f>תקן[[#This Row],[עלות פריט]]</f>
        <v>700</v>
      </c>
      <c r="H190" s="64">
        <f>תקן[[#This Row],[כמות]]</f>
        <v>1</v>
      </c>
      <c r="I190" s="64">
        <f>תקן[[#This Row],[סהכ עלות]]</f>
        <v>700</v>
      </c>
      <c r="J190" s="65"/>
      <c r="K190" s="209" t="str">
        <f t="shared" si="22"/>
        <v>פרגוד אחות 3 כנפיים</v>
      </c>
      <c r="L190" s="210">
        <f t="shared" si="18"/>
        <v>1</v>
      </c>
      <c r="M190" s="211">
        <f t="shared" si="19"/>
        <v>0</v>
      </c>
      <c r="N190" s="211">
        <f t="shared" si="20"/>
        <v>700</v>
      </c>
      <c r="O190" s="210"/>
      <c r="P190" s="218"/>
      <c r="Q190" s="215" t="str">
        <f t="shared" si="23"/>
        <v>ריהוט</v>
      </c>
      <c r="R190" s="219">
        <f t="shared" si="24"/>
        <v>1</v>
      </c>
      <c r="S190" s="211">
        <f t="shared" si="25"/>
        <v>0</v>
      </c>
      <c r="T190" s="211">
        <f t="shared" si="21"/>
        <v>700</v>
      </c>
      <c r="U190" s="211">
        <f t="shared" si="26"/>
        <v>700</v>
      </c>
      <c r="V190" s="220"/>
      <c r="X190" s="63" t="str">
        <f>'טבלה מרכזת'!A190</f>
        <v>תשושי נפש</v>
      </c>
      <c r="Y190" s="63">
        <f>'טבלה מרכזת'!B190</f>
        <v>15</v>
      </c>
      <c r="Z190" s="63" t="str">
        <f>'טבלה מרכזת'!C190</f>
        <v>ריהוט</v>
      </c>
      <c r="AA190" s="63" t="str">
        <f>'טבלה מרכזת'!D190</f>
        <v>חדר מנוחה</v>
      </c>
      <c r="AB190" s="63" t="str">
        <f>'טבלה מרכזת'!E190</f>
        <v>פרגוד אחות 3 כנפיים</v>
      </c>
      <c r="AC190" s="63">
        <f>'טבלה מרכזת'!F190</f>
        <v>700</v>
      </c>
      <c r="AD190" s="63">
        <f>'טבלה מרכזת'!G190</f>
        <v>1</v>
      </c>
      <c r="AE190" s="63">
        <f>'טבלה מרכזת'!H190</f>
        <v>700</v>
      </c>
    </row>
    <row r="191" spans="2:31" ht="14.5" thickBot="1" x14ac:dyDescent="0.35">
      <c r="B191" s="64" t="str">
        <f>תקן[[#This Row],[סוג מרכז]]</f>
        <v>תשושי נפש</v>
      </c>
      <c r="C191" s="64">
        <f>תקן[[#This Row],[גודל מרכז]]</f>
        <v>15</v>
      </c>
      <c r="D191" s="64" t="str">
        <f>תקן[[#This Row],[סוג פריט]]</f>
        <v>ריהוט</v>
      </c>
      <c r="E191" s="64" t="str">
        <f>תקן[[#This Row],[קטגוריה]]</f>
        <v>חדרי צוות/רב תחומי</v>
      </c>
      <c r="F191" s="60" t="str">
        <f>תקן[[#This Row],[תיאור הפריט]]</f>
        <v>פרגוד אחות 3 כנפיים</v>
      </c>
      <c r="G191" s="64">
        <f>תקן[[#This Row],[עלות פריט]]</f>
        <v>700</v>
      </c>
      <c r="H191" s="64">
        <f>תקן[[#This Row],[כמות]]</f>
        <v>1</v>
      </c>
      <c r="I191" s="64">
        <f>תקן[[#This Row],[סהכ עלות]]</f>
        <v>700</v>
      </c>
      <c r="J191" s="65"/>
      <c r="K191" s="209" t="str">
        <f t="shared" si="22"/>
        <v>פרגוד אחות 3 כנפיים</v>
      </c>
      <c r="L191" s="210">
        <f t="shared" si="18"/>
        <v>1</v>
      </c>
      <c r="M191" s="211">
        <f t="shared" si="19"/>
        <v>0</v>
      </c>
      <c r="N191" s="211">
        <f t="shared" si="20"/>
        <v>700</v>
      </c>
      <c r="O191" s="210"/>
      <c r="P191" s="218"/>
      <c r="Q191" s="215" t="str">
        <f t="shared" si="23"/>
        <v>ריהוט</v>
      </c>
      <c r="R191" s="219">
        <f t="shared" si="24"/>
        <v>1</v>
      </c>
      <c r="S191" s="211">
        <f t="shared" si="25"/>
        <v>0</v>
      </c>
      <c r="T191" s="211">
        <f t="shared" si="21"/>
        <v>700</v>
      </c>
      <c r="U191" s="211">
        <f t="shared" si="26"/>
        <v>700</v>
      </c>
      <c r="V191" s="220"/>
      <c r="X191" s="63" t="str">
        <f>'טבלה מרכזת'!A191</f>
        <v>תשושי נפש</v>
      </c>
      <c r="Y191" s="63">
        <f>'טבלה מרכזת'!B191</f>
        <v>15</v>
      </c>
      <c r="Z191" s="63" t="str">
        <f>'טבלה מרכזת'!C191</f>
        <v>ריהוט</v>
      </c>
      <c r="AA191" s="63" t="str">
        <f>'טבלה מרכזת'!D191</f>
        <v>חדרי צוות/רב תחומי</v>
      </c>
      <c r="AB191" s="63" t="str">
        <f>'טבלה מרכזת'!E191</f>
        <v>פרגוד אחות 3 כנפיים</v>
      </c>
      <c r="AC191" s="63">
        <f>'טבלה מרכזת'!F191</f>
        <v>700</v>
      </c>
      <c r="AD191" s="63">
        <f>'טבלה מרכזת'!G191</f>
        <v>1</v>
      </c>
      <c r="AE191" s="63">
        <f>'טבלה מרכזת'!H191</f>
        <v>700</v>
      </c>
    </row>
    <row r="192" spans="2:31" ht="28.5" thickBot="1" x14ac:dyDescent="0.35">
      <c r="B192" s="64" t="str">
        <f>תקן[[#This Row],[סוג מרכז]]</f>
        <v>תשושי נפש</v>
      </c>
      <c r="C192" s="64">
        <f>תקן[[#This Row],[גודל מרכז]]</f>
        <v>15</v>
      </c>
      <c r="D192" s="64" t="str">
        <f>תקן[[#This Row],[סוג פריט]]</f>
        <v>ריהוט</v>
      </c>
      <c r="E192" s="64" t="str">
        <f>תקן[[#This Row],[קטגוריה]]</f>
        <v>חצר פעילות ומנוחה</v>
      </c>
      <c r="F192" s="60" t="str">
        <f>תקן[[#This Row],[תיאור הפריט]]</f>
        <v>פרגולה/סוכך (שאינו מצריך היתר בנייה)</v>
      </c>
      <c r="G192" s="64">
        <f>תקן[[#This Row],[עלות פריט]]</f>
        <v>15000</v>
      </c>
      <c r="H192" s="64">
        <f>תקן[[#This Row],[כמות]]</f>
        <v>1</v>
      </c>
      <c r="I192" s="64">
        <f>תקן[[#This Row],[סהכ עלות]]</f>
        <v>15000</v>
      </c>
      <c r="J192" s="65"/>
      <c r="K192" s="209" t="str">
        <f t="shared" si="22"/>
        <v>פרגולה/סוכך (שאינו מצריך היתר בנייה)</v>
      </c>
      <c r="L192" s="210">
        <f t="shared" si="18"/>
        <v>1</v>
      </c>
      <c r="M192" s="211">
        <f t="shared" si="19"/>
        <v>0</v>
      </c>
      <c r="N192" s="211">
        <f t="shared" si="20"/>
        <v>15000</v>
      </c>
      <c r="O192" s="210"/>
      <c r="P192" s="218"/>
      <c r="Q192" s="215" t="str">
        <f t="shared" si="23"/>
        <v>ריהוט</v>
      </c>
      <c r="R192" s="219">
        <f t="shared" si="24"/>
        <v>1</v>
      </c>
      <c r="S192" s="211">
        <f t="shared" si="25"/>
        <v>0</v>
      </c>
      <c r="T192" s="211">
        <f t="shared" si="21"/>
        <v>15000</v>
      </c>
      <c r="U192" s="211">
        <f t="shared" si="26"/>
        <v>15000</v>
      </c>
      <c r="V192" s="220"/>
      <c r="X192" s="63" t="str">
        <f>'טבלה מרכזת'!A192</f>
        <v>תשושי נפש</v>
      </c>
      <c r="Y192" s="63">
        <f>'טבלה מרכזת'!B192</f>
        <v>15</v>
      </c>
      <c r="Z192" s="63" t="str">
        <f>'טבלה מרכזת'!C192</f>
        <v>ריהוט</v>
      </c>
      <c r="AA192" s="63" t="str">
        <f>'טבלה מרכזת'!D192</f>
        <v>חצר פעילות ומנוחה</v>
      </c>
      <c r="AB192" s="63" t="str">
        <f>'טבלה מרכזת'!E192</f>
        <v>פרגולה/סוכך (שאינו מצריך היתר בנייה)</v>
      </c>
      <c r="AC192" s="63">
        <f>'טבלה מרכזת'!F192</f>
        <v>15000</v>
      </c>
      <c r="AD192" s="63">
        <f>'טבלה מרכזת'!G192</f>
        <v>1</v>
      </c>
      <c r="AE192" s="63">
        <f>'טבלה מרכזת'!H192</f>
        <v>15000</v>
      </c>
    </row>
    <row r="193" spans="2:31" ht="14.5" thickBot="1" x14ac:dyDescent="0.35">
      <c r="B193" s="64" t="str">
        <f>תקן[[#This Row],[סוג מרכז]]</f>
        <v>תשושי נפש</v>
      </c>
      <c r="C193" s="64">
        <f>תקן[[#This Row],[גודל מרכז]]</f>
        <v>15</v>
      </c>
      <c r="D193" s="64" t="str">
        <f>תקן[[#This Row],[סוג פריט]]</f>
        <v>ריהוט</v>
      </c>
      <c r="E193" s="64" t="str">
        <f>תקן[[#This Row],[קטגוריה]]</f>
        <v>חדר אוכל</v>
      </c>
      <c r="F193" s="60" t="str">
        <f>תקן[[#This Row],[תיאור הפריט]]</f>
        <v>שולחן אוכל (4 מקומות)</v>
      </c>
      <c r="G193" s="64">
        <f>תקן[[#This Row],[עלות פריט]]</f>
        <v>1590</v>
      </c>
      <c r="H193" s="64">
        <f>תקן[[#This Row],[כמות]]</f>
        <v>5</v>
      </c>
      <c r="I193" s="64">
        <f>תקן[[#This Row],[סהכ עלות]]</f>
        <v>7950</v>
      </c>
      <c r="J193" s="65"/>
      <c r="K193" s="209" t="str">
        <f t="shared" si="22"/>
        <v>שולחן אוכל (4 מקומות)</v>
      </c>
      <c r="L193" s="210">
        <f t="shared" si="18"/>
        <v>5</v>
      </c>
      <c r="M193" s="211">
        <f t="shared" si="19"/>
        <v>0</v>
      </c>
      <c r="N193" s="211">
        <f t="shared" si="20"/>
        <v>7950</v>
      </c>
      <c r="O193" s="210"/>
      <c r="P193" s="218"/>
      <c r="Q193" s="215" t="str">
        <f t="shared" si="23"/>
        <v>ריהוט</v>
      </c>
      <c r="R193" s="219">
        <f t="shared" si="24"/>
        <v>5</v>
      </c>
      <c r="S193" s="211">
        <f t="shared" si="25"/>
        <v>0</v>
      </c>
      <c r="T193" s="211">
        <f t="shared" si="21"/>
        <v>1590</v>
      </c>
      <c r="U193" s="211">
        <f t="shared" si="26"/>
        <v>7950</v>
      </c>
      <c r="V193" s="220"/>
      <c r="X193" s="63" t="str">
        <f>'טבלה מרכזת'!A193</f>
        <v>תשושי נפש</v>
      </c>
      <c r="Y193" s="63">
        <f>'טבלה מרכזת'!B193</f>
        <v>15</v>
      </c>
      <c r="Z193" s="63" t="str">
        <f>'טבלה מרכזת'!C193</f>
        <v>ריהוט</v>
      </c>
      <c r="AA193" s="63" t="str">
        <f>'טבלה מרכזת'!D193</f>
        <v>חדר אוכל</v>
      </c>
      <c r="AB193" s="63" t="str">
        <f>'טבלה מרכזת'!E193</f>
        <v>שולחן אוכל (4 מקומות)</v>
      </c>
      <c r="AC193" s="63">
        <f>'טבלה מרכזת'!F193</f>
        <v>1590</v>
      </c>
      <c r="AD193" s="63">
        <f>'טבלה מרכזת'!G193</f>
        <v>5</v>
      </c>
      <c r="AE193" s="63">
        <f>'טבלה מרכזת'!H193</f>
        <v>7950</v>
      </c>
    </row>
    <row r="194" spans="2:31" ht="14.5" thickBot="1" x14ac:dyDescent="0.35">
      <c r="B194" s="64" t="str">
        <f>תקן[[#This Row],[סוג מרכז]]</f>
        <v>תשושי נפש</v>
      </c>
      <c r="C194" s="64">
        <f>תקן[[#This Row],[גודל מרכז]]</f>
        <v>15</v>
      </c>
      <c r="D194" s="64" t="str">
        <f>תקן[[#This Row],[סוג פריט]]</f>
        <v>ריהוט</v>
      </c>
      <c r="E194" s="64" t="str">
        <f>תקן[[#This Row],[קטגוריה]]</f>
        <v>חצר פעילות ומנוחה</v>
      </c>
      <c r="F194" s="60" t="str">
        <f>תקן[[#This Row],[תיאור הפריט]]</f>
        <v>שולחן גן</v>
      </c>
      <c r="G194" s="64">
        <f>תקן[[#This Row],[עלות פריט]]</f>
        <v>850</v>
      </c>
      <c r="H194" s="64">
        <f>תקן[[#This Row],[כמות]]</f>
        <v>1</v>
      </c>
      <c r="I194" s="64">
        <f>תקן[[#This Row],[סהכ עלות]]</f>
        <v>850</v>
      </c>
      <c r="J194" s="65"/>
      <c r="K194" s="209" t="str">
        <f t="shared" si="22"/>
        <v>שולחן גן</v>
      </c>
      <c r="L194" s="210">
        <f t="shared" si="18"/>
        <v>1</v>
      </c>
      <c r="M194" s="211">
        <f t="shared" si="19"/>
        <v>0</v>
      </c>
      <c r="N194" s="211">
        <f t="shared" si="20"/>
        <v>850</v>
      </c>
      <c r="O194" s="210"/>
      <c r="P194" s="218"/>
      <c r="Q194" s="215" t="str">
        <f t="shared" si="23"/>
        <v>ריהוט</v>
      </c>
      <c r="R194" s="219">
        <f t="shared" si="24"/>
        <v>1</v>
      </c>
      <c r="S194" s="211">
        <f t="shared" si="25"/>
        <v>0</v>
      </c>
      <c r="T194" s="211">
        <f t="shared" si="21"/>
        <v>850</v>
      </c>
      <c r="U194" s="211">
        <f t="shared" si="26"/>
        <v>850</v>
      </c>
      <c r="V194" s="220"/>
      <c r="X194" s="63" t="str">
        <f>'טבלה מרכזת'!A194</f>
        <v>תשושי נפש</v>
      </c>
      <c r="Y194" s="63">
        <f>'טבלה מרכזת'!B194</f>
        <v>15</v>
      </c>
      <c r="Z194" s="63" t="str">
        <f>'טבלה מרכזת'!C194</f>
        <v>ריהוט</v>
      </c>
      <c r="AA194" s="63" t="str">
        <f>'טבלה מרכזת'!D194</f>
        <v>חצר פעילות ומנוחה</v>
      </c>
      <c r="AB194" s="63" t="str">
        <f>'טבלה מרכזת'!E194</f>
        <v>שולחן גן</v>
      </c>
      <c r="AC194" s="63">
        <f>'טבלה מרכזת'!F194</f>
        <v>850</v>
      </c>
      <c r="AD194" s="63">
        <f>'טבלה מרכזת'!G194</f>
        <v>1</v>
      </c>
      <c r="AE194" s="63">
        <f>'טבלה מרכזת'!H194</f>
        <v>850</v>
      </c>
    </row>
    <row r="195" spans="2:31" ht="14.5" thickBot="1" x14ac:dyDescent="0.35">
      <c r="B195" s="64" t="str">
        <f>תקן[[#This Row],[סוג מרכז]]</f>
        <v>תשושי נפש</v>
      </c>
      <c r="C195" s="64">
        <f>תקן[[#This Row],[גודל מרכז]]</f>
        <v>15</v>
      </c>
      <c r="D195" s="64" t="str">
        <f>תקן[[#This Row],[סוג פריט]]</f>
        <v>ריהוט</v>
      </c>
      <c r="E195" s="64" t="str">
        <f>תקן[[#This Row],[קטגוריה]]</f>
        <v>חדר מחשבים</v>
      </c>
      <c r="F195" s="60" t="str">
        <f>תקן[[#This Row],[תיאור הפריט]]</f>
        <v>שולחן מחשב</v>
      </c>
      <c r="G195" s="64">
        <f>תקן[[#This Row],[עלות פריט]]</f>
        <v>750</v>
      </c>
      <c r="H195" s="64">
        <f>תקן[[#This Row],[כמות]]</f>
        <v>1</v>
      </c>
      <c r="I195" s="64">
        <f>תקן[[#This Row],[סהכ עלות]]</f>
        <v>750</v>
      </c>
      <c r="J195" s="65"/>
      <c r="K195" s="209" t="str">
        <f t="shared" si="22"/>
        <v>שולחן מחשב</v>
      </c>
      <c r="L195" s="210">
        <f t="shared" si="18"/>
        <v>1</v>
      </c>
      <c r="M195" s="211">
        <f t="shared" si="19"/>
        <v>0</v>
      </c>
      <c r="N195" s="211">
        <f t="shared" si="20"/>
        <v>750</v>
      </c>
      <c r="O195" s="210"/>
      <c r="P195" s="218"/>
      <c r="Q195" s="215" t="str">
        <f t="shared" si="23"/>
        <v>ריהוט</v>
      </c>
      <c r="R195" s="219">
        <f t="shared" si="24"/>
        <v>1</v>
      </c>
      <c r="S195" s="211">
        <f t="shared" si="25"/>
        <v>0</v>
      </c>
      <c r="T195" s="211">
        <f t="shared" si="21"/>
        <v>750</v>
      </c>
      <c r="U195" s="211">
        <f t="shared" si="26"/>
        <v>750</v>
      </c>
      <c r="V195" s="220"/>
      <c r="X195" s="63" t="str">
        <f>'טבלה מרכזת'!A195</f>
        <v>תשושי נפש</v>
      </c>
      <c r="Y195" s="63">
        <f>'טבלה מרכזת'!B195</f>
        <v>15</v>
      </c>
      <c r="Z195" s="63" t="str">
        <f>'טבלה מרכזת'!C195</f>
        <v>ריהוט</v>
      </c>
      <c r="AA195" s="63" t="str">
        <f>'טבלה מרכזת'!D195</f>
        <v>חדר מחשבים</v>
      </c>
      <c r="AB195" s="63" t="str">
        <f>'טבלה מרכזת'!E195</f>
        <v>שולחן מחשב</v>
      </c>
      <c r="AC195" s="63">
        <f>'טבלה מרכזת'!F195</f>
        <v>750</v>
      </c>
      <c r="AD195" s="63">
        <f>'טבלה מרכזת'!G195</f>
        <v>1</v>
      </c>
      <c r="AE195" s="63">
        <f>'טבלה מרכזת'!H195</f>
        <v>750</v>
      </c>
    </row>
    <row r="196" spans="2:31" ht="14.5" thickBot="1" x14ac:dyDescent="0.35">
      <c r="B196" s="64" t="str">
        <f>תקן[[#This Row],[סוג מרכז]]</f>
        <v>תשושי נפש</v>
      </c>
      <c r="C196" s="64">
        <f>תקן[[#This Row],[גודל מרכז]]</f>
        <v>15</v>
      </c>
      <c r="D196" s="64" t="str">
        <f>תקן[[#This Row],[סוג פריט]]</f>
        <v>ריהוט</v>
      </c>
      <c r="E196" s="64" t="str">
        <f>תקן[[#This Row],[קטגוריה]]</f>
        <v>חדר מחשבים</v>
      </c>
      <c r="F196" s="60" t="str">
        <f>תקן[[#This Row],[תיאור הפריט]]</f>
        <v>שולחן מחשב מתכנן</v>
      </c>
      <c r="G196" s="64">
        <f>תקן[[#This Row],[עלות פריט]]</f>
        <v>2500</v>
      </c>
      <c r="H196" s="64">
        <f>תקן[[#This Row],[כמות]]</f>
        <v>1</v>
      </c>
      <c r="I196" s="64">
        <f>תקן[[#This Row],[סהכ עלות]]</f>
        <v>2500</v>
      </c>
      <c r="J196" s="65"/>
      <c r="K196" s="209" t="str">
        <f t="shared" si="22"/>
        <v>שולחן מחשב מתכנן</v>
      </c>
      <c r="L196" s="210">
        <f t="shared" si="18"/>
        <v>1</v>
      </c>
      <c r="M196" s="211">
        <f t="shared" si="19"/>
        <v>0</v>
      </c>
      <c r="N196" s="211">
        <f t="shared" si="20"/>
        <v>2500</v>
      </c>
      <c r="O196" s="210"/>
      <c r="P196" s="218"/>
      <c r="Q196" s="215" t="str">
        <f t="shared" si="23"/>
        <v>ריהוט</v>
      </c>
      <c r="R196" s="219">
        <f t="shared" si="24"/>
        <v>1</v>
      </c>
      <c r="S196" s="211">
        <f t="shared" si="25"/>
        <v>0</v>
      </c>
      <c r="T196" s="211">
        <f t="shared" si="21"/>
        <v>2500</v>
      </c>
      <c r="U196" s="211">
        <f t="shared" si="26"/>
        <v>2500</v>
      </c>
      <c r="V196" s="220"/>
      <c r="X196" s="63" t="str">
        <f>'טבלה מרכזת'!A196</f>
        <v>תשושי נפש</v>
      </c>
      <c r="Y196" s="63">
        <f>'טבלה מרכזת'!B196</f>
        <v>15</v>
      </c>
      <c r="Z196" s="63" t="str">
        <f>'טבלה מרכזת'!C196</f>
        <v>ריהוט</v>
      </c>
      <c r="AA196" s="63" t="str">
        <f>'טבלה מרכזת'!D196</f>
        <v>חדר מחשבים</v>
      </c>
      <c r="AB196" s="63" t="str">
        <f>'טבלה מרכזת'!E196</f>
        <v>שולחן מחשב מתכנן</v>
      </c>
      <c r="AC196" s="63">
        <f>'טבלה מרכזת'!F196</f>
        <v>2500</v>
      </c>
      <c r="AD196" s="63">
        <f>'טבלה מרכזת'!G196</f>
        <v>1</v>
      </c>
      <c r="AE196" s="63">
        <f>'טבלה מרכזת'!H196</f>
        <v>2500</v>
      </c>
    </row>
    <row r="197" spans="2:31" ht="28.5" thickBot="1" x14ac:dyDescent="0.35">
      <c r="B197" s="64" t="str">
        <f>תקן[[#This Row],[סוג מרכז]]</f>
        <v>תשושי נפש</v>
      </c>
      <c r="C197" s="64">
        <f>תקן[[#This Row],[גודל מרכז]]</f>
        <v>15</v>
      </c>
      <c r="D197" s="64" t="str">
        <f>תקן[[#This Row],[סוג פריט]]</f>
        <v>ריהוט</v>
      </c>
      <c r="E197" s="64" t="str">
        <f>תקן[[#This Row],[קטגוריה]]</f>
        <v>חדר מזכירות וקבלה</v>
      </c>
      <c r="F197" s="60" t="str">
        <f>תקן[[#This Row],[תיאור הפריט]]</f>
        <v>שולחן משרדי + שלוחה + מגירות</v>
      </c>
      <c r="G197" s="64">
        <f>תקן[[#This Row],[עלות פריט]]</f>
        <v>1700</v>
      </c>
      <c r="H197" s="64">
        <f>תקן[[#This Row],[כמות]]</f>
        <v>0</v>
      </c>
      <c r="I197" s="64">
        <f>תקן[[#This Row],[סהכ עלות]]</f>
        <v>0</v>
      </c>
      <c r="J197" s="65"/>
      <c r="K197" s="209" t="str">
        <f t="shared" si="22"/>
        <v>שולחן משרדי + שלוחה + מגירות</v>
      </c>
      <c r="L197" s="210">
        <f t="shared" si="18"/>
        <v>0</v>
      </c>
      <c r="M197" s="211">
        <f t="shared" si="19"/>
        <v>0</v>
      </c>
      <c r="N197" s="211">
        <f t="shared" si="20"/>
        <v>0</v>
      </c>
      <c r="O197" s="210"/>
      <c r="P197" s="218"/>
      <c r="Q197" s="215" t="str">
        <f t="shared" si="23"/>
        <v>ריהוט</v>
      </c>
      <c r="R197" s="219">
        <f t="shared" si="24"/>
        <v>0</v>
      </c>
      <c r="S197" s="211">
        <f t="shared" si="25"/>
        <v>0</v>
      </c>
      <c r="T197" s="211">
        <f t="shared" si="21"/>
        <v>1700</v>
      </c>
      <c r="U197" s="211">
        <f t="shared" si="26"/>
        <v>0</v>
      </c>
      <c r="V197" s="220"/>
      <c r="X197" s="63" t="str">
        <f>'טבלה מרכזת'!A197</f>
        <v>תשושי נפש</v>
      </c>
      <c r="Y197" s="63">
        <f>'טבלה מרכזת'!B197</f>
        <v>15</v>
      </c>
      <c r="Z197" s="63" t="str">
        <f>'טבלה מרכזת'!C197</f>
        <v>ריהוט</v>
      </c>
      <c r="AA197" s="63" t="str">
        <f>'טבלה מרכזת'!D197</f>
        <v>חדר מזכירות וקבלה</v>
      </c>
      <c r="AB197" s="63" t="str">
        <f>'טבלה מרכזת'!E197</f>
        <v>שולחן משרדי + שלוחה + מגירות</v>
      </c>
      <c r="AC197" s="63">
        <f>'טבלה מרכזת'!F197</f>
        <v>1700</v>
      </c>
      <c r="AD197" s="63">
        <f>'טבלה מרכזת'!G197</f>
        <v>0</v>
      </c>
      <c r="AE197" s="63">
        <f>'טבלה מרכזת'!H197</f>
        <v>0</v>
      </c>
    </row>
    <row r="198" spans="2:31" ht="28.5" thickBot="1" x14ac:dyDescent="0.35">
      <c r="B198" s="64" t="str">
        <f>תקן[[#This Row],[סוג מרכז]]</f>
        <v>תשושי נפש</v>
      </c>
      <c r="C198" s="64">
        <f>תקן[[#This Row],[גודל מרכז]]</f>
        <v>15</v>
      </c>
      <c r="D198" s="64" t="str">
        <f>תקן[[#This Row],[סוג פריט]]</f>
        <v>ריהוט</v>
      </c>
      <c r="E198" s="64" t="str">
        <f>תקן[[#This Row],[קטגוריה]]</f>
        <v>חדר מנהל</v>
      </c>
      <c r="F198" s="60" t="str">
        <f>תקן[[#This Row],[תיאור הפריט]]</f>
        <v>שולחן משרדי + שלוחה + מגירות</v>
      </c>
      <c r="G198" s="64">
        <f>תקן[[#This Row],[עלות פריט]]</f>
        <v>1700</v>
      </c>
      <c r="H198" s="64">
        <f>תקן[[#This Row],[כמות]]</f>
        <v>0</v>
      </c>
      <c r="I198" s="64">
        <f>תקן[[#This Row],[סהכ עלות]]</f>
        <v>0</v>
      </c>
      <c r="J198" s="65"/>
      <c r="K198" s="209" t="str">
        <f t="shared" si="22"/>
        <v>שולחן משרדי + שלוחה + מגירות</v>
      </c>
      <c r="L198" s="210">
        <f t="shared" si="18"/>
        <v>0</v>
      </c>
      <c r="M198" s="211">
        <f t="shared" si="19"/>
        <v>0</v>
      </c>
      <c r="N198" s="211">
        <f t="shared" si="20"/>
        <v>0</v>
      </c>
      <c r="O198" s="210"/>
      <c r="P198" s="218"/>
      <c r="Q198" s="215" t="str">
        <f t="shared" si="23"/>
        <v>ריהוט</v>
      </c>
      <c r="R198" s="219">
        <f t="shared" si="24"/>
        <v>0</v>
      </c>
      <c r="S198" s="211">
        <f t="shared" si="25"/>
        <v>0</v>
      </c>
      <c r="T198" s="211">
        <f t="shared" si="21"/>
        <v>1700</v>
      </c>
      <c r="U198" s="211">
        <f t="shared" si="26"/>
        <v>0</v>
      </c>
      <c r="V198" s="220"/>
      <c r="X198" s="63" t="str">
        <f>'טבלה מרכזת'!A198</f>
        <v>תשושי נפש</v>
      </c>
      <c r="Y198" s="63">
        <f>'טבלה מרכזת'!B198</f>
        <v>15</v>
      </c>
      <c r="Z198" s="63" t="str">
        <f>'טבלה מרכזת'!C198</f>
        <v>ריהוט</v>
      </c>
      <c r="AA198" s="63" t="str">
        <f>'טבלה מרכזת'!D198</f>
        <v>חדר מנהל</v>
      </c>
      <c r="AB198" s="63" t="str">
        <f>'טבלה מרכזת'!E198</f>
        <v>שולחן משרדי + שלוחה + מגירות</v>
      </c>
      <c r="AC198" s="63">
        <f>'טבלה מרכזת'!F198</f>
        <v>1700</v>
      </c>
      <c r="AD198" s="63">
        <f>'טבלה מרכזת'!G198</f>
        <v>0</v>
      </c>
      <c r="AE198" s="63">
        <f>'טבלה מרכזת'!H198</f>
        <v>0</v>
      </c>
    </row>
    <row r="199" spans="2:31" ht="28.5" thickBot="1" x14ac:dyDescent="0.35">
      <c r="B199" s="64" t="str">
        <f>תקן[[#This Row],[סוג מרכז]]</f>
        <v>תשושי נפש</v>
      </c>
      <c r="C199" s="64">
        <f>תקן[[#This Row],[גודל מרכז]]</f>
        <v>15</v>
      </c>
      <c r="D199" s="64" t="str">
        <f>תקן[[#This Row],[סוג פריט]]</f>
        <v>ריהוט</v>
      </c>
      <c r="E199" s="64" t="str">
        <f>תקן[[#This Row],[קטגוריה]]</f>
        <v>חדרי צוות/רב תחומי</v>
      </c>
      <c r="F199" s="60" t="str">
        <f>תקן[[#This Row],[תיאור הפריט]]</f>
        <v>שולחן משרדי + שלוחה + מגירות</v>
      </c>
      <c r="G199" s="64">
        <f>תקן[[#This Row],[עלות פריט]]</f>
        <v>1700</v>
      </c>
      <c r="H199" s="64">
        <f>תקן[[#This Row],[כמות]]</f>
        <v>1</v>
      </c>
      <c r="I199" s="64">
        <f>תקן[[#This Row],[סהכ עלות]]</f>
        <v>1700</v>
      </c>
      <c r="J199" s="65"/>
      <c r="K199" s="209" t="str">
        <f t="shared" si="22"/>
        <v>שולחן משרדי + שלוחה + מגירות</v>
      </c>
      <c r="L199" s="210">
        <f t="shared" ref="L199:L253" si="27">H199</f>
        <v>1</v>
      </c>
      <c r="M199" s="211">
        <f t="shared" ref="M199:M253" si="28">IF(L199-H199&lt;&gt;0,L199-H199,0)</f>
        <v>0</v>
      </c>
      <c r="N199" s="211">
        <f t="shared" ref="N199:N253" si="29">L199*G199</f>
        <v>1700</v>
      </c>
      <c r="O199" s="210"/>
      <c r="P199" s="218"/>
      <c r="Q199" s="215" t="str">
        <f t="shared" si="23"/>
        <v>ריהוט</v>
      </c>
      <c r="R199" s="219">
        <f t="shared" si="24"/>
        <v>1</v>
      </c>
      <c r="S199" s="211">
        <f t="shared" si="25"/>
        <v>0</v>
      </c>
      <c r="T199" s="211">
        <f t="shared" ref="T199:T253" si="30">G199</f>
        <v>1700</v>
      </c>
      <c r="U199" s="211">
        <f t="shared" si="26"/>
        <v>1700</v>
      </c>
      <c r="V199" s="220"/>
      <c r="X199" s="63" t="str">
        <f>'טבלה מרכזת'!A199</f>
        <v>תשושי נפש</v>
      </c>
      <c r="Y199" s="63">
        <f>'טבלה מרכזת'!B199</f>
        <v>15</v>
      </c>
      <c r="Z199" s="63" t="str">
        <f>'טבלה מרכזת'!C199</f>
        <v>ריהוט</v>
      </c>
      <c r="AA199" s="63" t="str">
        <f>'טבלה מרכזת'!D199</f>
        <v>חדרי צוות/רב תחומי</v>
      </c>
      <c r="AB199" s="63" t="str">
        <f>'טבלה מרכזת'!E199</f>
        <v>שולחן משרדי + שלוחה + מגירות</v>
      </c>
      <c r="AC199" s="63">
        <f>'טבלה מרכזת'!F199</f>
        <v>1700</v>
      </c>
      <c r="AD199" s="63">
        <f>'טבלה מרכזת'!G199</f>
        <v>1</v>
      </c>
      <c r="AE199" s="63">
        <f>'טבלה מרכזת'!H199</f>
        <v>1700</v>
      </c>
    </row>
    <row r="200" spans="2:31" ht="14.5" thickBot="1" x14ac:dyDescent="0.35">
      <c r="B200" s="64" t="str">
        <f>תקן[[#This Row],[סוג מרכז]]</f>
        <v>תשושי נפש</v>
      </c>
      <c r="C200" s="64">
        <f>תקן[[#This Row],[גודל מרכז]]</f>
        <v>15</v>
      </c>
      <c r="D200" s="64" t="str">
        <f>תקן[[#This Row],[סוג פריט]]</f>
        <v>ריהוט</v>
      </c>
      <c r="E200" s="64" t="str">
        <f>תקן[[#This Row],[קטגוריה]]</f>
        <v>אולם כניסה</v>
      </c>
      <c r="F200" s="60" t="str">
        <f>תקן[[#This Row],[תיאור הפריט]]</f>
        <v xml:space="preserve">שולחן פינתי נמוך 60/60  </v>
      </c>
      <c r="G200" s="64">
        <f>תקן[[#This Row],[עלות פריט]]</f>
        <v>800</v>
      </c>
      <c r="H200" s="64">
        <f>תקן[[#This Row],[כמות]]</f>
        <v>1</v>
      </c>
      <c r="I200" s="64">
        <f>תקן[[#This Row],[סהכ עלות]]</f>
        <v>800</v>
      </c>
      <c r="J200" s="65"/>
      <c r="K200" s="209" t="str">
        <f t="shared" ref="K200:K254" si="31">F200</f>
        <v xml:space="preserve">שולחן פינתי נמוך 60/60  </v>
      </c>
      <c r="L200" s="210">
        <f t="shared" si="27"/>
        <v>1</v>
      </c>
      <c r="M200" s="211">
        <f t="shared" si="28"/>
        <v>0</v>
      </c>
      <c r="N200" s="211">
        <f t="shared" si="29"/>
        <v>800</v>
      </c>
      <c r="O200" s="210"/>
      <c r="P200" s="218"/>
      <c r="Q200" s="215" t="str">
        <f t="shared" ref="Q200:Q254" si="32">D200</f>
        <v>ריהוט</v>
      </c>
      <c r="R200" s="219">
        <f t="shared" ref="R200:R254" si="33">L200</f>
        <v>1</v>
      </c>
      <c r="S200" s="211">
        <f t="shared" ref="S200:S254" si="34">M200</f>
        <v>0</v>
      </c>
      <c r="T200" s="211">
        <f t="shared" si="30"/>
        <v>800</v>
      </c>
      <c r="U200" s="211">
        <f t="shared" ref="U200:U254" si="35">T200*R200</f>
        <v>800</v>
      </c>
      <c r="V200" s="220"/>
      <c r="X200" s="63" t="str">
        <f>'טבלה מרכזת'!A200</f>
        <v>תשושי נפש</v>
      </c>
      <c r="Y200" s="63">
        <f>'טבלה מרכזת'!B200</f>
        <v>15</v>
      </c>
      <c r="Z200" s="63" t="str">
        <f>'טבלה מרכזת'!C200</f>
        <v>ריהוט</v>
      </c>
      <c r="AA200" s="63" t="str">
        <f>'טבלה מרכזת'!D200</f>
        <v>אולם כניסה</v>
      </c>
      <c r="AB200" s="63" t="str">
        <f>'טבלה מרכזת'!E200</f>
        <v xml:space="preserve">שולחן פינתי נמוך 60/60  </v>
      </c>
      <c r="AC200" s="63">
        <f>'טבלה מרכזת'!F200</f>
        <v>800</v>
      </c>
      <c r="AD200" s="63">
        <f>'טבלה מרכזת'!G200</f>
        <v>1</v>
      </c>
      <c r="AE200" s="63">
        <f>'טבלה מרכזת'!H200</f>
        <v>800</v>
      </c>
    </row>
    <row r="201" spans="2:31" ht="14.5" thickBot="1" x14ac:dyDescent="0.35">
      <c r="B201" s="64" t="str">
        <f>תקן[[#This Row],[סוג מרכז]]</f>
        <v>תשושי נפש</v>
      </c>
      <c r="C201" s="64">
        <f>תקן[[#This Row],[גודל מרכז]]</f>
        <v>15</v>
      </c>
      <c r="D201" s="64" t="str">
        <f>תקן[[#This Row],[סוג פריט]]</f>
        <v>ריהוט</v>
      </c>
      <c r="E201" s="64" t="str">
        <f>תקן[[#This Row],[קטגוריה]]</f>
        <v>חדרי פעילות/תעסוקה</v>
      </c>
      <c r="F201" s="60" t="str">
        <f>תקן[[#This Row],[תיאור הפריט]]</f>
        <v>שולחן פעילות 6 מקומות</v>
      </c>
      <c r="G201" s="64">
        <f>תקן[[#This Row],[עלות פריט]]</f>
        <v>1500</v>
      </c>
      <c r="H201" s="64">
        <f>תקן[[#This Row],[כמות]]</f>
        <v>3</v>
      </c>
      <c r="I201" s="64">
        <f>תקן[[#This Row],[סהכ עלות]]</f>
        <v>4500</v>
      </c>
      <c r="J201" s="65"/>
      <c r="K201" s="209" t="str">
        <f t="shared" si="31"/>
        <v>שולחן פעילות 6 מקומות</v>
      </c>
      <c r="L201" s="210">
        <f t="shared" si="27"/>
        <v>3</v>
      </c>
      <c r="M201" s="211">
        <f t="shared" si="28"/>
        <v>0</v>
      </c>
      <c r="N201" s="211">
        <f t="shared" si="29"/>
        <v>4500</v>
      </c>
      <c r="O201" s="210"/>
      <c r="P201" s="218"/>
      <c r="Q201" s="215" t="str">
        <f t="shared" si="32"/>
        <v>ריהוט</v>
      </c>
      <c r="R201" s="219">
        <f t="shared" si="33"/>
        <v>3</v>
      </c>
      <c r="S201" s="211">
        <f t="shared" si="34"/>
        <v>0</v>
      </c>
      <c r="T201" s="211">
        <f t="shared" si="30"/>
        <v>1500</v>
      </c>
      <c r="U201" s="211">
        <f t="shared" si="35"/>
        <v>4500</v>
      </c>
      <c r="V201" s="220"/>
      <c r="X201" s="63" t="str">
        <f>'טבלה מרכזת'!A201</f>
        <v>תשושי נפש</v>
      </c>
      <c r="Y201" s="63">
        <f>'טבלה מרכזת'!B201</f>
        <v>15</v>
      </c>
      <c r="Z201" s="63" t="str">
        <f>'טבלה מרכזת'!C201</f>
        <v>ריהוט</v>
      </c>
      <c r="AA201" s="63" t="str">
        <f>'טבלה מרכזת'!D201</f>
        <v>חדרי פעילות/תעסוקה</v>
      </c>
      <c r="AB201" s="63" t="str">
        <f>'טבלה מרכזת'!E201</f>
        <v>שולחן פעילות 6 מקומות</v>
      </c>
      <c r="AC201" s="63">
        <f>'טבלה מרכזת'!F201</f>
        <v>1500</v>
      </c>
      <c r="AD201" s="63">
        <f>'טבלה מרכזת'!G201</f>
        <v>3</v>
      </c>
      <c r="AE201" s="63">
        <f>'טבלה מרכזת'!H201</f>
        <v>4500</v>
      </c>
    </row>
    <row r="202" spans="2:31" ht="14.5" thickBot="1" x14ac:dyDescent="0.35">
      <c r="B202" s="64" t="str">
        <f>תקן[[#This Row],[סוג מרכז]]</f>
        <v>תשושי נפש</v>
      </c>
      <c r="C202" s="64">
        <f>תקן[[#This Row],[גודל מרכז]]</f>
        <v>15</v>
      </c>
      <c r="D202" s="64" t="str">
        <f>תקן[[#This Row],[סוג פריט]]</f>
        <v>ריהוט</v>
      </c>
      <c r="E202" s="64" t="str">
        <f>תקן[[#This Row],[קטגוריה]]</f>
        <v>חדרי צוות/רב תחומי</v>
      </c>
      <c r="F202" s="60" t="str">
        <f>תקן[[#This Row],[תיאור הפריט]]</f>
        <v>שולחן פעילות 6 מקומות</v>
      </c>
      <c r="G202" s="64">
        <f>תקן[[#This Row],[עלות פריט]]</f>
        <v>1500</v>
      </c>
      <c r="H202" s="64">
        <f>תקן[[#This Row],[כמות]]</f>
        <v>1</v>
      </c>
      <c r="I202" s="64">
        <f>תקן[[#This Row],[סהכ עלות]]</f>
        <v>1500</v>
      </c>
      <c r="J202" s="65"/>
      <c r="K202" s="209" t="str">
        <f t="shared" si="31"/>
        <v>שולחן פעילות 6 מקומות</v>
      </c>
      <c r="L202" s="210">
        <f t="shared" si="27"/>
        <v>1</v>
      </c>
      <c r="M202" s="211">
        <f t="shared" si="28"/>
        <v>0</v>
      </c>
      <c r="N202" s="211">
        <f t="shared" si="29"/>
        <v>1500</v>
      </c>
      <c r="O202" s="210"/>
      <c r="P202" s="218"/>
      <c r="Q202" s="215" t="str">
        <f t="shared" si="32"/>
        <v>ריהוט</v>
      </c>
      <c r="R202" s="219">
        <f t="shared" si="33"/>
        <v>1</v>
      </c>
      <c r="S202" s="211">
        <f t="shared" si="34"/>
        <v>0</v>
      </c>
      <c r="T202" s="211">
        <f t="shared" si="30"/>
        <v>1500</v>
      </c>
      <c r="U202" s="211">
        <f t="shared" si="35"/>
        <v>1500</v>
      </c>
      <c r="V202" s="220"/>
      <c r="X202" s="63" t="str">
        <f>'טבלה מרכזת'!A202</f>
        <v>תשושי נפש</v>
      </c>
      <c r="Y202" s="63">
        <f>'טבלה מרכזת'!B202</f>
        <v>15</v>
      </c>
      <c r="Z202" s="63" t="str">
        <f>'טבלה מרכזת'!C202</f>
        <v>ריהוט</v>
      </c>
      <c r="AA202" s="63" t="str">
        <f>'טבלה מרכזת'!D202</f>
        <v>חדרי צוות/רב תחומי</v>
      </c>
      <c r="AB202" s="63" t="str">
        <f>'טבלה מרכזת'!E202</f>
        <v>שולחן פעילות 6 מקומות</v>
      </c>
      <c r="AC202" s="63">
        <f>'טבלה מרכזת'!F202</f>
        <v>1500</v>
      </c>
      <c r="AD202" s="63">
        <f>'טבלה מרכזת'!G202</f>
        <v>1</v>
      </c>
      <c r="AE202" s="63">
        <f>'טבלה מרכזת'!H202</f>
        <v>1500</v>
      </c>
    </row>
    <row r="203" spans="2:31" ht="14.5" thickBot="1" x14ac:dyDescent="0.35">
      <c r="B203" s="64" t="str">
        <f>תקן[[#This Row],[סוג מרכז]]</f>
        <v>תשושי נפש</v>
      </c>
      <c r="C203" s="64">
        <f>תקן[[#This Row],[גודל מרכז]]</f>
        <v>15</v>
      </c>
      <c r="D203" s="64" t="str">
        <f>תקן[[#This Row],[סוג פריט]]</f>
        <v>ריהוט</v>
      </c>
      <c r="E203" s="64" t="str">
        <f>תקן[[#This Row],[קטגוריה]]</f>
        <v>חצר פעילות ומנוחה</v>
      </c>
      <c r="F203" s="60" t="str">
        <f>תקן[[#This Row],[תיאור הפריט]]</f>
        <v>שמשיית גן</v>
      </c>
      <c r="G203" s="64">
        <f>תקן[[#This Row],[עלות פריט]]</f>
        <v>400</v>
      </c>
      <c r="H203" s="64">
        <f>תקן[[#This Row],[כמות]]</f>
        <v>1</v>
      </c>
      <c r="I203" s="64">
        <f>תקן[[#This Row],[סהכ עלות]]</f>
        <v>400</v>
      </c>
      <c r="J203" s="65"/>
      <c r="K203" s="209" t="str">
        <f t="shared" si="31"/>
        <v>שמשיית גן</v>
      </c>
      <c r="L203" s="210">
        <f t="shared" si="27"/>
        <v>1</v>
      </c>
      <c r="M203" s="211">
        <f t="shared" si="28"/>
        <v>0</v>
      </c>
      <c r="N203" s="211">
        <f t="shared" si="29"/>
        <v>400</v>
      </c>
      <c r="O203" s="210"/>
      <c r="P203" s="218"/>
      <c r="Q203" s="215" t="str">
        <f t="shared" si="32"/>
        <v>ריהוט</v>
      </c>
      <c r="R203" s="219">
        <f t="shared" si="33"/>
        <v>1</v>
      </c>
      <c r="S203" s="211">
        <f t="shared" si="34"/>
        <v>0</v>
      </c>
      <c r="T203" s="211">
        <f t="shared" si="30"/>
        <v>400</v>
      </c>
      <c r="U203" s="211">
        <f t="shared" si="35"/>
        <v>400</v>
      </c>
      <c r="V203" s="220"/>
      <c r="X203" s="63" t="str">
        <f>'טבלה מרכזת'!A203</f>
        <v>תשושי נפש</v>
      </c>
      <c r="Y203" s="63">
        <f>'טבלה מרכזת'!B203</f>
        <v>15</v>
      </c>
      <c r="Z203" s="63" t="str">
        <f>'טבלה מרכזת'!C203</f>
        <v>ריהוט</v>
      </c>
      <c r="AA203" s="63" t="str">
        <f>'טבלה מרכזת'!D203</f>
        <v>חצר פעילות ומנוחה</v>
      </c>
      <c r="AB203" s="63" t="str">
        <f>'טבלה מרכזת'!E203</f>
        <v>שמשיית גן</v>
      </c>
      <c r="AC203" s="63">
        <f>'טבלה מרכזת'!F203</f>
        <v>400</v>
      </c>
      <c r="AD203" s="63">
        <f>'טבלה מרכזת'!G203</f>
        <v>1</v>
      </c>
      <c r="AE203" s="63">
        <f>'טבלה מרכזת'!H203</f>
        <v>400</v>
      </c>
    </row>
    <row r="204" spans="2:31" ht="14.5" thickBot="1" x14ac:dyDescent="0.35">
      <c r="B204" s="64" t="str">
        <f>תקן[[#This Row],[סוג מרכז]]</f>
        <v>תשושי נפש</v>
      </c>
      <c r="C204" s="64">
        <f>תקן[[#This Row],[גודל מרכז]]</f>
        <v>15</v>
      </c>
      <c r="D204" s="64" t="str">
        <f>תקן[[#This Row],[סוג פריט]]</f>
        <v>ריהוט</v>
      </c>
      <c r="E204" s="64" t="str">
        <f>תקן[[#This Row],[קטגוריה]]</f>
        <v>מלתחה</v>
      </c>
      <c r="F204" s="60" t="str">
        <f>תקן[[#This Row],[תיאור הפריט]]</f>
        <v>תא אישי עם נעילה</v>
      </c>
      <c r="G204" s="64">
        <f>תקן[[#This Row],[עלות פריט]]</f>
        <v>250</v>
      </c>
      <c r="H204" s="64">
        <f>תקן[[#This Row],[כמות]]</f>
        <v>5</v>
      </c>
      <c r="I204" s="64">
        <f>תקן[[#This Row],[סהכ עלות]]</f>
        <v>1250</v>
      </c>
      <c r="J204" s="65"/>
      <c r="K204" s="209" t="str">
        <f t="shared" si="31"/>
        <v>תא אישי עם נעילה</v>
      </c>
      <c r="L204" s="210">
        <f t="shared" si="27"/>
        <v>5</v>
      </c>
      <c r="M204" s="211">
        <f t="shared" si="28"/>
        <v>0</v>
      </c>
      <c r="N204" s="211">
        <f t="shared" si="29"/>
        <v>1250</v>
      </c>
      <c r="O204" s="210"/>
      <c r="P204" s="218"/>
      <c r="Q204" s="215" t="str">
        <f t="shared" si="32"/>
        <v>ריהוט</v>
      </c>
      <c r="R204" s="219">
        <f t="shared" si="33"/>
        <v>5</v>
      </c>
      <c r="S204" s="211">
        <f t="shared" si="34"/>
        <v>0</v>
      </c>
      <c r="T204" s="211">
        <f t="shared" si="30"/>
        <v>250</v>
      </c>
      <c r="U204" s="211">
        <f t="shared" si="35"/>
        <v>1250</v>
      </c>
      <c r="V204" s="220"/>
      <c r="X204" s="63" t="str">
        <f>'טבלה מרכזת'!A204</f>
        <v>תשושי נפש</v>
      </c>
      <c r="Y204" s="63">
        <f>'טבלה מרכזת'!B204</f>
        <v>15</v>
      </c>
      <c r="Z204" s="63" t="str">
        <f>'טבלה מרכזת'!C204</f>
        <v>ריהוט</v>
      </c>
      <c r="AA204" s="63" t="str">
        <f>'טבלה מרכזת'!D204</f>
        <v>מלתחה</v>
      </c>
      <c r="AB204" s="63" t="str">
        <f>'טבלה מרכזת'!E204</f>
        <v>תא אישי עם נעילה</v>
      </c>
      <c r="AC204" s="63">
        <f>'טבלה מרכזת'!F204</f>
        <v>250</v>
      </c>
      <c r="AD204" s="63">
        <f>'טבלה מרכזת'!G204</f>
        <v>5</v>
      </c>
      <c r="AE204" s="63">
        <f>'טבלה מרכזת'!H204</f>
        <v>1250</v>
      </c>
    </row>
    <row r="205" spans="2:31" ht="14.5" thickBot="1" x14ac:dyDescent="0.35">
      <c r="B205" s="64" t="str">
        <f>תקן[[#This Row],[סוג מרכז]]</f>
        <v>תשושי נפש</v>
      </c>
      <c r="C205" s="64">
        <f>תקן[[#This Row],[גודל מרכז]]</f>
        <v>15</v>
      </c>
      <c r="D205" s="64" t="str">
        <f>תקן[[#This Row],[סוג פריט]]</f>
        <v>ריהוט</v>
      </c>
      <c r="E205" s="64" t="str">
        <f>תקן[[#This Row],[קטגוריה]]</f>
        <v>שירותי צוות ומלתחה</v>
      </c>
      <c r="F205" s="60" t="str">
        <f>תקן[[#This Row],[תיאור הפריט]]</f>
        <v>תא אישי עם נעילה</v>
      </c>
      <c r="G205" s="64">
        <f>תקן[[#This Row],[עלות פריט]]</f>
        <v>250</v>
      </c>
      <c r="H205" s="64">
        <f>תקן[[#This Row],[כמות]]</f>
        <v>4</v>
      </c>
      <c r="I205" s="64">
        <f>תקן[[#This Row],[סהכ עלות]]</f>
        <v>1000</v>
      </c>
      <c r="J205" s="65"/>
      <c r="K205" s="209" t="str">
        <f t="shared" si="31"/>
        <v>תא אישי עם נעילה</v>
      </c>
      <c r="L205" s="210">
        <f t="shared" si="27"/>
        <v>4</v>
      </c>
      <c r="M205" s="211">
        <f t="shared" si="28"/>
        <v>0</v>
      </c>
      <c r="N205" s="211">
        <f t="shared" si="29"/>
        <v>1000</v>
      </c>
      <c r="O205" s="210"/>
      <c r="P205" s="218"/>
      <c r="Q205" s="215" t="str">
        <f t="shared" si="32"/>
        <v>ריהוט</v>
      </c>
      <c r="R205" s="219">
        <f t="shared" si="33"/>
        <v>4</v>
      </c>
      <c r="S205" s="211">
        <f t="shared" si="34"/>
        <v>0</v>
      </c>
      <c r="T205" s="211">
        <f t="shared" si="30"/>
        <v>250</v>
      </c>
      <c r="U205" s="211">
        <f t="shared" si="35"/>
        <v>1000</v>
      </c>
      <c r="V205" s="220"/>
      <c r="X205" s="63" t="str">
        <f>'טבלה מרכזת'!A205</f>
        <v>תשושי נפש</v>
      </c>
      <c r="Y205" s="63">
        <f>'טבלה מרכזת'!B205</f>
        <v>15</v>
      </c>
      <c r="Z205" s="63" t="str">
        <f>'טבלה מרכזת'!C205</f>
        <v>ריהוט</v>
      </c>
      <c r="AA205" s="63" t="str">
        <f>'טבלה מרכזת'!D205</f>
        <v>שירותי צוות ומלתחה</v>
      </c>
      <c r="AB205" s="63" t="str">
        <f>'טבלה מרכזת'!E205</f>
        <v>תא אישי עם נעילה</v>
      </c>
      <c r="AC205" s="63">
        <f>'טבלה מרכזת'!F205</f>
        <v>250</v>
      </c>
      <c r="AD205" s="63">
        <f>'טבלה מרכזת'!G205</f>
        <v>4</v>
      </c>
      <c r="AE205" s="63">
        <f>'טבלה מרכזת'!H205</f>
        <v>1000</v>
      </c>
    </row>
    <row r="206" spans="2:31" ht="14.5" thickBot="1" x14ac:dyDescent="0.35">
      <c r="B206" s="64" t="str">
        <f>תקן[[#This Row],[סוג מרכז]]</f>
        <v>תשושי נפש</v>
      </c>
      <c r="C206" s="64">
        <f>תקן[[#This Row],[גודל מרכז]]</f>
        <v>15</v>
      </c>
      <c r="D206" s="64" t="str">
        <f>תקן[[#This Row],[סוג פריט]]</f>
        <v>ריפוי בעיסוק ופיזיותרפיה</v>
      </c>
      <c r="E206" s="64" t="str">
        <f>תקן[[#This Row],[קטגוריה]]</f>
        <v>ריפוי בעיסוק ופיזיותרפיה</v>
      </c>
      <c r="F206" s="60" t="str">
        <f>תקן[[#This Row],[תיאור הפריט]]</f>
        <v xml:space="preserve">ראה גיליון מצורף </v>
      </c>
      <c r="G206" s="64">
        <f>תקן[[#This Row],[עלות פריט]]</f>
        <v>0</v>
      </c>
      <c r="H206" s="64">
        <f>תקן[[#This Row],[כמות]]</f>
        <v>0</v>
      </c>
      <c r="I206" s="64">
        <f>תקן[[#This Row],[סהכ עלות]]</f>
        <v>0</v>
      </c>
      <c r="J206" s="65"/>
      <c r="K206" s="209" t="str">
        <f t="shared" si="31"/>
        <v xml:space="preserve">ראה גיליון מצורף </v>
      </c>
      <c r="L206" s="210">
        <f t="shared" si="27"/>
        <v>0</v>
      </c>
      <c r="M206" s="211">
        <f t="shared" si="28"/>
        <v>0</v>
      </c>
      <c r="N206" s="211">
        <f t="shared" si="29"/>
        <v>0</v>
      </c>
      <c r="O206" s="210"/>
      <c r="P206" s="218"/>
      <c r="Q206" s="215" t="str">
        <f t="shared" si="32"/>
        <v>ריפוי בעיסוק ופיזיותרפיה</v>
      </c>
      <c r="R206" s="219">
        <f t="shared" si="33"/>
        <v>0</v>
      </c>
      <c r="S206" s="211">
        <f t="shared" si="34"/>
        <v>0</v>
      </c>
      <c r="T206" s="211">
        <f t="shared" si="30"/>
        <v>0</v>
      </c>
      <c r="U206" s="211">
        <f t="shared" si="35"/>
        <v>0</v>
      </c>
      <c r="V206" s="220"/>
      <c r="X206" s="63" t="str">
        <f>'טבלה מרכזת'!A206</f>
        <v>תשושי נפש</v>
      </c>
      <c r="Y206" s="63">
        <f>'טבלה מרכזת'!B206</f>
        <v>15</v>
      </c>
      <c r="Z206" s="63" t="str">
        <f>'טבלה מרכזת'!C206</f>
        <v>ריפוי בעיסוק ופיזיותרפיה</v>
      </c>
      <c r="AA206" s="63" t="str">
        <f>'טבלה מרכזת'!D206</f>
        <v>ריפוי בעיסוק ופיזיותרפיה</v>
      </c>
      <c r="AB206" s="63" t="str">
        <f>'טבלה מרכזת'!E206</f>
        <v xml:space="preserve">ראה גיליון מצורף </v>
      </c>
      <c r="AC206" s="63">
        <f>'טבלה מרכזת'!F206</f>
        <v>0</v>
      </c>
      <c r="AD206" s="63">
        <f>'טבלה מרכזת'!G206</f>
        <v>0</v>
      </c>
      <c r="AE206" s="63">
        <f>'טבלה מרכזת'!H206</f>
        <v>0</v>
      </c>
    </row>
    <row r="207" spans="2:31" ht="14.5" thickBot="1" x14ac:dyDescent="0.35">
      <c r="B207" s="64" t="str">
        <f>תקן[[#This Row],[סוג מרכז]]</f>
        <v>תשושי נפש</v>
      </c>
      <c r="C207" s="64">
        <f>תקן[[#This Row],[גודל מרכז]]</f>
        <v>15</v>
      </c>
      <c r="D207" s="64" t="str">
        <f>תקן[[#This Row],[סוג פריט]]</f>
        <v>שימור שיפור ופנאי</v>
      </c>
      <c r="E207" s="64" t="str">
        <f>תקן[[#This Row],[קטגוריה]]</f>
        <v>שימור שיפור ופנאי</v>
      </c>
      <c r="F207" s="60" t="str">
        <f>תקן[[#This Row],[תיאור הפריט]]</f>
        <v xml:space="preserve">ראה גיליון מצורף </v>
      </c>
      <c r="G207" s="64">
        <f>תקן[[#This Row],[עלות פריט]]</f>
        <v>0</v>
      </c>
      <c r="H207" s="64">
        <f>תקן[[#This Row],[כמות]]</f>
        <v>0</v>
      </c>
      <c r="I207" s="64">
        <f>תקן[[#This Row],[סהכ עלות]]</f>
        <v>0</v>
      </c>
      <c r="J207" s="65"/>
      <c r="K207" s="209" t="str">
        <f t="shared" si="31"/>
        <v xml:space="preserve">ראה גיליון מצורף </v>
      </c>
      <c r="L207" s="210">
        <f t="shared" si="27"/>
        <v>0</v>
      </c>
      <c r="M207" s="211">
        <f t="shared" si="28"/>
        <v>0</v>
      </c>
      <c r="N207" s="211">
        <f t="shared" si="29"/>
        <v>0</v>
      </c>
      <c r="O207" s="210"/>
      <c r="P207" s="218"/>
      <c r="Q207" s="215" t="str">
        <f t="shared" si="32"/>
        <v>שימור שיפור ופנאי</v>
      </c>
      <c r="R207" s="219">
        <f t="shared" si="33"/>
        <v>0</v>
      </c>
      <c r="S207" s="211">
        <f t="shared" si="34"/>
        <v>0</v>
      </c>
      <c r="T207" s="211">
        <f t="shared" si="30"/>
        <v>0</v>
      </c>
      <c r="U207" s="211">
        <f t="shared" si="35"/>
        <v>0</v>
      </c>
      <c r="V207" s="220"/>
      <c r="X207" s="63" t="str">
        <f>'טבלה מרכזת'!A207</f>
        <v>תשושי נפש</v>
      </c>
      <c r="Y207" s="63">
        <f>'טבלה מרכזת'!B207</f>
        <v>15</v>
      </c>
      <c r="Z207" s="63" t="str">
        <f>'טבלה מרכזת'!C207</f>
        <v>שימור שיפור ופנאי</v>
      </c>
      <c r="AA207" s="63" t="str">
        <f>'טבלה מרכזת'!D207</f>
        <v>שימור שיפור ופנאי</v>
      </c>
      <c r="AB207" s="63" t="str">
        <f>'טבלה מרכזת'!E207</f>
        <v xml:space="preserve">ראה גיליון מצורף </v>
      </c>
      <c r="AC207" s="63">
        <f>'טבלה מרכזת'!F207</f>
        <v>0</v>
      </c>
      <c r="AD207" s="63">
        <f>'טבלה מרכזת'!G207</f>
        <v>0</v>
      </c>
      <c r="AE207" s="63">
        <f>'טבלה מרכזת'!H207</f>
        <v>0</v>
      </c>
    </row>
    <row r="208" spans="2:31" ht="14.5" thickBot="1" x14ac:dyDescent="0.35">
      <c r="B208" s="64" t="str">
        <f>תקן[[#This Row],[סוג מרכז]]</f>
        <v>תשושי נפש</v>
      </c>
      <c r="C208" s="64">
        <f>תקן[[#This Row],[גודל מרכז]]</f>
        <v>20</v>
      </c>
      <c r="D208" s="64" t="str">
        <f>תקן[[#This Row],[סוג פריט]]</f>
        <v>אביזרים</v>
      </c>
      <c r="E208" s="64" t="str">
        <f>תקן[[#This Row],[קטגוריה]]</f>
        <v>כללי</v>
      </c>
      <c r="F208" s="60" t="str">
        <f>תקן[[#This Row],[תיאור הפריט]]</f>
        <v xml:space="preserve"> שילוט לחדרים (תקציב)</v>
      </c>
      <c r="G208" s="64">
        <f>תקן[[#This Row],[עלות פריט]]</f>
        <v>250</v>
      </c>
      <c r="H208" s="64">
        <f>תקן[[#This Row],[כמות]]</f>
        <v>6</v>
      </c>
      <c r="I208" s="64">
        <f>תקן[[#This Row],[סהכ עלות]]</f>
        <v>1500</v>
      </c>
      <c r="J208" s="65"/>
      <c r="K208" s="209" t="str">
        <f t="shared" si="31"/>
        <v xml:space="preserve"> שילוט לחדרים (תקציב)</v>
      </c>
      <c r="L208" s="210">
        <f t="shared" si="27"/>
        <v>6</v>
      </c>
      <c r="M208" s="211">
        <f t="shared" si="28"/>
        <v>0</v>
      </c>
      <c r="N208" s="211">
        <f t="shared" si="29"/>
        <v>1500</v>
      </c>
      <c r="O208" s="210"/>
      <c r="P208" s="218"/>
      <c r="Q208" s="215" t="str">
        <f t="shared" si="32"/>
        <v>אביזרים</v>
      </c>
      <c r="R208" s="219">
        <f t="shared" si="33"/>
        <v>6</v>
      </c>
      <c r="S208" s="211">
        <f t="shared" si="34"/>
        <v>0</v>
      </c>
      <c r="T208" s="211">
        <f t="shared" si="30"/>
        <v>250</v>
      </c>
      <c r="U208" s="211">
        <f t="shared" si="35"/>
        <v>1500</v>
      </c>
      <c r="V208" s="220"/>
      <c r="X208" s="63" t="str">
        <f>'טבלה מרכזת'!A208</f>
        <v>תשושי נפש</v>
      </c>
      <c r="Y208" s="63">
        <f>'טבלה מרכזת'!B208</f>
        <v>20</v>
      </c>
      <c r="Z208" s="63" t="str">
        <f>'טבלה מרכזת'!C208</f>
        <v>אביזרים</v>
      </c>
      <c r="AA208" s="63" t="str">
        <f>'טבלה מרכזת'!D208</f>
        <v>כללי</v>
      </c>
      <c r="AB208" s="63" t="str">
        <f>'טבלה מרכזת'!E208</f>
        <v xml:space="preserve"> שילוט לחדרים (תקציב)</v>
      </c>
      <c r="AC208" s="63">
        <f>'טבלה מרכזת'!F208</f>
        <v>250</v>
      </c>
      <c r="AD208" s="63">
        <f>'טבלה מרכזת'!G208</f>
        <v>6</v>
      </c>
      <c r="AE208" s="63">
        <f>'טבלה מרכזת'!H208</f>
        <v>1500</v>
      </c>
    </row>
    <row r="209" spans="2:31" ht="28.5" thickBot="1" x14ac:dyDescent="0.35">
      <c r="B209" s="64" t="str">
        <f>תקן[[#This Row],[סוג מרכז]]</f>
        <v>תשושי נפש</v>
      </c>
      <c r="C209" s="64">
        <f>תקן[[#This Row],[גודל מרכז]]</f>
        <v>20</v>
      </c>
      <c r="D209" s="64" t="str">
        <f>תקן[[#This Row],[סוג פריט]]</f>
        <v>אביזרים</v>
      </c>
      <c r="E209" s="64" t="str">
        <f>תקן[[#This Row],[קטגוריה]]</f>
        <v>חדר מזכירות וקבלה</v>
      </c>
      <c r="F209" s="60" t="str">
        <f>תקן[[#This Row],[תיאור הפריט]]</f>
        <v>אביזרים (לוח מודעות, פח, פריטי עיצוב)</v>
      </c>
      <c r="G209" s="64">
        <f>תקן[[#This Row],[עלות פריט]]</f>
        <v>500</v>
      </c>
      <c r="H209" s="64">
        <f>תקן[[#This Row],[כמות]]</f>
        <v>1</v>
      </c>
      <c r="I209" s="64">
        <f>תקן[[#This Row],[סהכ עלות]]</f>
        <v>500</v>
      </c>
      <c r="J209" s="65"/>
      <c r="K209" s="209" t="str">
        <f t="shared" si="31"/>
        <v>אביזרים (לוח מודעות, פח, פריטי עיצוב)</v>
      </c>
      <c r="L209" s="210">
        <f t="shared" si="27"/>
        <v>1</v>
      </c>
      <c r="M209" s="211">
        <f t="shared" si="28"/>
        <v>0</v>
      </c>
      <c r="N209" s="211">
        <f t="shared" si="29"/>
        <v>500</v>
      </c>
      <c r="O209" s="210"/>
      <c r="P209" s="218"/>
      <c r="Q209" s="215" t="str">
        <f t="shared" si="32"/>
        <v>אביזרים</v>
      </c>
      <c r="R209" s="219">
        <f t="shared" si="33"/>
        <v>1</v>
      </c>
      <c r="S209" s="211">
        <f t="shared" si="34"/>
        <v>0</v>
      </c>
      <c r="T209" s="211">
        <f t="shared" si="30"/>
        <v>500</v>
      </c>
      <c r="U209" s="211">
        <f t="shared" si="35"/>
        <v>500</v>
      </c>
      <c r="V209" s="220"/>
      <c r="X209" s="63" t="str">
        <f>'טבלה מרכזת'!A209</f>
        <v>תשושי נפש</v>
      </c>
      <c r="Y209" s="63">
        <f>'טבלה מרכזת'!B209</f>
        <v>20</v>
      </c>
      <c r="Z209" s="63" t="str">
        <f>'טבלה מרכזת'!C209</f>
        <v>אביזרים</v>
      </c>
      <c r="AA209" s="63" t="str">
        <f>'טבלה מרכזת'!D209</f>
        <v>חדר מזכירות וקבלה</v>
      </c>
      <c r="AB209" s="63" t="str">
        <f>'טבלה מרכזת'!E209</f>
        <v>אביזרים (לוח מודעות, פח, פריטי עיצוב)</v>
      </c>
      <c r="AC209" s="63">
        <f>'טבלה מרכזת'!F209</f>
        <v>500</v>
      </c>
      <c r="AD209" s="63">
        <f>'טבלה מרכזת'!G209</f>
        <v>1</v>
      </c>
      <c r="AE209" s="63">
        <f>'טבלה מרכזת'!H209</f>
        <v>500</v>
      </c>
    </row>
    <row r="210" spans="2:31" ht="28.5" thickBot="1" x14ac:dyDescent="0.35">
      <c r="B210" s="64" t="str">
        <f>תקן[[#This Row],[סוג מרכז]]</f>
        <v>תשושי נפש</v>
      </c>
      <c r="C210" s="64">
        <f>תקן[[#This Row],[גודל מרכז]]</f>
        <v>20</v>
      </c>
      <c r="D210" s="64" t="str">
        <f>תקן[[#This Row],[סוג פריט]]</f>
        <v>אביזרים</v>
      </c>
      <c r="E210" s="64" t="str">
        <f>תקן[[#This Row],[קטגוריה]]</f>
        <v>חדר מנהל</v>
      </c>
      <c r="F210" s="60" t="str">
        <f>תקן[[#This Row],[תיאור הפריט]]</f>
        <v>אביזרים (לוח מודעות, פח, פריטי עיצוב)</v>
      </c>
      <c r="G210" s="64">
        <f>תקן[[#This Row],[עלות פריט]]</f>
        <v>500</v>
      </c>
      <c r="H210" s="64">
        <f>תקן[[#This Row],[כמות]]</f>
        <v>0</v>
      </c>
      <c r="I210" s="64">
        <f>תקן[[#This Row],[סהכ עלות]]</f>
        <v>0</v>
      </c>
      <c r="J210" s="65"/>
      <c r="K210" s="209" t="str">
        <f t="shared" si="31"/>
        <v>אביזרים (לוח מודעות, פח, פריטי עיצוב)</v>
      </c>
      <c r="L210" s="210">
        <f t="shared" si="27"/>
        <v>0</v>
      </c>
      <c r="M210" s="211">
        <f t="shared" si="28"/>
        <v>0</v>
      </c>
      <c r="N210" s="211">
        <f t="shared" si="29"/>
        <v>0</v>
      </c>
      <c r="O210" s="210"/>
      <c r="P210" s="218"/>
      <c r="Q210" s="215" t="str">
        <f t="shared" si="32"/>
        <v>אביזרים</v>
      </c>
      <c r="R210" s="219">
        <f t="shared" si="33"/>
        <v>0</v>
      </c>
      <c r="S210" s="211">
        <f t="shared" si="34"/>
        <v>0</v>
      </c>
      <c r="T210" s="211">
        <f t="shared" si="30"/>
        <v>500</v>
      </c>
      <c r="U210" s="211">
        <f t="shared" si="35"/>
        <v>0</v>
      </c>
      <c r="V210" s="220"/>
      <c r="X210" s="63" t="str">
        <f>'טבלה מרכזת'!A210</f>
        <v>תשושי נפש</v>
      </c>
      <c r="Y210" s="63">
        <f>'טבלה מרכזת'!B210</f>
        <v>20</v>
      </c>
      <c r="Z210" s="63" t="str">
        <f>'טבלה מרכזת'!C210</f>
        <v>אביזרים</v>
      </c>
      <c r="AA210" s="63" t="str">
        <f>'טבלה מרכזת'!D210</f>
        <v>חדר מנהל</v>
      </c>
      <c r="AB210" s="63" t="str">
        <f>'טבלה מרכזת'!E210</f>
        <v>אביזרים (לוח מודעות, פח, פריטי עיצוב)</v>
      </c>
      <c r="AC210" s="63">
        <f>'טבלה מרכזת'!F210</f>
        <v>500</v>
      </c>
      <c r="AD210" s="63">
        <f>'טבלה מרכזת'!G210</f>
        <v>0</v>
      </c>
      <c r="AE210" s="63">
        <f>'טבלה מרכזת'!H210</f>
        <v>0</v>
      </c>
    </row>
    <row r="211" spans="2:31" ht="42.5" thickBot="1" x14ac:dyDescent="0.35">
      <c r="B211" s="64" t="str">
        <f>תקן[[#This Row],[סוג מרכז]]</f>
        <v>תשושי נפש</v>
      </c>
      <c r="C211" s="64">
        <f>תקן[[#This Row],[גודל מרכז]]</f>
        <v>20</v>
      </c>
      <c r="D211" s="64" t="str">
        <f>תקן[[#This Row],[סוג פריט]]</f>
        <v>אביזרים</v>
      </c>
      <c r="E211" s="64" t="str">
        <f>תקן[[#This Row],[קטגוריה]]</f>
        <v>שירותי צוות ומלתחה</v>
      </c>
      <c r="F211" s="60" t="str">
        <f>תקן[[#This Row],[תיאור הפריט]]</f>
        <v>אביזרים (מתקן לסבון נוזלי, מתקן טואלט, מתקן מגבות נייר,פח וכדו')</v>
      </c>
      <c r="G211" s="64">
        <f>תקן[[#This Row],[עלות פריט]]</f>
        <v>500</v>
      </c>
      <c r="H211" s="64">
        <f>תקן[[#This Row],[כמות]]</f>
        <v>1</v>
      </c>
      <c r="I211" s="64">
        <f>תקן[[#This Row],[סהכ עלות]]</f>
        <v>500</v>
      </c>
      <c r="J211" s="65"/>
      <c r="K211" s="209" t="str">
        <f t="shared" si="31"/>
        <v>אביזרים (מתקן לסבון נוזלי, מתקן טואלט, מתקן מגבות נייר,פח וכדו')</v>
      </c>
      <c r="L211" s="210">
        <f t="shared" si="27"/>
        <v>1</v>
      </c>
      <c r="M211" s="211">
        <f t="shared" si="28"/>
        <v>0</v>
      </c>
      <c r="N211" s="211">
        <f t="shared" si="29"/>
        <v>500</v>
      </c>
      <c r="O211" s="210"/>
      <c r="P211" s="218"/>
      <c r="Q211" s="215" t="str">
        <f t="shared" si="32"/>
        <v>אביזרים</v>
      </c>
      <c r="R211" s="219">
        <f t="shared" si="33"/>
        <v>1</v>
      </c>
      <c r="S211" s="211">
        <f t="shared" si="34"/>
        <v>0</v>
      </c>
      <c r="T211" s="211">
        <f t="shared" si="30"/>
        <v>500</v>
      </c>
      <c r="U211" s="211">
        <f t="shared" si="35"/>
        <v>500</v>
      </c>
      <c r="V211" s="220"/>
      <c r="X211" s="63" t="str">
        <f>'טבלה מרכזת'!A211</f>
        <v>תשושי נפש</v>
      </c>
      <c r="Y211" s="63">
        <f>'טבלה מרכזת'!B211</f>
        <v>20</v>
      </c>
      <c r="Z211" s="63" t="str">
        <f>'טבלה מרכזת'!C211</f>
        <v>אביזרים</v>
      </c>
      <c r="AA211" s="63" t="str">
        <f>'טבלה מרכזת'!D211</f>
        <v>שירותי צוות ומלתחה</v>
      </c>
      <c r="AB211" s="63" t="str">
        <f>'טבלה מרכזת'!E211</f>
        <v>אביזרים (מתקן לסבון נוזלי, מתקן טואלט, מתקן מגבות נייר,פח וכדו')</v>
      </c>
      <c r="AC211" s="63">
        <f>'טבלה מרכזת'!F211</f>
        <v>500</v>
      </c>
      <c r="AD211" s="63">
        <f>'טבלה מרכזת'!G211</f>
        <v>1</v>
      </c>
      <c r="AE211" s="63">
        <f>'טבלה מרכזת'!H211</f>
        <v>500</v>
      </c>
    </row>
    <row r="212" spans="2:31" ht="42.5" thickBot="1" x14ac:dyDescent="0.35">
      <c r="B212" s="64" t="str">
        <f>תקן[[#This Row],[סוג מרכז]]</f>
        <v>תשושי נפש</v>
      </c>
      <c r="C212" s="64">
        <f>תקן[[#This Row],[גודל מרכז]]</f>
        <v>20</v>
      </c>
      <c r="D212" s="64" t="str">
        <f>תקן[[#This Row],[סוג פריט]]</f>
        <v>אביזרים</v>
      </c>
      <c r="E212" s="64" t="str">
        <f>תקן[[#This Row],[קטגוריה]]</f>
        <v>שירותים ציבוריים</v>
      </c>
      <c r="F212" s="60" t="str">
        <f>תקן[[#This Row],[תיאור הפריט]]</f>
        <v>אביזרים (מתקן לסבון נוזלי, מתקן טואלט, מתקן מגבות נייר,פח,ידיות אחיזה)</v>
      </c>
      <c r="G212" s="64">
        <f>תקן[[#This Row],[עלות פריט]]</f>
        <v>500</v>
      </c>
      <c r="H212" s="64">
        <f>תקן[[#This Row],[כמות]]</f>
        <v>2</v>
      </c>
      <c r="I212" s="64">
        <f>תקן[[#This Row],[סהכ עלות]]</f>
        <v>1000</v>
      </c>
      <c r="J212" s="65"/>
      <c r="K212" s="209" t="str">
        <f t="shared" si="31"/>
        <v>אביזרים (מתקן לסבון נוזלי, מתקן טואלט, מתקן מגבות נייר,פח,ידיות אחיזה)</v>
      </c>
      <c r="L212" s="210">
        <f t="shared" si="27"/>
        <v>2</v>
      </c>
      <c r="M212" s="211">
        <f t="shared" si="28"/>
        <v>0</v>
      </c>
      <c r="N212" s="211">
        <f t="shared" si="29"/>
        <v>1000</v>
      </c>
      <c r="O212" s="210"/>
      <c r="P212" s="218"/>
      <c r="Q212" s="215" t="str">
        <f t="shared" si="32"/>
        <v>אביזרים</v>
      </c>
      <c r="R212" s="219">
        <f t="shared" si="33"/>
        <v>2</v>
      </c>
      <c r="S212" s="211">
        <f t="shared" si="34"/>
        <v>0</v>
      </c>
      <c r="T212" s="211">
        <f t="shared" si="30"/>
        <v>500</v>
      </c>
      <c r="U212" s="211">
        <f t="shared" si="35"/>
        <v>1000</v>
      </c>
      <c r="V212" s="220"/>
      <c r="X212" s="63" t="str">
        <f>'טבלה מרכזת'!A212</f>
        <v>תשושי נפש</v>
      </c>
      <c r="Y212" s="63">
        <f>'טבלה מרכזת'!B212</f>
        <v>20</v>
      </c>
      <c r="Z212" s="63" t="str">
        <f>'טבלה מרכזת'!C212</f>
        <v>אביזרים</v>
      </c>
      <c r="AA212" s="63" t="str">
        <f>'טבלה מרכזת'!D212</f>
        <v>שירותים ציבוריים</v>
      </c>
      <c r="AB212" s="63" t="str">
        <f>'טבלה מרכזת'!E212</f>
        <v>אביזרים (מתקן לסבון נוזלי, מתקן טואלט, מתקן מגבות נייר,פח,ידיות אחיזה)</v>
      </c>
      <c r="AC212" s="63">
        <f>'טבלה מרכזת'!F212</f>
        <v>500</v>
      </c>
      <c r="AD212" s="63">
        <f>'טבלה מרכזת'!G212</f>
        <v>2</v>
      </c>
      <c r="AE212" s="63">
        <f>'טבלה מרכזת'!H212</f>
        <v>1000</v>
      </c>
    </row>
    <row r="213" spans="2:31" ht="42.5" thickBot="1" x14ac:dyDescent="0.35">
      <c r="B213" s="64" t="str">
        <f>תקן[[#This Row],[סוג מרכז]]</f>
        <v>תשושי נפש</v>
      </c>
      <c r="C213" s="64">
        <f>תקן[[#This Row],[גודל מרכז]]</f>
        <v>20</v>
      </c>
      <c r="D213" s="64" t="str">
        <f>תקן[[#This Row],[סוג פריט]]</f>
        <v>אביזרים</v>
      </c>
      <c r="E213" s="64" t="str">
        <f>תקן[[#This Row],[קטגוריה]]</f>
        <v>אולם כניסה</v>
      </c>
      <c r="F213" s="60" t="str">
        <f>תקן[[#This Row],[תיאור הפריט]]</f>
        <v>אביזרים (פח אשפה, מיכלי צמחים, מתקן מטריות, שעון קיר, אביזרי עיצוב)</v>
      </c>
      <c r="G213" s="64">
        <f>תקן[[#This Row],[עלות פריט]]</f>
        <v>500</v>
      </c>
      <c r="H213" s="64">
        <f>תקן[[#This Row],[כמות]]</f>
        <v>1</v>
      </c>
      <c r="I213" s="64">
        <f>תקן[[#This Row],[סהכ עלות]]</f>
        <v>500</v>
      </c>
      <c r="J213" s="65"/>
      <c r="K213" s="209" t="str">
        <f t="shared" si="31"/>
        <v>אביזרים (פח אשפה, מיכלי צמחים, מתקן מטריות, שעון קיר, אביזרי עיצוב)</v>
      </c>
      <c r="L213" s="210">
        <f t="shared" si="27"/>
        <v>1</v>
      </c>
      <c r="M213" s="211">
        <f t="shared" si="28"/>
        <v>0</v>
      </c>
      <c r="N213" s="211">
        <f t="shared" si="29"/>
        <v>500</v>
      </c>
      <c r="O213" s="210"/>
      <c r="P213" s="218"/>
      <c r="Q213" s="215" t="str">
        <f t="shared" si="32"/>
        <v>אביזרים</v>
      </c>
      <c r="R213" s="219">
        <f t="shared" si="33"/>
        <v>1</v>
      </c>
      <c r="S213" s="211">
        <f t="shared" si="34"/>
        <v>0</v>
      </c>
      <c r="T213" s="211">
        <f t="shared" si="30"/>
        <v>500</v>
      </c>
      <c r="U213" s="211">
        <f t="shared" si="35"/>
        <v>500</v>
      </c>
      <c r="V213" s="220"/>
      <c r="X213" s="63" t="str">
        <f>'טבלה מרכזת'!A213</f>
        <v>תשושי נפש</v>
      </c>
      <c r="Y213" s="63">
        <f>'טבלה מרכזת'!B213</f>
        <v>20</v>
      </c>
      <c r="Z213" s="63" t="str">
        <f>'טבלה מרכזת'!C213</f>
        <v>אביזרים</v>
      </c>
      <c r="AA213" s="63" t="str">
        <f>'טבלה מרכזת'!D213</f>
        <v>אולם כניסה</v>
      </c>
      <c r="AB213" s="63" t="str">
        <f>'טבלה מרכזת'!E213</f>
        <v>אביזרים (פח אשפה, מיכלי צמחים, מתקן מטריות, שעון קיר, אביזרי עיצוב)</v>
      </c>
      <c r="AC213" s="63">
        <f>'טבלה מרכזת'!F213</f>
        <v>500</v>
      </c>
      <c r="AD213" s="63">
        <f>'טבלה מרכזת'!G213</f>
        <v>1</v>
      </c>
      <c r="AE213" s="63">
        <f>'טבלה מרכזת'!H213</f>
        <v>500</v>
      </c>
    </row>
    <row r="214" spans="2:31" ht="28.5" thickBot="1" x14ac:dyDescent="0.35">
      <c r="B214" s="64" t="str">
        <f>תקן[[#This Row],[סוג מרכז]]</f>
        <v>תשושי נפש</v>
      </c>
      <c r="C214" s="64">
        <f>תקן[[#This Row],[גודל מרכז]]</f>
        <v>20</v>
      </c>
      <c r="D214" s="64" t="str">
        <f>תקן[[#This Row],[סוג פריט]]</f>
        <v>אביזרים</v>
      </c>
      <c r="E214" s="64" t="str">
        <f>תקן[[#This Row],[קטגוריה]]</f>
        <v>חצר פעילות ומנוחה</v>
      </c>
      <c r="F214" s="60" t="str">
        <f>תקן[[#This Row],[תיאור הפריט]]</f>
        <v>אביזרים (פח אשפה, מיכלי צמחים, פריטי עיצוב)</v>
      </c>
      <c r="G214" s="64">
        <f>תקן[[#This Row],[עלות פריט]]</f>
        <v>500</v>
      </c>
      <c r="H214" s="64">
        <f>תקן[[#This Row],[כמות]]</f>
        <v>1</v>
      </c>
      <c r="I214" s="64">
        <f>תקן[[#This Row],[סהכ עלות]]</f>
        <v>500</v>
      </c>
      <c r="J214" s="65"/>
      <c r="K214" s="209" t="str">
        <f t="shared" si="31"/>
        <v>אביזרים (פח אשפה, מיכלי צמחים, פריטי עיצוב)</v>
      </c>
      <c r="L214" s="210">
        <f t="shared" si="27"/>
        <v>1</v>
      </c>
      <c r="M214" s="211">
        <f t="shared" si="28"/>
        <v>0</v>
      </c>
      <c r="N214" s="211">
        <f t="shared" si="29"/>
        <v>500</v>
      </c>
      <c r="O214" s="210"/>
      <c r="P214" s="218"/>
      <c r="Q214" s="215" t="str">
        <f t="shared" si="32"/>
        <v>אביזרים</v>
      </c>
      <c r="R214" s="219">
        <f t="shared" si="33"/>
        <v>1</v>
      </c>
      <c r="S214" s="211">
        <f t="shared" si="34"/>
        <v>0</v>
      </c>
      <c r="T214" s="211">
        <f t="shared" si="30"/>
        <v>500</v>
      </c>
      <c r="U214" s="211">
        <f t="shared" si="35"/>
        <v>500</v>
      </c>
      <c r="V214" s="220"/>
      <c r="X214" s="63" t="str">
        <f>'טבלה מרכזת'!A214</f>
        <v>תשושי נפש</v>
      </c>
      <c r="Y214" s="63">
        <f>'טבלה מרכזת'!B214</f>
        <v>20</v>
      </c>
      <c r="Z214" s="63" t="str">
        <f>'טבלה מרכזת'!C214</f>
        <v>אביזרים</v>
      </c>
      <c r="AA214" s="63" t="str">
        <f>'טבלה מרכזת'!D214</f>
        <v>חצר פעילות ומנוחה</v>
      </c>
      <c r="AB214" s="63" t="str">
        <f>'טבלה מרכזת'!E214</f>
        <v>אביזרים (פח אשפה, מיכלי צמחים, פריטי עיצוב)</v>
      </c>
      <c r="AC214" s="63">
        <f>'טבלה מרכזת'!F214</f>
        <v>500</v>
      </c>
      <c r="AD214" s="63">
        <f>'טבלה מרכזת'!G214</f>
        <v>1</v>
      </c>
      <c r="AE214" s="63">
        <f>'טבלה מרכזת'!H214</f>
        <v>500</v>
      </c>
    </row>
    <row r="215" spans="2:31" ht="14.5" thickBot="1" x14ac:dyDescent="0.35">
      <c r="B215" s="64" t="str">
        <f>תקן[[#This Row],[סוג מרכז]]</f>
        <v>תשושי נפש</v>
      </c>
      <c r="C215" s="64">
        <f>תקן[[#This Row],[גודל מרכז]]</f>
        <v>20</v>
      </c>
      <c r="D215" s="64" t="str">
        <f>תקן[[#This Row],[סוג פריט]]</f>
        <v>אביזרים</v>
      </c>
      <c r="E215" s="64" t="str">
        <f>תקן[[#This Row],[קטגוריה]]</f>
        <v>חדר מחשבים</v>
      </c>
      <c r="F215" s="60" t="str">
        <f>תקן[[#This Row],[תיאור הפריט]]</f>
        <v>אביזרים (פח, עיצוב וכדו')</v>
      </c>
      <c r="G215" s="64">
        <f>תקן[[#This Row],[עלות פריט]]</f>
        <v>500</v>
      </c>
      <c r="H215" s="64">
        <f>תקן[[#This Row],[כמות]]</f>
        <v>1</v>
      </c>
      <c r="I215" s="64">
        <f>תקן[[#This Row],[סהכ עלות]]</f>
        <v>500</v>
      </c>
      <c r="J215" s="65"/>
      <c r="K215" s="209" t="str">
        <f t="shared" si="31"/>
        <v>אביזרים (פח, עיצוב וכדו')</v>
      </c>
      <c r="L215" s="210">
        <f t="shared" si="27"/>
        <v>1</v>
      </c>
      <c r="M215" s="211">
        <f t="shared" si="28"/>
        <v>0</v>
      </c>
      <c r="N215" s="211">
        <f t="shared" si="29"/>
        <v>500</v>
      </c>
      <c r="O215" s="210"/>
      <c r="P215" s="218"/>
      <c r="Q215" s="215" t="str">
        <f t="shared" si="32"/>
        <v>אביזרים</v>
      </c>
      <c r="R215" s="219">
        <f t="shared" si="33"/>
        <v>1</v>
      </c>
      <c r="S215" s="211">
        <f t="shared" si="34"/>
        <v>0</v>
      </c>
      <c r="T215" s="211">
        <f t="shared" si="30"/>
        <v>500</v>
      </c>
      <c r="U215" s="211">
        <f t="shared" si="35"/>
        <v>500</v>
      </c>
      <c r="V215" s="220"/>
      <c r="X215" s="63" t="str">
        <f>'טבלה מרכזת'!A215</f>
        <v>תשושי נפש</v>
      </c>
      <c r="Y215" s="63">
        <f>'טבלה מרכזת'!B215</f>
        <v>20</v>
      </c>
      <c r="Z215" s="63" t="str">
        <f>'טבלה מרכזת'!C215</f>
        <v>אביזרים</v>
      </c>
      <c r="AA215" s="63" t="str">
        <f>'טבלה מרכזת'!D215</f>
        <v>חדר מחשבים</v>
      </c>
      <c r="AB215" s="63" t="str">
        <f>'טבלה מרכזת'!E215</f>
        <v>אביזרים (פח, עיצוב וכדו')</v>
      </c>
      <c r="AC215" s="63">
        <f>'טבלה מרכזת'!F215</f>
        <v>500</v>
      </c>
      <c r="AD215" s="63">
        <f>'טבלה מרכזת'!G215</f>
        <v>1</v>
      </c>
      <c r="AE215" s="63">
        <f>'טבלה מרכזת'!H215</f>
        <v>500</v>
      </c>
    </row>
    <row r="216" spans="2:31" ht="28.5" thickBot="1" x14ac:dyDescent="0.35">
      <c r="B216" s="64" t="str">
        <f>תקן[[#This Row],[סוג מרכז]]</f>
        <v>תשושי נפש</v>
      </c>
      <c r="C216" s="64">
        <f>תקן[[#This Row],[גודל מרכז]]</f>
        <v>20</v>
      </c>
      <c r="D216" s="64" t="str">
        <f>תקן[[#This Row],[סוג פריט]]</f>
        <v>אביזרים</v>
      </c>
      <c r="E216" s="64" t="str">
        <f>תקן[[#This Row],[קטגוריה]]</f>
        <v>מחסנים - מטבח, כללי, תעסוקה</v>
      </c>
      <c r="F216" s="60" t="str">
        <f>תקן[[#This Row],[תיאור הפריט]]</f>
        <v>ארגז כלי עבודה כולל מקדחה ומברגה</v>
      </c>
      <c r="G216" s="64">
        <f>תקן[[#This Row],[עלות פריט]]</f>
        <v>1300</v>
      </c>
      <c r="H216" s="64">
        <f>תקן[[#This Row],[כמות]]</f>
        <v>1</v>
      </c>
      <c r="I216" s="64">
        <f>תקן[[#This Row],[סהכ עלות]]</f>
        <v>1300</v>
      </c>
      <c r="J216" s="65"/>
      <c r="K216" s="209" t="str">
        <f t="shared" si="31"/>
        <v>ארגז כלי עבודה כולל מקדחה ומברגה</v>
      </c>
      <c r="L216" s="210">
        <f t="shared" si="27"/>
        <v>1</v>
      </c>
      <c r="M216" s="211">
        <f t="shared" si="28"/>
        <v>0</v>
      </c>
      <c r="N216" s="211">
        <f t="shared" si="29"/>
        <v>1300</v>
      </c>
      <c r="O216" s="210"/>
      <c r="P216" s="218"/>
      <c r="Q216" s="215" t="str">
        <f t="shared" si="32"/>
        <v>אביזרים</v>
      </c>
      <c r="R216" s="219">
        <f t="shared" si="33"/>
        <v>1</v>
      </c>
      <c r="S216" s="211">
        <f t="shared" si="34"/>
        <v>0</v>
      </c>
      <c r="T216" s="211">
        <f t="shared" si="30"/>
        <v>1300</v>
      </c>
      <c r="U216" s="211">
        <f t="shared" si="35"/>
        <v>1300</v>
      </c>
      <c r="V216" s="220"/>
      <c r="X216" s="63" t="str">
        <f>'טבלה מרכזת'!A216</f>
        <v>תשושי נפש</v>
      </c>
      <c r="Y216" s="63">
        <f>'טבלה מרכזת'!B216</f>
        <v>20</v>
      </c>
      <c r="Z216" s="63" t="str">
        <f>'טבלה מרכזת'!C216</f>
        <v>אביזרים</v>
      </c>
      <c r="AA216" s="63" t="str">
        <f>'טבלה מרכזת'!D216</f>
        <v>מחסנים - מטבח, כללי, תעסוקה</v>
      </c>
      <c r="AB216" s="63" t="str">
        <f>'טבלה מרכזת'!E216</f>
        <v>ארגז כלי עבודה כולל מקדחה ומברגה</v>
      </c>
      <c r="AC216" s="63">
        <f>'טבלה מרכזת'!F216</f>
        <v>1300</v>
      </c>
      <c r="AD216" s="63">
        <f>'טבלה מרכזת'!G216</f>
        <v>1</v>
      </c>
      <c r="AE216" s="63">
        <f>'טבלה מרכזת'!H216</f>
        <v>1300</v>
      </c>
    </row>
    <row r="217" spans="2:31" ht="14.5" thickBot="1" x14ac:dyDescent="0.35">
      <c r="B217" s="64" t="str">
        <f>תקן[[#This Row],[סוג מרכז]]</f>
        <v>תשושי נפש</v>
      </c>
      <c r="C217" s="64">
        <f>תקן[[#This Row],[גודל מרכז]]</f>
        <v>20</v>
      </c>
      <c r="D217" s="64" t="str">
        <f>תקן[[#This Row],[סוג פריט]]</f>
        <v>אביזרים</v>
      </c>
      <c r="E217" s="64" t="str">
        <f>תקן[[#This Row],[קטגוריה]]</f>
        <v>חדר רחצה</v>
      </c>
      <c r="F217" s="60" t="str">
        <f>תקן[[#This Row],[תיאור הפריט]]</f>
        <v>וילון מקלחת</v>
      </c>
      <c r="G217" s="64">
        <f>תקן[[#This Row],[עלות פריט]]</f>
        <v>150</v>
      </c>
      <c r="H217" s="64">
        <f>תקן[[#This Row],[כמות]]</f>
        <v>1</v>
      </c>
      <c r="I217" s="64">
        <f>תקן[[#This Row],[סהכ עלות]]</f>
        <v>150</v>
      </c>
      <c r="J217" s="65"/>
      <c r="K217" s="209" t="str">
        <f t="shared" si="31"/>
        <v>וילון מקלחת</v>
      </c>
      <c r="L217" s="210">
        <f t="shared" si="27"/>
        <v>1</v>
      </c>
      <c r="M217" s="211">
        <f t="shared" si="28"/>
        <v>0</v>
      </c>
      <c r="N217" s="211">
        <f t="shared" si="29"/>
        <v>150</v>
      </c>
      <c r="O217" s="210"/>
      <c r="P217" s="218"/>
      <c r="Q217" s="215" t="str">
        <f t="shared" si="32"/>
        <v>אביזרים</v>
      </c>
      <c r="R217" s="219">
        <f t="shared" si="33"/>
        <v>1</v>
      </c>
      <c r="S217" s="211">
        <f t="shared" si="34"/>
        <v>0</v>
      </c>
      <c r="T217" s="211">
        <f t="shared" si="30"/>
        <v>150</v>
      </c>
      <c r="U217" s="211">
        <f t="shared" si="35"/>
        <v>150</v>
      </c>
      <c r="V217" s="220"/>
      <c r="X217" s="63" t="str">
        <f>'טבלה מרכזת'!A217</f>
        <v>תשושי נפש</v>
      </c>
      <c r="Y217" s="63">
        <f>'טבלה מרכזת'!B217</f>
        <v>20</v>
      </c>
      <c r="Z217" s="63" t="str">
        <f>'טבלה מרכזת'!C217</f>
        <v>אביזרים</v>
      </c>
      <c r="AA217" s="63" t="str">
        <f>'טבלה מרכזת'!D217</f>
        <v>חדר רחצה</v>
      </c>
      <c r="AB217" s="63" t="str">
        <f>'טבלה מרכזת'!E217</f>
        <v>וילון מקלחת</v>
      </c>
      <c r="AC217" s="63">
        <f>'טבלה מרכזת'!F217</f>
        <v>150</v>
      </c>
      <c r="AD217" s="63">
        <f>'טבלה מרכזת'!G217</f>
        <v>1</v>
      </c>
      <c r="AE217" s="63">
        <f>'טבלה מרכזת'!H217</f>
        <v>150</v>
      </c>
    </row>
    <row r="218" spans="2:31" ht="14.5" thickBot="1" x14ac:dyDescent="0.35">
      <c r="B218" s="64" t="str">
        <f>תקן[[#This Row],[סוג מרכז]]</f>
        <v>תשושי נפש</v>
      </c>
      <c r="C218" s="64">
        <f>תקן[[#This Row],[גודל מרכז]]</f>
        <v>20</v>
      </c>
      <c r="D218" s="64" t="str">
        <f>תקן[[#This Row],[סוג פריט]]</f>
        <v>אביזרים</v>
      </c>
      <c r="E218" s="64" t="str">
        <f>תקן[[#This Row],[קטגוריה]]</f>
        <v>חדר רחצה</v>
      </c>
      <c r="F218" s="60" t="str">
        <f>תקן[[#This Row],[תיאור הפריט]]</f>
        <v>ידיות אחיזה</v>
      </c>
      <c r="G218" s="64">
        <f>תקן[[#This Row],[עלות פריט]]</f>
        <v>300</v>
      </c>
      <c r="H218" s="64">
        <f>תקן[[#This Row],[כמות]]</f>
        <v>2</v>
      </c>
      <c r="I218" s="64">
        <f>תקן[[#This Row],[סהכ עלות]]</f>
        <v>600</v>
      </c>
      <c r="J218" s="65"/>
      <c r="K218" s="209" t="str">
        <f t="shared" si="31"/>
        <v>ידיות אחיזה</v>
      </c>
      <c r="L218" s="210">
        <f t="shared" si="27"/>
        <v>2</v>
      </c>
      <c r="M218" s="211">
        <f t="shared" si="28"/>
        <v>0</v>
      </c>
      <c r="N218" s="211">
        <f t="shared" si="29"/>
        <v>600</v>
      </c>
      <c r="O218" s="210"/>
      <c r="P218" s="218"/>
      <c r="Q218" s="215" t="str">
        <f t="shared" si="32"/>
        <v>אביזרים</v>
      </c>
      <c r="R218" s="219">
        <f t="shared" si="33"/>
        <v>2</v>
      </c>
      <c r="S218" s="211">
        <f t="shared" si="34"/>
        <v>0</v>
      </c>
      <c r="T218" s="211">
        <f t="shared" si="30"/>
        <v>300</v>
      </c>
      <c r="U218" s="211">
        <f t="shared" si="35"/>
        <v>600</v>
      </c>
      <c r="V218" s="220"/>
      <c r="X218" s="63" t="str">
        <f>'טבלה מרכזת'!A218</f>
        <v>תשושי נפש</v>
      </c>
      <c r="Y218" s="63">
        <f>'טבלה מרכזת'!B218</f>
        <v>20</v>
      </c>
      <c r="Z218" s="63" t="str">
        <f>'טבלה מרכזת'!C218</f>
        <v>אביזרים</v>
      </c>
      <c r="AA218" s="63" t="str">
        <f>'טבלה מרכזת'!D218</f>
        <v>חדר רחצה</v>
      </c>
      <c r="AB218" s="63" t="str">
        <f>'טבלה מרכזת'!E218</f>
        <v>ידיות אחיזה</v>
      </c>
      <c r="AC218" s="63">
        <f>'טבלה מרכזת'!F218</f>
        <v>300</v>
      </c>
      <c r="AD218" s="63">
        <f>'טבלה מרכזת'!G218</f>
        <v>2</v>
      </c>
      <c r="AE218" s="63">
        <f>'טבלה מרכזת'!H218</f>
        <v>600</v>
      </c>
    </row>
    <row r="219" spans="2:31" ht="14.5" thickBot="1" x14ac:dyDescent="0.35">
      <c r="B219" s="64" t="str">
        <f>תקן[[#This Row],[סוג מרכז]]</f>
        <v>תשושי נפש</v>
      </c>
      <c r="C219" s="64">
        <f>תקן[[#This Row],[גודל מרכז]]</f>
        <v>20</v>
      </c>
      <c r="D219" s="64" t="str">
        <f>תקן[[#This Row],[סוג פריט]]</f>
        <v>אביזרים</v>
      </c>
      <c r="E219" s="64" t="str">
        <f>תקן[[#This Row],[קטגוריה]]</f>
        <v>חדר אוכל</v>
      </c>
      <c r="F219" s="60" t="str">
        <f>תקן[[#This Row],[תיאור הפריט]]</f>
        <v>לוח מודעות 80/120</v>
      </c>
      <c r="G219" s="64">
        <f>תקן[[#This Row],[עלות פריט]]</f>
        <v>200</v>
      </c>
      <c r="H219" s="64">
        <f>תקן[[#This Row],[כמות]]</f>
        <v>2</v>
      </c>
      <c r="I219" s="64">
        <f>תקן[[#This Row],[סהכ עלות]]</f>
        <v>400</v>
      </c>
      <c r="J219" s="65"/>
      <c r="K219" s="209" t="str">
        <f t="shared" si="31"/>
        <v>לוח מודעות 80/120</v>
      </c>
      <c r="L219" s="210">
        <f t="shared" si="27"/>
        <v>2</v>
      </c>
      <c r="M219" s="211">
        <f t="shared" si="28"/>
        <v>0</v>
      </c>
      <c r="N219" s="211">
        <f t="shared" si="29"/>
        <v>400</v>
      </c>
      <c r="O219" s="210"/>
      <c r="P219" s="218"/>
      <c r="Q219" s="215" t="str">
        <f t="shared" si="32"/>
        <v>אביזרים</v>
      </c>
      <c r="R219" s="219">
        <f t="shared" si="33"/>
        <v>2</v>
      </c>
      <c r="S219" s="211">
        <f t="shared" si="34"/>
        <v>0</v>
      </c>
      <c r="T219" s="211">
        <f t="shared" si="30"/>
        <v>200</v>
      </c>
      <c r="U219" s="211">
        <f t="shared" si="35"/>
        <v>400</v>
      </c>
      <c r="V219" s="220"/>
      <c r="X219" s="63" t="str">
        <f>'טבלה מרכזת'!A219</f>
        <v>תשושי נפש</v>
      </c>
      <c r="Y219" s="63">
        <f>'טבלה מרכזת'!B219</f>
        <v>20</v>
      </c>
      <c r="Z219" s="63" t="str">
        <f>'טבלה מרכזת'!C219</f>
        <v>אביזרים</v>
      </c>
      <c r="AA219" s="63" t="str">
        <f>'טבלה מרכזת'!D219</f>
        <v>חדר אוכל</v>
      </c>
      <c r="AB219" s="63" t="str">
        <f>'טבלה מרכזת'!E219</f>
        <v>לוח מודעות 80/120</v>
      </c>
      <c r="AC219" s="63">
        <f>'טבלה מרכזת'!F219</f>
        <v>200</v>
      </c>
      <c r="AD219" s="63">
        <f>'טבלה מרכזת'!G219</f>
        <v>2</v>
      </c>
      <c r="AE219" s="63">
        <f>'טבלה מרכזת'!H219</f>
        <v>400</v>
      </c>
    </row>
    <row r="220" spans="2:31" ht="14.5" thickBot="1" x14ac:dyDescent="0.35">
      <c r="B220" s="64" t="str">
        <f>תקן[[#This Row],[סוג מרכז]]</f>
        <v>תשושי נפש</v>
      </c>
      <c r="C220" s="64">
        <f>תקן[[#This Row],[גודל מרכז]]</f>
        <v>20</v>
      </c>
      <c r="D220" s="64" t="str">
        <f>תקן[[#This Row],[סוג פריט]]</f>
        <v>אביזרים</v>
      </c>
      <c r="E220" s="64" t="str">
        <f>תקן[[#This Row],[קטגוריה]]</f>
        <v>חדר מחשבים</v>
      </c>
      <c r="F220" s="60" t="str">
        <f>תקן[[#This Row],[תיאור הפריט]]</f>
        <v>לוח מודעות 80/120</v>
      </c>
      <c r="G220" s="64">
        <f>תקן[[#This Row],[עלות פריט]]</f>
        <v>200</v>
      </c>
      <c r="H220" s="64">
        <f>תקן[[#This Row],[כמות]]</f>
        <v>1</v>
      </c>
      <c r="I220" s="64">
        <f>תקן[[#This Row],[סהכ עלות]]</f>
        <v>200</v>
      </c>
      <c r="J220" s="65"/>
      <c r="K220" s="209" t="str">
        <f t="shared" si="31"/>
        <v>לוח מודעות 80/120</v>
      </c>
      <c r="L220" s="210">
        <f t="shared" si="27"/>
        <v>1</v>
      </c>
      <c r="M220" s="211">
        <f t="shared" si="28"/>
        <v>0</v>
      </c>
      <c r="N220" s="211">
        <f t="shared" si="29"/>
        <v>200</v>
      </c>
      <c r="O220" s="210"/>
      <c r="P220" s="218"/>
      <c r="Q220" s="215" t="str">
        <f t="shared" si="32"/>
        <v>אביזרים</v>
      </c>
      <c r="R220" s="219">
        <f t="shared" si="33"/>
        <v>1</v>
      </c>
      <c r="S220" s="211">
        <f t="shared" si="34"/>
        <v>0</v>
      </c>
      <c r="T220" s="211">
        <f t="shared" si="30"/>
        <v>200</v>
      </c>
      <c r="U220" s="211">
        <f t="shared" si="35"/>
        <v>200</v>
      </c>
      <c r="V220" s="220"/>
      <c r="X220" s="63" t="str">
        <f>'טבלה מרכזת'!A220</f>
        <v>תשושי נפש</v>
      </c>
      <c r="Y220" s="63">
        <f>'טבלה מרכזת'!B220</f>
        <v>20</v>
      </c>
      <c r="Z220" s="63" t="str">
        <f>'טבלה מרכזת'!C220</f>
        <v>אביזרים</v>
      </c>
      <c r="AA220" s="63" t="str">
        <f>'טבלה מרכזת'!D220</f>
        <v>חדר מחשבים</v>
      </c>
      <c r="AB220" s="63" t="str">
        <f>'טבלה מרכזת'!E220</f>
        <v>לוח מודעות 80/120</v>
      </c>
      <c r="AC220" s="63">
        <f>'טבלה מרכזת'!F220</f>
        <v>200</v>
      </c>
      <c r="AD220" s="63">
        <f>'טבלה מרכזת'!G220</f>
        <v>1</v>
      </c>
      <c r="AE220" s="63">
        <f>'טבלה מרכזת'!H220</f>
        <v>200</v>
      </c>
    </row>
    <row r="221" spans="2:31" ht="14.5" thickBot="1" x14ac:dyDescent="0.35">
      <c r="B221" s="64" t="str">
        <f>תקן[[#This Row],[סוג מרכז]]</f>
        <v>תשושי נפש</v>
      </c>
      <c r="C221" s="64">
        <f>תקן[[#This Row],[גודל מרכז]]</f>
        <v>20</v>
      </c>
      <c r="D221" s="64" t="str">
        <f>תקן[[#This Row],[סוג פריט]]</f>
        <v>אביזרים</v>
      </c>
      <c r="E221" s="64" t="str">
        <f>תקן[[#This Row],[קטגוריה]]</f>
        <v>חדרי פעילות/תעסוקה</v>
      </c>
      <c r="F221" s="60" t="str">
        <f>תקן[[#This Row],[תיאור הפריט]]</f>
        <v>לוח מודעות 80/120</v>
      </c>
      <c r="G221" s="64">
        <f>תקן[[#This Row],[עלות פריט]]</f>
        <v>200</v>
      </c>
      <c r="H221" s="64">
        <f>תקן[[#This Row],[כמות]]</f>
        <v>2</v>
      </c>
      <c r="I221" s="64">
        <f>תקן[[#This Row],[סהכ עלות]]</f>
        <v>400</v>
      </c>
      <c r="J221" s="65"/>
      <c r="K221" s="209" t="str">
        <f t="shared" si="31"/>
        <v>לוח מודעות 80/120</v>
      </c>
      <c r="L221" s="210">
        <f t="shared" si="27"/>
        <v>2</v>
      </c>
      <c r="M221" s="211">
        <f t="shared" si="28"/>
        <v>0</v>
      </c>
      <c r="N221" s="211">
        <f t="shared" si="29"/>
        <v>400</v>
      </c>
      <c r="O221" s="210"/>
      <c r="P221" s="218"/>
      <c r="Q221" s="215" t="str">
        <f t="shared" si="32"/>
        <v>אביזרים</v>
      </c>
      <c r="R221" s="219">
        <f t="shared" si="33"/>
        <v>2</v>
      </c>
      <c r="S221" s="211">
        <f t="shared" si="34"/>
        <v>0</v>
      </c>
      <c r="T221" s="211">
        <f t="shared" si="30"/>
        <v>200</v>
      </c>
      <c r="U221" s="211">
        <f t="shared" si="35"/>
        <v>400</v>
      </c>
      <c r="V221" s="220"/>
      <c r="X221" s="63" t="str">
        <f>'טבלה מרכזת'!A221</f>
        <v>תשושי נפש</v>
      </c>
      <c r="Y221" s="63">
        <f>'טבלה מרכזת'!B221</f>
        <v>20</v>
      </c>
      <c r="Z221" s="63" t="str">
        <f>'טבלה מרכזת'!C221</f>
        <v>אביזרים</v>
      </c>
      <c r="AA221" s="63" t="str">
        <f>'טבלה מרכזת'!D221</f>
        <v>חדרי פעילות/תעסוקה</v>
      </c>
      <c r="AB221" s="63" t="str">
        <f>'טבלה מרכזת'!E221</f>
        <v>לוח מודעות 80/120</v>
      </c>
      <c r="AC221" s="63">
        <f>'טבלה מרכזת'!F221</f>
        <v>200</v>
      </c>
      <c r="AD221" s="63">
        <f>'טבלה מרכזת'!G221</f>
        <v>2</v>
      </c>
      <c r="AE221" s="63">
        <f>'טבלה מרכזת'!H221</f>
        <v>400</v>
      </c>
    </row>
    <row r="222" spans="2:31" ht="14.5" thickBot="1" x14ac:dyDescent="0.35">
      <c r="B222" s="64" t="str">
        <f>תקן[[#This Row],[סוג מרכז]]</f>
        <v>תשושי נפש</v>
      </c>
      <c r="C222" s="64">
        <f>תקן[[#This Row],[גודל מרכז]]</f>
        <v>20</v>
      </c>
      <c r="D222" s="64" t="str">
        <f>תקן[[#This Row],[סוג פריט]]</f>
        <v>אביזרים</v>
      </c>
      <c r="E222" s="64" t="str">
        <f>תקן[[#This Row],[קטגוריה]]</f>
        <v>חדרי צוות/רב תחומי</v>
      </c>
      <c r="F222" s="60" t="str">
        <f>תקן[[#This Row],[תיאור הפריט]]</f>
        <v>לוח מודעות 80/120</v>
      </c>
      <c r="G222" s="64">
        <f>תקן[[#This Row],[עלות פריט]]</f>
        <v>200</v>
      </c>
      <c r="H222" s="64">
        <f>תקן[[#This Row],[כמות]]</f>
        <v>1</v>
      </c>
      <c r="I222" s="64">
        <f>תקן[[#This Row],[סהכ עלות]]</f>
        <v>200</v>
      </c>
      <c r="J222" s="65"/>
      <c r="K222" s="209" t="str">
        <f t="shared" si="31"/>
        <v>לוח מודעות 80/120</v>
      </c>
      <c r="L222" s="210">
        <f t="shared" si="27"/>
        <v>1</v>
      </c>
      <c r="M222" s="211">
        <f t="shared" si="28"/>
        <v>0</v>
      </c>
      <c r="N222" s="211">
        <f t="shared" si="29"/>
        <v>200</v>
      </c>
      <c r="O222" s="210"/>
      <c r="P222" s="218"/>
      <c r="Q222" s="215" t="str">
        <f t="shared" si="32"/>
        <v>אביזרים</v>
      </c>
      <c r="R222" s="219">
        <f t="shared" si="33"/>
        <v>1</v>
      </c>
      <c r="S222" s="211">
        <f t="shared" si="34"/>
        <v>0</v>
      </c>
      <c r="T222" s="211">
        <f t="shared" si="30"/>
        <v>200</v>
      </c>
      <c r="U222" s="211">
        <f t="shared" si="35"/>
        <v>200</v>
      </c>
      <c r="V222" s="220"/>
      <c r="X222" s="63" t="str">
        <f>'טבלה מרכזת'!A222</f>
        <v>תשושי נפש</v>
      </c>
      <c r="Y222" s="63">
        <f>'טבלה מרכזת'!B222</f>
        <v>20</v>
      </c>
      <c r="Z222" s="63" t="str">
        <f>'טבלה מרכזת'!C222</f>
        <v>אביזרים</v>
      </c>
      <c r="AA222" s="63" t="str">
        <f>'טבלה מרכזת'!D222</f>
        <v>חדרי צוות/רב תחומי</v>
      </c>
      <c r="AB222" s="63" t="str">
        <f>'טבלה מרכזת'!E222</f>
        <v>לוח מודעות 80/120</v>
      </c>
      <c r="AC222" s="63">
        <f>'טבלה מרכזת'!F222</f>
        <v>200</v>
      </c>
      <c r="AD222" s="63">
        <f>'טבלה מרכזת'!G222</f>
        <v>1</v>
      </c>
      <c r="AE222" s="63">
        <f>'טבלה מרכזת'!H222</f>
        <v>200</v>
      </c>
    </row>
    <row r="223" spans="2:31" ht="14.5" thickBot="1" x14ac:dyDescent="0.35">
      <c r="B223" s="64" t="str">
        <f>תקן[[#This Row],[סוג מרכז]]</f>
        <v>תשושי נפש</v>
      </c>
      <c r="C223" s="64">
        <f>תקן[[#This Row],[גודל מרכז]]</f>
        <v>20</v>
      </c>
      <c r="D223" s="64" t="str">
        <f>תקן[[#This Row],[סוג פריט]]</f>
        <v>אביזרים</v>
      </c>
      <c r="E223" s="64" t="str">
        <f>תקן[[#This Row],[קטגוריה]]</f>
        <v>כללי</v>
      </c>
      <c r="F223" s="60" t="str">
        <f>תקן[[#This Row],[תיאור הפריט]]</f>
        <v>מאזני אדם</v>
      </c>
      <c r="G223" s="64">
        <f>תקן[[#This Row],[עלות פריט]]</f>
        <v>250</v>
      </c>
      <c r="H223" s="64">
        <f>תקן[[#This Row],[כמות]]</f>
        <v>1</v>
      </c>
      <c r="I223" s="64">
        <f>תקן[[#This Row],[סהכ עלות]]</f>
        <v>250</v>
      </c>
      <c r="J223" s="65"/>
      <c r="K223" s="209" t="str">
        <f t="shared" si="31"/>
        <v>מאזני אדם</v>
      </c>
      <c r="L223" s="210">
        <f t="shared" si="27"/>
        <v>1</v>
      </c>
      <c r="M223" s="211">
        <f t="shared" si="28"/>
        <v>0</v>
      </c>
      <c r="N223" s="211">
        <f t="shared" si="29"/>
        <v>250</v>
      </c>
      <c r="O223" s="210"/>
      <c r="P223" s="218"/>
      <c r="Q223" s="215" t="str">
        <f t="shared" si="32"/>
        <v>אביזרים</v>
      </c>
      <c r="R223" s="219">
        <f t="shared" si="33"/>
        <v>1</v>
      </c>
      <c r="S223" s="211">
        <f t="shared" si="34"/>
        <v>0</v>
      </c>
      <c r="T223" s="211">
        <f t="shared" si="30"/>
        <v>250</v>
      </c>
      <c r="U223" s="211">
        <f t="shared" si="35"/>
        <v>250</v>
      </c>
      <c r="V223" s="220"/>
      <c r="X223" s="63" t="str">
        <f>'טבלה מרכזת'!A223</f>
        <v>תשושי נפש</v>
      </c>
      <c r="Y223" s="63">
        <f>'טבלה מרכזת'!B223</f>
        <v>20</v>
      </c>
      <c r="Z223" s="63" t="str">
        <f>'טבלה מרכזת'!C223</f>
        <v>אביזרים</v>
      </c>
      <c r="AA223" s="63" t="str">
        <f>'טבלה מרכזת'!D223</f>
        <v>כללי</v>
      </c>
      <c r="AB223" s="63" t="str">
        <f>'טבלה מרכזת'!E223</f>
        <v>מאזני אדם</v>
      </c>
      <c r="AC223" s="63">
        <f>'טבלה מרכזת'!F223</f>
        <v>250</v>
      </c>
      <c r="AD223" s="63">
        <f>'טבלה מרכזת'!G223</f>
        <v>1</v>
      </c>
      <c r="AE223" s="63">
        <f>'טבלה מרכזת'!H223</f>
        <v>250</v>
      </c>
    </row>
    <row r="224" spans="2:31" ht="14.5" thickBot="1" x14ac:dyDescent="0.35">
      <c r="B224" s="64" t="str">
        <f>תקן[[#This Row],[סוג מרכז]]</f>
        <v>תשושי נפש</v>
      </c>
      <c r="C224" s="64">
        <f>תקן[[#This Row],[גודל מרכז]]</f>
        <v>20</v>
      </c>
      <c r="D224" s="64" t="str">
        <f>תקן[[#This Row],[סוג פריט]]</f>
        <v>אביזרים</v>
      </c>
      <c r="E224" s="64" t="str">
        <f>תקן[[#This Row],[קטגוריה]]</f>
        <v>חדר רחצה</v>
      </c>
      <c r="F224" s="60" t="str">
        <f>תקן[[#This Row],[תיאור הפריט]]</f>
        <v>מדף לסבונים + סבוניה</v>
      </c>
      <c r="G224" s="64">
        <f>תקן[[#This Row],[עלות פריט]]</f>
        <v>350</v>
      </c>
      <c r="H224" s="64">
        <f>תקן[[#This Row],[כמות]]</f>
        <v>1</v>
      </c>
      <c r="I224" s="64">
        <f>תקן[[#This Row],[סהכ עלות]]</f>
        <v>350</v>
      </c>
      <c r="J224" s="65"/>
      <c r="K224" s="209" t="str">
        <f t="shared" si="31"/>
        <v>מדף לסבונים + סבוניה</v>
      </c>
      <c r="L224" s="210">
        <f t="shared" si="27"/>
        <v>1</v>
      </c>
      <c r="M224" s="211">
        <f t="shared" si="28"/>
        <v>0</v>
      </c>
      <c r="N224" s="211">
        <f t="shared" si="29"/>
        <v>350</v>
      </c>
      <c r="O224" s="210"/>
      <c r="P224" s="218"/>
      <c r="Q224" s="215" t="str">
        <f t="shared" si="32"/>
        <v>אביזרים</v>
      </c>
      <c r="R224" s="219">
        <f t="shared" si="33"/>
        <v>1</v>
      </c>
      <c r="S224" s="211">
        <f t="shared" si="34"/>
        <v>0</v>
      </c>
      <c r="T224" s="211">
        <f t="shared" si="30"/>
        <v>350</v>
      </c>
      <c r="U224" s="211">
        <f t="shared" si="35"/>
        <v>350</v>
      </c>
      <c r="V224" s="220"/>
      <c r="X224" s="63" t="str">
        <f>'טבלה מרכזת'!A224</f>
        <v>תשושי נפש</v>
      </c>
      <c r="Y224" s="63">
        <f>'טבלה מרכזת'!B224</f>
        <v>20</v>
      </c>
      <c r="Z224" s="63" t="str">
        <f>'טבלה מרכזת'!C224</f>
        <v>אביזרים</v>
      </c>
      <c r="AA224" s="63" t="str">
        <f>'טבלה מרכזת'!D224</f>
        <v>חדר רחצה</v>
      </c>
      <c r="AB224" s="63" t="str">
        <f>'טבלה מרכזת'!E224</f>
        <v>מדף לסבונים + סבוניה</v>
      </c>
      <c r="AC224" s="63">
        <f>'טבלה מרכזת'!F224</f>
        <v>350</v>
      </c>
      <c r="AD224" s="63">
        <f>'טבלה מרכזת'!G224</f>
        <v>1</v>
      </c>
      <c r="AE224" s="63">
        <f>'טבלה מרכזת'!H224</f>
        <v>350</v>
      </c>
    </row>
    <row r="225" spans="2:31" ht="14.5" thickBot="1" x14ac:dyDescent="0.35">
      <c r="B225" s="64" t="str">
        <f>תקן[[#This Row],[סוג מרכז]]</f>
        <v>תשושי נפש</v>
      </c>
      <c r="C225" s="64">
        <f>תקן[[#This Row],[גודל מרכז]]</f>
        <v>20</v>
      </c>
      <c r="D225" s="64" t="str">
        <f>תקן[[#This Row],[סוג פריט]]</f>
        <v>אביזרים</v>
      </c>
      <c r="E225" s="64" t="str">
        <f>תקן[[#This Row],[קטגוריה]]</f>
        <v>שירותים ציבוריים</v>
      </c>
      <c r="F225" s="60" t="str">
        <f>תקן[[#This Row],[תיאור הפריט]]</f>
        <v>מושב הגבהה לשירותים</v>
      </c>
      <c r="G225" s="64">
        <f>תקן[[#This Row],[עלות פריט]]</f>
        <v>500</v>
      </c>
      <c r="H225" s="64">
        <f>תקן[[#This Row],[כמות]]</f>
        <v>2</v>
      </c>
      <c r="I225" s="64">
        <f>תקן[[#This Row],[סהכ עלות]]</f>
        <v>1000</v>
      </c>
      <c r="J225" s="65"/>
      <c r="K225" s="209" t="str">
        <f t="shared" si="31"/>
        <v>מושב הגבהה לשירותים</v>
      </c>
      <c r="L225" s="210">
        <f t="shared" si="27"/>
        <v>2</v>
      </c>
      <c r="M225" s="211">
        <f t="shared" si="28"/>
        <v>0</v>
      </c>
      <c r="N225" s="211">
        <f t="shared" si="29"/>
        <v>1000</v>
      </c>
      <c r="O225" s="210"/>
      <c r="P225" s="218"/>
      <c r="Q225" s="215" t="str">
        <f t="shared" si="32"/>
        <v>אביזרים</v>
      </c>
      <c r="R225" s="219">
        <f t="shared" si="33"/>
        <v>2</v>
      </c>
      <c r="S225" s="211">
        <f t="shared" si="34"/>
        <v>0</v>
      </c>
      <c r="T225" s="211">
        <f t="shared" si="30"/>
        <v>500</v>
      </c>
      <c r="U225" s="211">
        <f t="shared" si="35"/>
        <v>1000</v>
      </c>
      <c r="V225" s="220"/>
      <c r="X225" s="63" t="str">
        <f>'טבלה מרכזת'!A225</f>
        <v>תשושי נפש</v>
      </c>
      <c r="Y225" s="63">
        <f>'טבלה מרכזת'!B225</f>
        <v>20</v>
      </c>
      <c r="Z225" s="63" t="str">
        <f>'טבלה מרכזת'!C225</f>
        <v>אביזרים</v>
      </c>
      <c r="AA225" s="63" t="str">
        <f>'טבלה מרכזת'!D225</f>
        <v>שירותים ציבוריים</v>
      </c>
      <c r="AB225" s="63" t="str">
        <f>'טבלה מרכזת'!E225</f>
        <v>מושב הגבהה לשירותים</v>
      </c>
      <c r="AC225" s="63">
        <f>'טבלה מרכזת'!F225</f>
        <v>500</v>
      </c>
      <c r="AD225" s="63">
        <f>'טבלה מרכזת'!G225</f>
        <v>2</v>
      </c>
      <c r="AE225" s="63">
        <f>'טבלה מרכזת'!H225</f>
        <v>1000</v>
      </c>
    </row>
    <row r="226" spans="2:31" ht="14.5" thickBot="1" x14ac:dyDescent="0.35">
      <c r="B226" s="64" t="str">
        <f>תקן[[#This Row],[סוג מרכז]]</f>
        <v>תשושי נפש</v>
      </c>
      <c r="C226" s="64">
        <f>תקן[[#This Row],[גודל מרכז]]</f>
        <v>20</v>
      </c>
      <c r="D226" s="64" t="str">
        <f>תקן[[#This Row],[סוג פריט]]</f>
        <v>אביזרים</v>
      </c>
      <c r="E226" s="64" t="str">
        <f>תקן[[#This Row],[קטגוריה]]</f>
        <v>כללי</v>
      </c>
      <c r="F226" s="60" t="str">
        <f>תקן[[#This Row],[תיאור הפריט]]</f>
        <v>מזוזות</v>
      </c>
      <c r="G226" s="64">
        <f>תקן[[#This Row],[עלות פריט]]</f>
        <v>200</v>
      </c>
      <c r="H226" s="64">
        <f>תקן[[#This Row],[כמות]]</f>
        <v>6</v>
      </c>
      <c r="I226" s="64">
        <f>תקן[[#This Row],[סהכ עלות]]</f>
        <v>1200</v>
      </c>
      <c r="J226" s="65"/>
      <c r="K226" s="209" t="str">
        <f t="shared" si="31"/>
        <v>מזוזות</v>
      </c>
      <c r="L226" s="210">
        <f t="shared" si="27"/>
        <v>6</v>
      </c>
      <c r="M226" s="211">
        <f t="shared" si="28"/>
        <v>0</v>
      </c>
      <c r="N226" s="211">
        <f t="shared" si="29"/>
        <v>1200</v>
      </c>
      <c r="O226" s="210"/>
      <c r="P226" s="218"/>
      <c r="Q226" s="215" t="str">
        <f t="shared" si="32"/>
        <v>אביזרים</v>
      </c>
      <c r="R226" s="219">
        <f t="shared" si="33"/>
        <v>6</v>
      </c>
      <c r="S226" s="211">
        <f t="shared" si="34"/>
        <v>0</v>
      </c>
      <c r="T226" s="211">
        <f t="shared" si="30"/>
        <v>200</v>
      </c>
      <c r="U226" s="211">
        <f t="shared" si="35"/>
        <v>1200</v>
      </c>
      <c r="V226" s="220"/>
      <c r="X226" s="63" t="str">
        <f>'טבלה מרכזת'!A226</f>
        <v>תשושי נפש</v>
      </c>
      <c r="Y226" s="63">
        <f>'טבלה מרכזת'!B226</f>
        <v>20</v>
      </c>
      <c r="Z226" s="63" t="str">
        <f>'טבלה מרכזת'!C226</f>
        <v>אביזרים</v>
      </c>
      <c r="AA226" s="63" t="str">
        <f>'טבלה מרכזת'!D226</f>
        <v>כללי</v>
      </c>
      <c r="AB226" s="63" t="str">
        <f>'טבלה מרכזת'!E226</f>
        <v>מזוזות</v>
      </c>
      <c r="AC226" s="63">
        <f>'טבלה מרכזת'!F226</f>
        <v>200</v>
      </c>
      <c r="AD226" s="63">
        <f>'טבלה מרכזת'!G226</f>
        <v>6</v>
      </c>
      <c r="AE226" s="63">
        <f>'טבלה מרכזת'!H226</f>
        <v>1200</v>
      </c>
    </row>
    <row r="227" spans="2:31" ht="14.5" thickBot="1" x14ac:dyDescent="0.35">
      <c r="B227" s="64" t="str">
        <f>תקן[[#This Row],[סוג מרכז]]</f>
        <v>תשושי נפש</v>
      </c>
      <c r="C227" s="64">
        <f>תקן[[#This Row],[גודל מרכז]]</f>
        <v>20</v>
      </c>
      <c r="D227" s="64" t="str">
        <f>תקן[[#This Row],[סוג פריט]]</f>
        <v>אביזרים</v>
      </c>
      <c r="E227" s="64" t="str">
        <f>תקן[[#This Row],[קטגוריה]]</f>
        <v>חדרי צוות/רב תחומי</v>
      </c>
      <c r="F227" s="60" t="str">
        <f>תקן[[#This Row],[תיאור הפריט]]</f>
        <v>מיכל לאיסוף מחטים משומשות</v>
      </c>
      <c r="G227" s="64">
        <f>תקן[[#This Row],[עלות פריט]]</f>
        <v>50</v>
      </c>
      <c r="H227" s="64">
        <f>תקן[[#This Row],[כמות]]</f>
        <v>1</v>
      </c>
      <c r="I227" s="64">
        <f>תקן[[#This Row],[סהכ עלות]]</f>
        <v>50</v>
      </c>
      <c r="J227" s="65"/>
      <c r="K227" s="209" t="str">
        <f t="shared" si="31"/>
        <v>מיכל לאיסוף מחטים משומשות</v>
      </c>
      <c r="L227" s="210">
        <f t="shared" si="27"/>
        <v>1</v>
      </c>
      <c r="M227" s="211">
        <f t="shared" si="28"/>
        <v>0</v>
      </c>
      <c r="N227" s="211">
        <f t="shared" si="29"/>
        <v>50</v>
      </c>
      <c r="O227" s="210"/>
      <c r="P227" s="218"/>
      <c r="Q227" s="215" t="str">
        <f t="shared" si="32"/>
        <v>אביזרים</v>
      </c>
      <c r="R227" s="219">
        <f t="shared" si="33"/>
        <v>1</v>
      </c>
      <c r="S227" s="211">
        <f t="shared" si="34"/>
        <v>0</v>
      </c>
      <c r="T227" s="211">
        <f t="shared" si="30"/>
        <v>50</v>
      </c>
      <c r="U227" s="211">
        <f t="shared" si="35"/>
        <v>50</v>
      </c>
      <c r="V227" s="220"/>
      <c r="X227" s="63" t="str">
        <f>'טבלה מרכזת'!A227</f>
        <v>תשושי נפש</v>
      </c>
      <c r="Y227" s="63">
        <f>'טבלה מרכזת'!B227</f>
        <v>20</v>
      </c>
      <c r="Z227" s="63" t="str">
        <f>'טבלה מרכזת'!C227</f>
        <v>אביזרים</v>
      </c>
      <c r="AA227" s="63" t="str">
        <f>'טבלה מרכזת'!D227</f>
        <v>חדרי צוות/רב תחומי</v>
      </c>
      <c r="AB227" s="63" t="str">
        <f>'טבלה מרכזת'!E227</f>
        <v>מיכל לאיסוף מחטים משומשות</v>
      </c>
      <c r="AC227" s="63">
        <f>'טבלה מרכזת'!F227</f>
        <v>50</v>
      </c>
      <c r="AD227" s="63">
        <f>'טבלה מרכזת'!G227</f>
        <v>1</v>
      </c>
      <c r="AE227" s="63">
        <f>'טבלה מרכזת'!H227</f>
        <v>50</v>
      </c>
    </row>
    <row r="228" spans="2:31" ht="14.5" thickBot="1" x14ac:dyDescent="0.35">
      <c r="B228" s="64" t="str">
        <f>תקן[[#This Row],[סוג מרכז]]</f>
        <v>תשושי נפש</v>
      </c>
      <c r="C228" s="64">
        <f>תקן[[#This Row],[גודל מרכז]]</f>
        <v>20</v>
      </c>
      <c r="D228" s="64" t="str">
        <f>תקן[[#This Row],[סוג פריט]]</f>
        <v>אביזרים</v>
      </c>
      <c r="E228" s="64" t="str">
        <f>תקן[[#This Row],[קטגוריה]]</f>
        <v>חדרי צוות/רב תחומי</v>
      </c>
      <c r="F228" s="60" t="str">
        <f>תקן[[#This Row],[תיאור הפריט]]</f>
        <v>מתקן לגלילי נייר חד פעמי</v>
      </c>
      <c r="G228" s="64">
        <f>תקן[[#This Row],[עלות פריט]]</f>
        <v>150</v>
      </c>
      <c r="H228" s="64">
        <f>תקן[[#This Row],[כמות]]</f>
        <v>1</v>
      </c>
      <c r="I228" s="64">
        <f>תקן[[#This Row],[סהכ עלות]]</f>
        <v>150</v>
      </c>
      <c r="J228" s="65"/>
      <c r="K228" s="209" t="str">
        <f t="shared" si="31"/>
        <v>מתקן לגלילי נייר חד פעמי</v>
      </c>
      <c r="L228" s="210">
        <f t="shared" si="27"/>
        <v>1</v>
      </c>
      <c r="M228" s="211">
        <f t="shared" si="28"/>
        <v>0</v>
      </c>
      <c r="N228" s="211">
        <f t="shared" si="29"/>
        <v>150</v>
      </c>
      <c r="O228" s="210"/>
      <c r="P228" s="218"/>
      <c r="Q228" s="215" t="str">
        <f t="shared" si="32"/>
        <v>אביזרים</v>
      </c>
      <c r="R228" s="219">
        <f t="shared" si="33"/>
        <v>1</v>
      </c>
      <c r="S228" s="211">
        <f t="shared" si="34"/>
        <v>0</v>
      </c>
      <c r="T228" s="211">
        <f t="shared" si="30"/>
        <v>150</v>
      </c>
      <c r="U228" s="211">
        <f t="shared" si="35"/>
        <v>150</v>
      </c>
      <c r="V228" s="220"/>
      <c r="X228" s="63" t="str">
        <f>'טבלה מרכזת'!A228</f>
        <v>תשושי נפש</v>
      </c>
      <c r="Y228" s="63">
        <f>'טבלה מרכזת'!B228</f>
        <v>20</v>
      </c>
      <c r="Z228" s="63" t="str">
        <f>'טבלה מרכזת'!C228</f>
        <v>אביזרים</v>
      </c>
      <c r="AA228" s="63" t="str">
        <f>'טבלה מרכזת'!D228</f>
        <v>חדרי צוות/רב תחומי</v>
      </c>
      <c r="AB228" s="63" t="str">
        <f>'טבלה מרכזת'!E228</f>
        <v>מתקן לגלילי נייר חד פעמי</v>
      </c>
      <c r="AC228" s="63">
        <f>'טבלה מרכזת'!F228</f>
        <v>150</v>
      </c>
      <c r="AD228" s="63">
        <f>'טבלה מרכזת'!G228</f>
        <v>1</v>
      </c>
      <c r="AE228" s="63">
        <f>'טבלה מרכזת'!H228</f>
        <v>150</v>
      </c>
    </row>
    <row r="229" spans="2:31" ht="14.5" thickBot="1" x14ac:dyDescent="0.35">
      <c r="B229" s="64" t="str">
        <f>תקן[[#This Row],[סוג מרכז]]</f>
        <v>תשושי נפש</v>
      </c>
      <c r="C229" s="64">
        <f>תקן[[#This Row],[גודל מרכז]]</f>
        <v>20</v>
      </c>
      <c r="D229" s="64" t="str">
        <f>תקן[[#This Row],[סוג פריט]]</f>
        <v>אביזרים</v>
      </c>
      <c r="E229" s="64" t="str">
        <f>תקן[[#This Row],[קטגוריה]]</f>
        <v>חדר ניקיון</v>
      </c>
      <c r="F229" s="60" t="str">
        <f>תקן[[#This Row],[תיאור הפריט]]</f>
        <v>סולם</v>
      </c>
      <c r="G229" s="64">
        <f>תקן[[#This Row],[עלות פריט]]</f>
        <v>650</v>
      </c>
      <c r="H229" s="64">
        <f>תקן[[#This Row],[כמות]]</f>
        <v>1</v>
      </c>
      <c r="I229" s="64">
        <f>תקן[[#This Row],[סהכ עלות]]</f>
        <v>650</v>
      </c>
      <c r="J229" s="65"/>
      <c r="K229" s="209" t="str">
        <f t="shared" si="31"/>
        <v>סולם</v>
      </c>
      <c r="L229" s="210">
        <f t="shared" si="27"/>
        <v>1</v>
      </c>
      <c r="M229" s="211">
        <f t="shared" si="28"/>
        <v>0</v>
      </c>
      <c r="N229" s="211">
        <f t="shared" si="29"/>
        <v>650</v>
      </c>
      <c r="O229" s="210"/>
      <c r="P229" s="218"/>
      <c r="Q229" s="215" t="str">
        <f t="shared" si="32"/>
        <v>אביזרים</v>
      </c>
      <c r="R229" s="219">
        <f t="shared" si="33"/>
        <v>1</v>
      </c>
      <c r="S229" s="211">
        <f t="shared" si="34"/>
        <v>0</v>
      </c>
      <c r="T229" s="211">
        <f t="shared" si="30"/>
        <v>650</v>
      </c>
      <c r="U229" s="211">
        <f t="shared" si="35"/>
        <v>650</v>
      </c>
      <c r="V229" s="220"/>
      <c r="X229" s="63" t="str">
        <f>'טבלה מרכזת'!A229</f>
        <v>תשושי נפש</v>
      </c>
      <c r="Y229" s="63">
        <f>'טבלה מרכזת'!B229</f>
        <v>20</v>
      </c>
      <c r="Z229" s="63" t="str">
        <f>'טבלה מרכזת'!C229</f>
        <v>אביזרים</v>
      </c>
      <c r="AA229" s="63" t="str">
        <f>'טבלה מרכזת'!D229</f>
        <v>חדר ניקיון</v>
      </c>
      <c r="AB229" s="63" t="str">
        <f>'טבלה מרכזת'!E229</f>
        <v>סולם</v>
      </c>
      <c r="AC229" s="63">
        <f>'טבלה מרכזת'!F229</f>
        <v>650</v>
      </c>
      <c r="AD229" s="63">
        <f>'טבלה מרכזת'!G229</f>
        <v>1</v>
      </c>
      <c r="AE229" s="63">
        <f>'טבלה מרכזת'!H229</f>
        <v>650</v>
      </c>
    </row>
    <row r="230" spans="2:31" ht="14.5" thickBot="1" x14ac:dyDescent="0.35">
      <c r="B230" s="64" t="str">
        <f>תקן[[#This Row],[סוג מרכז]]</f>
        <v>תשושי נפש</v>
      </c>
      <c r="C230" s="64">
        <f>תקן[[#This Row],[גודל מרכז]]</f>
        <v>20</v>
      </c>
      <c r="D230" s="64" t="str">
        <f>תקן[[#This Row],[סוג פריט]]</f>
        <v>אביזרים</v>
      </c>
      <c r="E230" s="64" t="str">
        <f>תקן[[#This Row],[קטגוריה]]</f>
        <v>מכבסה</v>
      </c>
      <c r="F230" s="60" t="str">
        <f>תקן[[#This Row],[תיאור הפריט]]</f>
        <v>סלי כביסה</v>
      </c>
      <c r="G230" s="64">
        <f>תקן[[#This Row],[עלות פריט]]</f>
        <v>150</v>
      </c>
      <c r="H230" s="64">
        <f>תקן[[#This Row],[כמות]]</f>
        <v>1</v>
      </c>
      <c r="I230" s="64">
        <f>תקן[[#This Row],[סהכ עלות]]</f>
        <v>150</v>
      </c>
      <c r="J230" s="65"/>
      <c r="K230" s="209" t="str">
        <f t="shared" si="31"/>
        <v>סלי כביסה</v>
      </c>
      <c r="L230" s="210">
        <f t="shared" si="27"/>
        <v>1</v>
      </c>
      <c r="M230" s="211">
        <f t="shared" si="28"/>
        <v>0</v>
      </c>
      <c r="N230" s="211">
        <f t="shared" si="29"/>
        <v>150</v>
      </c>
      <c r="O230" s="210"/>
      <c r="P230" s="218"/>
      <c r="Q230" s="215" t="str">
        <f t="shared" si="32"/>
        <v>אביזרים</v>
      </c>
      <c r="R230" s="219">
        <f t="shared" si="33"/>
        <v>1</v>
      </c>
      <c r="S230" s="211">
        <f t="shared" si="34"/>
        <v>0</v>
      </c>
      <c r="T230" s="211">
        <f t="shared" si="30"/>
        <v>150</v>
      </c>
      <c r="U230" s="211">
        <f t="shared" si="35"/>
        <v>150</v>
      </c>
      <c r="V230" s="220"/>
      <c r="X230" s="63" t="str">
        <f>'טבלה מרכזת'!A230</f>
        <v>תשושי נפש</v>
      </c>
      <c r="Y230" s="63">
        <f>'טבלה מרכזת'!B230</f>
        <v>20</v>
      </c>
      <c r="Z230" s="63" t="str">
        <f>'טבלה מרכזת'!C230</f>
        <v>אביזרים</v>
      </c>
      <c r="AA230" s="63" t="str">
        <f>'טבלה מרכזת'!D230</f>
        <v>מכבסה</v>
      </c>
      <c r="AB230" s="63" t="str">
        <f>'טבלה מרכזת'!E230</f>
        <v>סלי כביסה</v>
      </c>
      <c r="AC230" s="63">
        <f>'טבלה מרכזת'!F230</f>
        <v>150</v>
      </c>
      <c r="AD230" s="63">
        <f>'טבלה מרכזת'!G230</f>
        <v>1</v>
      </c>
      <c r="AE230" s="63">
        <f>'טבלה מרכזת'!H230</f>
        <v>150</v>
      </c>
    </row>
    <row r="231" spans="2:31" ht="28.5" thickBot="1" x14ac:dyDescent="0.35">
      <c r="B231" s="64" t="str">
        <f>תקן[[#This Row],[סוג מרכז]]</f>
        <v>תשושי נפש</v>
      </c>
      <c r="C231" s="64">
        <f>תקן[[#This Row],[גודל מרכז]]</f>
        <v>20</v>
      </c>
      <c r="D231" s="64" t="str">
        <f>תקן[[#This Row],[סוג פריט]]</f>
        <v>אביזרים</v>
      </c>
      <c r="E231" s="64" t="str">
        <f>תקן[[#This Row],[קטגוריה]]</f>
        <v>חדרי פעילות/תעסוקה</v>
      </c>
      <c r="F231" s="60" t="str">
        <f>תקן[[#This Row],[תיאור הפריט]]</f>
        <v>סלסלות אישיות לעבודות הקשישים</v>
      </c>
      <c r="G231" s="64">
        <f>תקן[[#This Row],[עלות פריט]]</f>
        <v>30</v>
      </c>
      <c r="H231" s="64">
        <f>תקן[[#This Row],[כמות]]</f>
        <v>10</v>
      </c>
      <c r="I231" s="64">
        <f>תקן[[#This Row],[סהכ עלות]]</f>
        <v>300</v>
      </c>
      <c r="J231" s="65"/>
      <c r="K231" s="209" t="str">
        <f t="shared" si="31"/>
        <v>סלסלות אישיות לעבודות הקשישים</v>
      </c>
      <c r="L231" s="210">
        <f t="shared" si="27"/>
        <v>10</v>
      </c>
      <c r="M231" s="211">
        <f t="shared" si="28"/>
        <v>0</v>
      </c>
      <c r="N231" s="211">
        <f t="shared" si="29"/>
        <v>300</v>
      </c>
      <c r="O231" s="210"/>
      <c r="P231" s="218"/>
      <c r="Q231" s="215" t="str">
        <f t="shared" si="32"/>
        <v>אביזרים</v>
      </c>
      <c r="R231" s="219">
        <f t="shared" si="33"/>
        <v>10</v>
      </c>
      <c r="S231" s="211">
        <f t="shared" si="34"/>
        <v>0</v>
      </c>
      <c r="T231" s="211">
        <f t="shared" si="30"/>
        <v>30</v>
      </c>
      <c r="U231" s="211">
        <f t="shared" si="35"/>
        <v>300</v>
      </c>
      <c r="V231" s="220"/>
      <c r="X231" s="63" t="str">
        <f>'טבלה מרכזת'!A231</f>
        <v>תשושי נפש</v>
      </c>
      <c r="Y231" s="63">
        <f>'טבלה מרכזת'!B231</f>
        <v>20</v>
      </c>
      <c r="Z231" s="63" t="str">
        <f>'טבלה מרכזת'!C231</f>
        <v>אביזרים</v>
      </c>
      <c r="AA231" s="63" t="str">
        <f>'טבלה מרכזת'!D231</f>
        <v>חדרי פעילות/תעסוקה</v>
      </c>
      <c r="AB231" s="63" t="str">
        <f>'טבלה מרכזת'!E231</f>
        <v>סלסלות אישיות לעבודות הקשישים</v>
      </c>
      <c r="AC231" s="63">
        <f>'טבלה מרכזת'!F231</f>
        <v>30</v>
      </c>
      <c r="AD231" s="63">
        <f>'טבלה מרכזת'!G231</f>
        <v>10</v>
      </c>
      <c r="AE231" s="63">
        <f>'טבלה מרכזת'!H231</f>
        <v>300</v>
      </c>
    </row>
    <row r="232" spans="2:31" ht="14.5" thickBot="1" x14ac:dyDescent="0.35">
      <c r="B232" s="64" t="str">
        <f>תקן[[#This Row],[סוג מרכז]]</f>
        <v>תשושי נפש</v>
      </c>
      <c r="C232" s="64">
        <f>תקן[[#This Row],[גודל מרכז]]</f>
        <v>20</v>
      </c>
      <c r="D232" s="64" t="str">
        <f>תקן[[#This Row],[סוג פריט]]</f>
        <v>אביזרים</v>
      </c>
      <c r="E232" s="64" t="str">
        <f>תקן[[#This Row],[קטגוריה]]</f>
        <v>חדר ניקיון</v>
      </c>
      <c r="F232" s="60" t="str">
        <f>תקן[[#This Row],[תיאור הפריט]]</f>
        <v>עגלת ניקיון</v>
      </c>
      <c r="G232" s="64">
        <f>תקן[[#This Row],[עלות פריט]]</f>
        <v>750</v>
      </c>
      <c r="H232" s="64">
        <f>תקן[[#This Row],[כמות]]</f>
        <v>1</v>
      </c>
      <c r="I232" s="64">
        <f>תקן[[#This Row],[סהכ עלות]]</f>
        <v>750</v>
      </c>
      <c r="J232" s="65"/>
      <c r="K232" s="209" t="str">
        <f t="shared" si="31"/>
        <v>עגלת ניקיון</v>
      </c>
      <c r="L232" s="210">
        <f t="shared" si="27"/>
        <v>1</v>
      </c>
      <c r="M232" s="211">
        <f t="shared" si="28"/>
        <v>0</v>
      </c>
      <c r="N232" s="211">
        <f t="shared" si="29"/>
        <v>750</v>
      </c>
      <c r="O232" s="210"/>
      <c r="P232" s="218"/>
      <c r="Q232" s="215" t="str">
        <f t="shared" si="32"/>
        <v>אביזרים</v>
      </c>
      <c r="R232" s="219">
        <f t="shared" si="33"/>
        <v>1</v>
      </c>
      <c r="S232" s="211">
        <f t="shared" si="34"/>
        <v>0</v>
      </c>
      <c r="T232" s="211">
        <f t="shared" si="30"/>
        <v>750</v>
      </c>
      <c r="U232" s="211">
        <f t="shared" si="35"/>
        <v>750</v>
      </c>
      <c r="V232" s="220"/>
      <c r="X232" s="63" t="str">
        <f>'טבלה מרכזת'!A232</f>
        <v>תשושי נפש</v>
      </c>
      <c r="Y232" s="63">
        <f>'טבלה מרכזת'!B232</f>
        <v>20</v>
      </c>
      <c r="Z232" s="63" t="str">
        <f>'טבלה מרכזת'!C232</f>
        <v>אביזרים</v>
      </c>
      <c r="AA232" s="63" t="str">
        <f>'טבלה מרכזת'!D232</f>
        <v>חדר ניקיון</v>
      </c>
      <c r="AB232" s="63" t="str">
        <f>'טבלה מרכזת'!E232</f>
        <v>עגלת ניקיון</v>
      </c>
      <c r="AC232" s="63">
        <f>'טבלה מרכזת'!F232</f>
        <v>750</v>
      </c>
      <c r="AD232" s="63">
        <f>'טבלה מרכזת'!G232</f>
        <v>1</v>
      </c>
      <c r="AE232" s="63">
        <f>'טבלה מרכזת'!H232</f>
        <v>750</v>
      </c>
    </row>
    <row r="233" spans="2:31" ht="14.5" thickBot="1" x14ac:dyDescent="0.35">
      <c r="B233" s="64" t="str">
        <f>תקן[[#This Row],[סוג מרכז]]</f>
        <v>תשושי נפש</v>
      </c>
      <c r="C233" s="64">
        <f>תקן[[#This Row],[גודל מרכז]]</f>
        <v>20</v>
      </c>
      <c r="D233" s="64" t="str">
        <f>תקן[[#This Row],[סוג פריט]]</f>
        <v>אביזרים</v>
      </c>
      <c r="E233" s="64" t="str">
        <f>תקן[[#This Row],[קטגוריה]]</f>
        <v>חדר ניקיון</v>
      </c>
      <c r="F233" s="60" t="str">
        <f>תקן[[#This Row],[תיאור הפריט]]</f>
        <v>פח אשפה</v>
      </c>
      <c r="G233" s="64">
        <f>תקן[[#This Row],[עלות פריט]]</f>
        <v>150</v>
      </c>
      <c r="H233" s="64">
        <f>תקן[[#This Row],[כמות]]</f>
        <v>1</v>
      </c>
      <c r="I233" s="64">
        <f>תקן[[#This Row],[סהכ עלות]]</f>
        <v>150</v>
      </c>
      <c r="J233" s="65"/>
      <c r="K233" s="209" t="str">
        <f t="shared" si="31"/>
        <v>פח אשפה</v>
      </c>
      <c r="L233" s="210">
        <f t="shared" si="27"/>
        <v>1</v>
      </c>
      <c r="M233" s="211">
        <f t="shared" si="28"/>
        <v>0</v>
      </c>
      <c r="N233" s="211">
        <f t="shared" si="29"/>
        <v>150</v>
      </c>
      <c r="O233" s="210"/>
      <c r="P233" s="218"/>
      <c r="Q233" s="215" t="str">
        <f t="shared" si="32"/>
        <v>אביזרים</v>
      </c>
      <c r="R233" s="219">
        <f t="shared" si="33"/>
        <v>1</v>
      </c>
      <c r="S233" s="211">
        <f t="shared" si="34"/>
        <v>0</v>
      </c>
      <c r="T233" s="211">
        <f t="shared" si="30"/>
        <v>150</v>
      </c>
      <c r="U233" s="211">
        <f t="shared" si="35"/>
        <v>150</v>
      </c>
      <c r="V233" s="220"/>
      <c r="X233" s="63" t="str">
        <f>'טבלה מרכזת'!A233</f>
        <v>תשושי נפש</v>
      </c>
      <c r="Y233" s="63">
        <f>'טבלה מרכזת'!B233</f>
        <v>20</v>
      </c>
      <c r="Z233" s="63" t="str">
        <f>'טבלה מרכזת'!C233</f>
        <v>אביזרים</v>
      </c>
      <c r="AA233" s="63" t="str">
        <f>'טבלה מרכזת'!D233</f>
        <v>חדר ניקיון</v>
      </c>
      <c r="AB233" s="63" t="str">
        <f>'טבלה מרכזת'!E233</f>
        <v>פח אשפה</v>
      </c>
      <c r="AC233" s="63">
        <f>'טבלה מרכזת'!F233</f>
        <v>150</v>
      </c>
      <c r="AD233" s="63">
        <f>'טבלה מרכזת'!G233</f>
        <v>1</v>
      </c>
      <c r="AE233" s="63">
        <f>'טבלה מרכזת'!H233</f>
        <v>150</v>
      </c>
    </row>
    <row r="234" spans="2:31" ht="14.5" thickBot="1" x14ac:dyDescent="0.35">
      <c r="B234" s="64" t="str">
        <f>תקן[[#This Row],[סוג מרכז]]</f>
        <v>תשושי נפש</v>
      </c>
      <c r="C234" s="64">
        <f>תקן[[#This Row],[גודל מרכז]]</f>
        <v>20</v>
      </c>
      <c r="D234" s="64" t="str">
        <f>תקן[[#This Row],[סוג פריט]]</f>
        <v>אביזרים</v>
      </c>
      <c r="E234" s="64" t="str">
        <f>תקן[[#This Row],[קטגוריה]]</f>
        <v>חדר רחצה</v>
      </c>
      <c r="F234" s="60" t="str">
        <f>תקן[[#This Row],[תיאור הפריט]]</f>
        <v>פח אשפה</v>
      </c>
      <c r="G234" s="64">
        <f>תקן[[#This Row],[עלות פריט]]</f>
        <v>150</v>
      </c>
      <c r="H234" s="64">
        <f>תקן[[#This Row],[כמות]]</f>
        <v>1</v>
      </c>
      <c r="I234" s="64">
        <f>תקן[[#This Row],[סהכ עלות]]</f>
        <v>150</v>
      </c>
      <c r="J234" s="65"/>
      <c r="K234" s="209" t="str">
        <f t="shared" si="31"/>
        <v>פח אשפה</v>
      </c>
      <c r="L234" s="210">
        <f t="shared" si="27"/>
        <v>1</v>
      </c>
      <c r="M234" s="211">
        <f t="shared" si="28"/>
        <v>0</v>
      </c>
      <c r="N234" s="211">
        <f t="shared" si="29"/>
        <v>150</v>
      </c>
      <c r="O234" s="210"/>
      <c r="P234" s="218"/>
      <c r="Q234" s="215" t="str">
        <f t="shared" si="32"/>
        <v>אביזרים</v>
      </c>
      <c r="R234" s="219">
        <f t="shared" si="33"/>
        <v>1</v>
      </c>
      <c r="S234" s="211">
        <f t="shared" si="34"/>
        <v>0</v>
      </c>
      <c r="T234" s="211">
        <f t="shared" si="30"/>
        <v>150</v>
      </c>
      <c r="U234" s="211">
        <f t="shared" si="35"/>
        <v>150</v>
      </c>
      <c r="V234" s="220"/>
      <c r="X234" s="63" t="str">
        <f>'טבלה מרכזת'!A234</f>
        <v>תשושי נפש</v>
      </c>
      <c r="Y234" s="63">
        <f>'טבלה מרכזת'!B234</f>
        <v>20</v>
      </c>
      <c r="Z234" s="63" t="str">
        <f>'טבלה מרכזת'!C234</f>
        <v>אביזרים</v>
      </c>
      <c r="AA234" s="63" t="str">
        <f>'טבלה מרכזת'!D234</f>
        <v>חדר רחצה</v>
      </c>
      <c r="AB234" s="63" t="str">
        <f>'טבלה מרכזת'!E234</f>
        <v>פח אשפה</v>
      </c>
      <c r="AC234" s="63">
        <f>'טבלה מרכזת'!F234</f>
        <v>150</v>
      </c>
      <c r="AD234" s="63">
        <f>'טבלה מרכזת'!G234</f>
        <v>1</v>
      </c>
      <c r="AE234" s="63">
        <f>'טבלה מרכזת'!H234</f>
        <v>150</v>
      </c>
    </row>
    <row r="235" spans="2:31" ht="14.5" thickBot="1" x14ac:dyDescent="0.35">
      <c r="B235" s="64" t="str">
        <f>תקן[[#This Row],[סוג מרכז]]</f>
        <v>תשושי נפש</v>
      </c>
      <c r="C235" s="64">
        <f>תקן[[#This Row],[גודל מרכז]]</f>
        <v>20</v>
      </c>
      <c r="D235" s="64" t="str">
        <f>תקן[[#This Row],[סוג פריט]]</f>
        <v>אביזרים</v>
      </c>
      <c r="E235" s="64" t="str">
        <f>תקן[[#This Row],[קטגוריה]]</f>
        <v>חדרי פעילות/תעסוקה</v>
      </c>
      <c r="F235" s="60" t="str">
        <f>תקן[[#This Row],[תיאור הפריט]]</f>
        <v>פח אשפה</v>
      </c>
      <c r="G235" s="64">
        <f>תקן[[#This Row],[עלות פריט]]</f>
        <v>150</v>
      </c>
      <c r="H235" s="64">
        <f>תקן[[#This Row],[כמות]]</f>
        <v>2</v>
      </c>
      <c r="I235" s="64">
        <f>תקן[[#This Row],[סהכ עלות]]</f>
        <v>300</v>
      </c>
      <c r="J235" s="65"/>
      <c r="K235" s="209" t="str">
        <f t="shared" si="31"/>
        <v>פח אשפה</v>
      </c>
      <c r="L235" s="210">
        <f t="shared" si="27"/>
        <v>2</v>
      </c>
      <c r="M235" s="211">
        <f t="shared" si="28"/>
        <v>0</v>
      </c>
      <c r="N235" s="211">
        <f t="shared" si="29"/>
        <v>300</v>
      </c>
      <c r="O235" s="210"/>
      <c r="P235" s="218"/>
      <c r="Q235" s="215" t="str">
        <f t="shared" si="32"/>
        <v>אביזרים</v>
      </c>
      <c r="R235" s="219">
        <f t="shared" si="33"/>
        <v>2</v>
      </c>
      <c r="S235" s="211">
        <f t="shared" si="34"/>
        <v>0</v>
      </c>
      <c r="T235" s="211">
        <f t="shared" si="30"/>
        <v>150</v>
      </c>
      <c r="U235" s="211">
        <f t="shared" si="35"/>
        <v>300</v>
      </c>
      <c r="V235" s="220"/>
      <c r="X235" s="63" t="str">
        <f>'טבלה מרכזת'!A235</f>
        <v>תשושי נפש</v>
      </c>
      <c r="Y235" s="63">
        <f>'טבלה מרכזת'!B235</f>
        <v>20</v>
      </c>
      <c r="Z235" s="63" t="str">
        <f>'טבלה מרכזת'!C235</f>
        <v>אביזרים</v>
      </c>
      <c r="AA235" s="63" t="str">
        <f>'טבלה מרכזת'!D235</f>
        <v>חדרי פעילות/תעסוקה</v>
      </c>
      <c r="AB235" s="63" t="str">
        <f>'טבלה מרכזת'!E235</f>
        <v>פח אשפה</v>
      </c>
      <c r="AC235" s="63">
        <f>'טבלה מרכזת'!F235</f>
        <v>150</v>
      </c>
      <c r="AD235" s="63">
        <f>'טבלה מרכזת'!G235</f>
        <v>2</v>
      </c>
      <c r="AE235" s="63">
        <f>'טבלה מרכזת'!H235</f>
        <v>300</v>
      </c>
    </row>
    <row r="236" spans="2:31" ht="28.5" thickBot="1" x14ac:dyDescent="0.35">
      <c r="B236" s="64" t="str">
        <f>תקן[[#This Row],[סוג מרכז]]</f>
        <v>תשושי נפש</v>
      </c>
      <c r="C236" s="64">
        <f>תקן[[#This Row],[גודל מרכז]]</f>
        <v>20</v>
      </c>
      <c r="D236" s="64" t="str">
        <f>תקן[[#This Row],[סוג פריט]]</f>
        <v>אביזרים</v>
      </c>
      <c r="E236" s="64" t="str">
        <f>תקן[[#This Row],[קטגוריה]]</f>
        <v>חדר אוכל</v>
      </c>
      <c r="F236" s="60" t="str">
        <f>תקן[[#This Row],[תיאור הפריט]]</f>
        <v>פריטי עיצוב, תמונות, מיכל צמחים וכדו' (תקציב)</v>
      </c>
      <c r="G236" s="64">
        <f>תקן[[#This Row],[עלות פריט]]</f>
        <v>1000</v>
      </c>
      <c r="H236" s="64">
        <f>תקן[[#This Row],[כמות]]</f>
        <v>2</v>
      </c>
      <c r="I236" s="64">
        <f>תקן[[#This Row],[סהכ עלות]]</f>
        <v>2000</v>
      </c>
      <c r="J236" s="65"/>
      <c r="K236" s="209" t="str">
        <f t="shared" si="31"/>
        <v>פריטי עיצוב, תמונות, מיכל צמחים וכדו' (תקציב)</v>
      </c>
      <c r="L236" s="210">
        <f t="shared" si="27"/>
        <v>2</v>
      </c>
      <c r="M236" s="211">
        <f t="shared" si="28"/>
        <v>0</v>
      </c>
      <c r="N236" s="211">
        <f t="shared" si="29"/>
        <v>2000</v>
      </c>
      <c r="O236" s="210"/>
      <c r="P236" s="218"/>
      <c r="Q236" s="215" t="str">
        <f t="shared" si="32"/>
        <v>אביזרים</v>
      </c>
      <c r="R236" s="219">
        <f t="shared" si="33"/>
        <v>2</v>
      </c>
      <c r="S236" s="211">
        <f t="shared" si="34"/>
        <v>0</v>
      </c>
      <c r="T236" s="211">
        <f t="shared" si="30"/>
        <v>1000</v>
      </c>
      <c r="U236" s="211">
        <f t="shared" si="35"/>
        <v>2000</v>
      </c>
      <c r="V236" s="220"/>
      <c r="X236" s="63" t="str">
        <f>'טבלה מרכזת'!A236</f>
        <v>תשושי נפש</v>
      </c>
      <c r="Y236" s="63">
        <f>'טבלה מרכזת'!B236</f>
        <v>20</v>
      </c>
      <c r="Z236" s="63" t="str">
        <f>'טבלה מרכזת'!C236</f>
        <v>אביזרים</v>
      </c>
      <c r="AA236" s="63" t="str">
        <f>'טבלה מרכזת'!D236</f>
        <v>חדר אוכל</v>
      </c>
      <c r="AB236" s="63" t="str">
        <f>'טבלה מרכזת'!E236</f>
        <v>פריטי עיצוב, תמונות, מיכל צמחים וכדו' (תקציב)</v>
      </c>
      <c r="AC236" s="63">
        <f>'טבלה מרכזת'!F236</f>
        <v>1000</v>
      </c>
      <c r="AD236" s="63">
        <f>'טבלה מרכזת'!G236</f>
        <v>2</v>
      </c>
      <c r="AE236" s="63">
        <f>'טבלה מרכזת'!H236</f>
        <v>2000</v>
      </c>
    </row>
    <row r="237" spans="2:31" ht="14.5" thickBot="1" x14ac:dyDescent="0.35">
      <c r="B237" s="64" t="str">
        <f>תקן[[#This Row],[סוג מרכז]]</f>
        <v>תשושי נפש</v>
      </c>
      <c r="C237" s="64">
        <f>תקן[[#This Row],[גודל מרכז]]</f>
        <v>20</v>
      </c>
      <c r="D237" s="64" t="str">
        <f>תקן[[#This Row],[סוג פריט]]</f>
        <v>אביזרים</v>
      </c>
      <c r="E237" s="64" t="str">
        <f>תקן[[#This Row],[קטגוריה]]</f>
        <v>חדר רחצה</v>
      </c>
      <c r="F237" s="60" t="str">
        <f>תקן[[#This Row],[תיאור הפריט]]</f>
        <v>קולב בגדים</v>
      </c>
      <c r="G237" s="64">
        <f>תקן[[#This Row],[עלות פריט]]</f>
        <v>300</v>
      </c>
      <c r="H237" s="64">
        <f>תקן[[#This Row],[כמות]]</f>
        <v>1</v>
      </c>
      <c r="I237" s="64">
        <f>תקן[[#This Row],[סהכ עלות]]</f>
        <v>300</v>
      </c>
      <c r="J237" s="65"/>
      <c r="K237" s="209" t="str">
        <f t="shared" si="31"/>
        <v>קולב בגדים</v>
      </c>
      <c r="L237" s="210">
        <f t="shared" si="27"/>
        <v>1</v>
      </c>
      <c r="M237" s="211">
        <f t="shared" si="28"/>
        <v>0</v>
      </c>
      <c r="N237" s="211">
        <f t="shared" si="29"/>
        <v>300</v>
      </c>
      <c r="O237" s="210"/>
      <c r="P237" s="218"/>
      <c r="Q237" s="215" t="str">
        <f t="shared" si="32"/>
        <v>אביזרים</v>
      </c>
      <c r="R237" s="219">
        <f t="shared" si="33"/>
        <v>1</v>
      </c>
      <c r="S237" s="211">
        <f t="shared" si="34"/>
        <v>0</v>
      </c>
      <c r="T237" s="211">
        <f t="shared" si="30"/>
        <v>300</v>
      </c>
      <c r="U237" s="211">
        <f t="shared" si="35"/>
        <v>300</v>
      </c>
      <c r="V237" s="220"/>
      <c r="X237" s="63" t="str">
        <f>'טבלה מרכזת'!A237</f>
        <v>תשושי נפש</v>
      </c>
      <c r="Y237" s="63">
        <f>'טבלה מרכזת'!B237</f>
        <v>20</v>
      </c>
      <c r="Z237" s="63" t="str">
        <f>'טבלה מרכזת'!C237</f>
        <v>אביזרים</v>
      </c>
      <c r="AA237" s="63" t="str">
        <f>'טבלה מרכזת'!D237</f>
        <v>חדר רחצה</v>
      </c>
      <c r="AB237" s="63" t="str">
        <f>'טבלה מרכזת'!E237</f>
        <v>קולב בגדים</v>
      </c>
      <c r="AC237" s="63">
        <f>'טבלה מרכזת'!F237</f>
        <v>300</v>
      </c>
      <c r="AD237" s="63">
        <f>'טבלה מרכזת'!G237</f>
        <v>1</v>
      </c>
      <c r="AE237" s="63">
        <f>'טבלה מרכזת'!H237</f>
        <v>300</v>
      </c>
    </row>
    <row r="238" spans="2:31" ht="14.5" thickBot="1" x14ac:dyDescent="0.35">
      <c r="B238" s="64" t="str">
        <f>תקן[[#This Row],[סוג מרכז]]</f>
        <v>תשושי נפש</v>
      </c>
      <c r="C238" s="64">
        <f>תקן[[#This Row],[גודל מרכז]]</f>
        <v>20</v>
      </c>
      <c r="D238" s="64" t="str">
        <f>תקן[[#This Row],[סוג פריט]]</f>
        <v>אביזרים</v>
      </c>
      <c r="E238" s="64" t="str">
        <f>תקן[[#This Row],[קטגוריה]]</f>
        <v>חדרי צוות/רב תחומי</v>
      </c>
      <c r="F238" s="60" t="str">
        <f>תקן[[#This Row],[תיאור הפריט]]</f>
        <v>קולב בגדים</v>
      </c>
      <c r="G238" s="64">
        <f>תקן[[#This Row],[עלות פריט]]</f>
        <v>300</v>
      </c>
      <c r="H238" s="64">
        <f>תקן[[#This Row],[כמות]]</f>
        <v>1</v>
      </c>
      <c r="I238" s="64">
        <f>תקן[[#This Row],[סהכ עלות]]</f>
        <v>300</v>
      </c>
      <c r="J238" s="65"/>
      <c r="K238" s="209" t="str">
        <f t="shared" si="31"/>
        <v>קולב בגדים</v>
      </c>
      <c r="L238" s="210">
        <f t="shared" si="27"/>
        <v>1</v>
      </c>
      <c r="M238" s="211">
        <f t="shared" si="28"/>
        <v>0</v>
      </c>
      <c r="N238" s="211">
        <f t="shared" si="29"/>
        <v>300</v>
      </c>
      <c r="O238" s="210"/>
      <c r="P238" s="218"/>
      <c r="Q238" s="215" t="str">
        <f t="shared" si="32"/>
        <v>אביזרים</v>
      </c>
      <c r="R238" s="219">
        <f t="shared" si="33"/>
        <v>1</v>
      </c>
      <c r="S238" s="211">
        <f t="shared" si="34"/>
        <v>0</v>
      </c>
      <c r="T238" s="211">
        <f t="shared" si="30"/>
        <v>300</v>
      </c>
      <c r="U238" s="211">
        <f t="shared" si="35"/>
        <v>300</v>
      </c>
      <c r="V238" s="220"/>
      <c r="X238" s="63" t="str">
        <f>'טבלה מרכזת'!A238</f>
        <v>תשושי נפש</v>
      </c>
      <c r="Y238" s="63">
        <f>'טבלה מרכזת'!B238</f>
        <v>20</v>
      </c>
      <c r="Z238" s="63" t="str">
        <f>'טבלה מרכזת'!C238</f>
        <v>אביזרים</v>
      </c>
      <c r="AA238" s="63" t="str">
        <f>'טבלה מרכזת'!D238</f>
        <v>חדרי צוות/רב תחומי</v>
      </c>
      <c r="AB238" s="63" t="str">
        <f>'טבלה מרכזת'!E238</f>
        <v>קולב בגדים</v>
      </c>
      <c r="AC238" s="63">
        <f>'טבלה מרכזת'!F238</f>
        <v>300</v>
      </c>
      <c r="AD238" s="63">
        <f>'טבלה מרכזת'!G238</f>
        <v>1</v>
      </c>
      <c r="AE238" s="63">
        <f>'טבלה מרכזת'!H238</f>
        <v>300</v>
      </c>
    </row>
    <row r="239" spans="2:31" ht="14.5" thickBot="1" x14ac:dyDescent="0.35">
      <c r="B239" s="64" t="str">
        <f>תקן[[#This Row],[סוג מרכז]]</f>
        <v>תשושי נפש</v>
      </c>
      <c r="C239" s="64">
        <f>תקן[[#This Row],[גודל מרכז]]</f>
        <v>20</v>
      </c>
      <c r="D239" s="64" t="str">
        <f>תקן[[#This Row],[סוג פריט]]</f>
        <v>אביזרים</v>
      </c>
      <c r="E239" s="64" t="str">
        <f>תקן[[#This Row],[קטגוריה]]</f>
        <v>מכבסה</v>
      </c>
      <c r="F239" s="60" t="str">
        <f>תקן[[#This Row],[תיאור הפריט]]</f>
        <v>קרש גיהוץ + מגהץ</v>
      </c>
      <c r="G239" s="64">
        <f>תקן[[#This Row],[עלות פריט]]</f>
        <v>1000</v>
      </c>
      <c r="H239" s="64">
        <f>תקן[[#This Row],[כמות]]</f>
        <v>1</v>
      </c>
      <c r="I239" s="64">
        <f>תקן[[#This Row],[סהכ עלות]]</f>
        <v>1000</v>
      </c>
      <c r="J239" s="65"/>
      <c r="K239" s="209" t="str">
        <f t="shared" si="31"/>
        <v>קרש גיהוץ + מגהץ</v>
      </c>
      <c r="L239" s="210">
        <f t="shared" si="27"/>
        <v>1</v>
      </c>
      <c r="M239" s="211">
        <f t="shared" si="28"/>
        <v>0</v>
      </c>
      <c r="N239" s="211">
        <f t="shared" si="29"/>
        <v>1000</v>
      </c>
      <c r="O239" s="210"/>
      <c r="P239" s="218"/>
      <c r="Q239" s="215" t="str">
        <f t="shared" si="32"/>
        <v>אביזרים</v>
      </c>
      <c r="R239" s="219">
        <f t="shared" si="33"/>
        <v>1</v>
      </c>
      <c r="S239" s="211">
        <f t="shared" si="34"/>
        <v>0</v>
      </c>
      <c r="T239" s="211">
        <f t="shared" si="30"/>
        <v>1000</v>
      </c>
      <c r="U239" s="211">
        <f t="shared" si="35"/>
        <v>1000</v>
      </c>
      <c r="V239" s="220"/>
      <c r="X239" s="63" t="str">
        <f>'טבלה מרכזת'!A239</f>
        <v>תשושי נפש</v>
      </c>
      <c r="Y239" s="63">
        <f>'טבלה מרכזת'!B239</f>
        <v>20</v>
      </c>
      <c r="Z239" s="63" t="str">
        <f>'טבלה מרכזת'!C239</f>
        <v>אביזרים</v>
      </c>
      <c r="AA239" s="63" t="str">
        <f>'טבלה מרכזת'!D239</f>
        <v>מכבסה</v>
      </c>
      <c r="AB239" s="63" t="str">
        <f>'טבלה מרכזת'!E239</f>
        <v>קרש גיהוץ + מגהץ</v>
      </c>
      <c r="AC239" s="63">
        <f>'טבלה מרכזת'!F239</f>
        <v>1000</v>
      </c>
      <c r="AD239" s="63">
        <f>'טבלה מרכזת'!G239</f>
        <v>1</v>
      </c>
      <c r="AE239" s="63">
        <f>'טבלה מרכזת'!H239</f>
        <v>1000</v>
      </c>
    </row>
    <row r="240" spans="2:31" ht="14.5" thickBot="1" x14ac:dyDescent="0.35">
      <c r="B240" s="64" t="str">
        <f>תקן[[#This Row],[סוג מרכז]]</f>
        <v>תשושי נפש</v>
      </c>
      <c r="C240" s="64">
        <f>תקן[[#This Row],[גודל מרכז]]</f>
        <v>20</v>
      </c>
      <c r="D240" s="64" t="str">
        <f>תקן[[#This Row],[סוג פריט]]</f>
        <v>אביזרים</v>
      </c>
      <c r="E240" s="64" t="str">
        <f>תקן[[#This Row],[קטגוריה]]</f>
        <v>חדר רחצה</v>
      </c>
      <c r="F240" s="60" t="str">
        <f>תקן[[#This Row],[תיאור הפריט]]</f>
        <v>שטיח למניעת החלקה</v>
      </c>
      <c r="G240" s="64">
        <f>תקן[[#This Row],[עלות פריט]]</f>
        <v>200</v>
      </c>
      <c r="H240" s="64">
        <f>תקן[[#This Row],[כמות]]</f>
        <v>1</v>
      </c>
      <c r="I240" s="64">
        <f>תקן[[#This Row],[סהכ עלות]]</f>
        <v>200</v>
      </c>
      <c r="J240" s="65"/>
      <c r="K240" s="209" t="str">
        <f t="shared" si="31"/>
        <v>שטיח למניעת החלקה</v>
      </c>
      <c r="L240" s="210">
        <f t="shared" si="27"/>
        <v>1</v>
      </c>
      <c r="M240" s="211">
        <f t="shared" si="28"/>
        <v>0</v>
      </c>
      <c r="N240" s="211">
        <f t="shared" si="29"/>
        <v>200</v>
      </c>
      <c r="O240" s="210"/>
      <c r="P240" s="218"/>
      <c r="Q240" s="215" t="str">
        <f t="shared" si="32"/>
        <v>אביזרים</v>
      </c>
      <c r="R240" s="219">
        <f t="shared" si="33"/>
        <v>1</v>
      </c>
      <c r="S240" s="211">
        <f t="shared" si="34"/>
        <v>0</v>
      </c>
      <c r="T240" s="211">
        <f t="shared" si="30"/>
        <v>200</v>
      </c>
      <c r="U240" s="211">
        <f t="shared" si="35"/>
        <v>200</v>
      </c>
      <c r="V240" s="220"/>
      <c r="X240" s="63" t="str">
        <f>'טבלה מרכזת'!A240</f>
        <v>תשושי נפש</v>
      </c>
      <c r="Y240" s="63">
        <f>'טבלה מרכזת'!B240</f>
        <v>20</v>
      </c>
      <c r="Z240" s="63" t="str">
        <f>'טבלה מרכזת'!C240</f>
        <v>אביזרים</v>
      </c>
      <c r="AA240" s="63" t="str">
        <f>'טבלה מרכזת'!D240</f>
        <v>חדר רחצה</v>
      </c>
      <c r="AB240" s="63" t="str">
        <f>'טבלה מרכזת'!E240</f>
        <v>שטיח למניעת החלקה</v>
      </c>
      <c r="AC240" s="63">
        <f>'טבלה מרכזת'!F240</f>
        <v>200</v>
      </c>
      <c r="AD240" s="63">
        <f>'טבלה מרכזת'!G240</f>
        <v>1</v>
      </c>
      <c r="AE240" s="63">
        <f>'טבלה מרכזת'!H240</f>
        <v>200</v>
      </c>
    </row>
    <row r="241" spans="2:31" ht="14.5" thickBot="1" x14ac:dyDescent="0.35">
      <c r="B241" s="64" t="str">
        <f>תקן[[#This Row],[סוג מרכז]]</f>
        <v>תשושי נפש</v>
      </c>
      <c r="C241" s="64">
        <f>תקן[[#This Row],[גודל מרכז]]</f>
        <v>20</v>
      </c>
      <c r="D241" s="64" t="str">
        <f>תקן[[#This Row],[סוג פריט]]</f>
        <v>אביזרים</v>
      </c>
      <c r="E241" s="64" t="str">
        <f>תקן[[#This Row],[קטגוריה]]</f>
        <v>כללי</v>
      </c>
      <c r="F241" s="60" t="str">
        <f>תקן[[#This Row],[תיאור הפריט]]</f>
        <v>שילוט חיצוני למרכז (תקציב)</v>
      </c>
      <c r="G241" s="64">
        <f>תקן[[#This Row],[עלות פריט]]</f>
        <v>8000</v>
      </c>
      <c r="H241" s="64">
        <f>תקן[[#This Row],[כמות]]</f>
        <v>1</v>
      </c>
      <c r="I241" s="64">
        <f>תקן[[#This Row],[סהכ עלות]]</f>
        <v>8000</v>
      </c>
      <c r="J241" s="65"/>
      <c r="K241" s="209" t="str">
        <f t="shared" si="31"/>
        <v>שילוט חיצוני למרכז (תקציב)</v>
      </c>
      <c r="L241" s="210">
        <f t="shared" si="27"/>
        <v>1</v>
      </c>
      <c r="M241" s="211">
        <f t="shared" si="28"/>
        <v>0</v>
      </c>
      <c r="N241" s="211">
        <f t="shared" si="29"/>
        <v>8000</v>
      </c>
      <c r="O241" s="210"/>
      <c r="P241" s="218"/>
      <c r="Q241" s="215" t="str">
        <f t="shared" si="32"/>
        <v>אביזרים</v>
      </c>
      <c r="R241" s="219">
        <f t="shared" si="33"/>
        <v>1</v>
      </c>
      <c r="S241" s="211">
        <f t="shared" si="34"/>
        <v>0</v>
      </c>
      <c r="T241" s="211">
        <f t="shared" si="30"/>
        <v>8000</v>
      </c>
      <c r="U241" s="211">
        <f t="shared" si="35"/>
        <v>8000</v>
      </c>
      <c r="V241" s="220"/>
      <c r="X241" s="63" t="str">
        <f>'טבלה מרכזת'!A241</f>
        <v>תשושי נפש</v>
      </c>
      <c r="Y241" s="63">
        <f>'טבלה מרכזת'!B241</f>
        <v>20</v>
      </c>
      <c r="Z241" s="63" t="str">
        <f>'טבלה מרכזת'!C241</f>
        <v>אביזרים</v>
      </c>
      <c r="AA241" s="63" t="str">
        <f>'טבלה מרכזת'!D241</f>
        <v>כללי</v>
      </c>
      <c r="AB241" s="63" t="str">
        <f>'טבלה מרכזת'!E241</f>
        <v>שילוט חיצוני למרכז (תקציב)</v>
      </c>
      <c r="AC241" s="63">
        <f>'טבלה מרכזת'!F241</f>
        <v>8000</v>
      </c>
      <c r="AD241" s="63">
        <f>'טבלה מרכזת'!G241</f>
        <v>1</v>
      </c>
      <c r="AE241" s="63">
        <f>'טבלה מרכזת'!H241</f>
        <v>8000</v>
      </c>
    </row>
    <row r="242" spans="2:31" ht="42.5" thickBot="1" x14ac:dyDescent="0.35">
      <c r="B242" s="64" t="str">
        <f>תקן[[#This Row],[סוג מרכז]]</f>
        <v>תשושי נפש</v>
      </c>
      <c r="C242" s="64">
        <f>תקן[[#This Row],[גודל מרכז]]</f>
        <v>20</v>
      </c>
      <c r="D242" s="64" t="str">
        <f>תקן[[#This Row],[סוג פריט]]</f>
        <v>אביזרים</v>
      </c>
      <c r="E242" s="64" t="str">
        <f>תקן[[#This Row],[קטגוריה]]</f>
        <v>כללי</v>
      </c>
      <c r="F242" s="60" t="str">
        <f>תקן[[#This Row],[תיאור הפריט]]</f>
        <v>שיפור בטיחות כמו: מעקות, מאחזי בטיחות, לחצן מצוקה עם צופר, פסים למניעת החלקה.</v>
      </c>
      <c r="G242" s="64">
        <f>תקן[[#This Row],[עלות פריט]]</f>
        <v>500</v>
      </c>
      <c r="H242" s="64">
        <f>תקן[[#This Row],[כמות]]</f>
        <v>10</v>
      </c>
      <c r="I242" s="64">
        <f>תקן[[#This Row],[סהכ עלות]]</f>
        <v>5000</v>
      </c>
      <c r="J242" s="65"/>
      <c r="K242" s="209" t="str">
        <f t="shared" si="31"/>
        <v>שיפור בטיחות כמו: מעקות, מאחזי בטיחות, לחצן מצוקה עם צופר, פסים למניעת החלקה.</v>
      </c>
      <c r="L242" s="210">
        <f t="shared" si="27"/>
        <v>10</v>
      </c>
      <c r="M242" s="211">
        <f t="shared" si="28"/>
        <v>0</v>
      </c>
      <c r="N242" s="211">
        <f t="shared" si="29"/>
        <v>5000</v>
      </c>
      <c r="O242" s="210"/>
      <c r="P242" s="218"/>
      <c r="Q242" s="215" t="str">
        <f t="shared" si="32"/>
        <v>אביזרים</v>
      </c>
      <c r="R242" s="219">
        <f t="shared" si="33"/>
        <v>10</v>
      </c>
      <c r="S242" s="211">
        <f t="shared" si="34"/>
        <v>0</v>
      </c>
      <c r="T242" s="211">
        <f t="shared" si="30"/>
        <v>500</v>
      </c>
      <c r="U242" s="211">
        <f t="shared" si="35"/>
        <v>5000</v>
      </c>
      <c r="V242" s="220"/>
      <c r="X242" s="63" t="str">
        <f>'טבלה מרכזת'!A242</f>
        <v>תשושי נפש</v>
      </c>
      <c r="Y242" s="63">
        <f>'טבלה מרכזת'!B242</f>
        <v>20</v>
      </c>
      <c r="Z242" s="63" t="str">
        <f>'טבלה מרכזת'!C242</f>
        <v>אביזרים</v>
      </c>
      <c r="AA242" s="63" t="str">
        <f>'טבלה מרכזת'!D242</f>
        <v>כללי</v>
      </c>
      <c r="AB242" s="63" t="str">
        <f>'טבלה מרכזת'!E242</f>
        <v>שיפור בטיחות כמו: מעקות, מאחזי בטיחות, לחצן מצוקה עם צופר, פסים למניעת החלקה.</v>
      </c>
      <c r="AC242" s="63">
        <f>'טבלה מרכזת'!F242</f>
        <v>500</v>
      </c>
      <c r="AD242" s="63">
        <f>'טבלה מרכזת'!G242</f>
        <v>10</v>
      </c>
      <c r="AE242" s="63">
        <f>'טבלה מרכזת'!H242</f>
        <v>5000</v>
      </c>
    </row>
    <row r="243" spans="2:31" ht="14.5" thickBot="1" x14ac:dyDescent="0.35">
      <c r="B243" s="64" t="str">
        <f>תקן[[#This Row],[סוג מרכז]]</f>
        <v>תשושי נפש</v>
      </c>
      <c r="C243" s="64">
        <f>תקן[[#This Row],[גודל מרכז]]</f>
        <v>20</v>
      </c>
      <c r="D243" s="64" t="str">
        <f>תקן[[#This Row],[סוג פריט]]</f>
        <v>אביזרים</v>
      </c>
      <c r="E243" s="64" t="str">
        <f>תקן[[#This Row],[קטגוריה]]</f>
        <v>כללי</v>
      </c>
      <c r="F243" s="60" t="str">
        <f>תקן[[#This Row],[תיאור הפריט]]</f>
        <v>שעון נוכחות</v>
      </c>
      <c r="G243" s="64">
        <f>תקן[[#This Row],[עלות פריט]]</f>
        <v>900</v>
      </c>
      <c r="H243" s="64">
        <f>תקן[[#This Row],[כמות]]</f>
        <v>1</v>
      </c>
      <c r="I243" s="64">
        <f>תקן[[#This Row],[סהכ עלות]]</f>
        <v>900</v>
      </c>
      <c r="J243" s="65"/>
      <c r="K243" s="209" t="str">
        <f t="shared" si="31"/>
        <v>שעון נוכחות</v>
      </c>
      <c r="L243" s="210">
        <f t="shared" si="27"/>
        <v>1</v>
      </c>
      <c r="M243" s="211">
        <f t="shared" si="28"/>
        <v>0</v>
      </c>
      <c r="N243" s="211">
        <f t="shared" si="29"/>
        <v>900</v>
      </c>
      <c r="O243" s="210"/>
      <c r="P243" s="218"/>
      <c r="Q243" s="215" t="str">
        <f t="shared" si="32"/>
        <v>אביזרים</v>
      </c>
      <c r="R243" s="219">
        <f t="shared" si="33"/>
        <v>1</v>
      </c>
      <c r="S243" s="211">
        <f t="shared" si="34"/>
        <v>0</v>
      </c>
      <c r="T243" s="211">
        <f t="shared" si="30"/>
        <v>900</v>
      </c>
      <c r="U243" s="211">
        <f t="shared" si="35"/>
        <v>900</v>
      </c>
      <c r="V243" s="220"/>
      <c r="X243" s="63" t="str">
        <f>'טבלה מרכזת'!A243</f>
        <v>תשושי נפש</v>
      </c>
      <c r="Y243" s="63">
        <f>'טבלה מרכזת'!B243</f>
        <v>20</v>
      </c>
      <c r="Z243" s="63" t="str">
        <f>'טבלה מרכזת'!C243</f>
        <v>אביזרים</v>
      </c>
      <c r="AA243" s="63" t="str">
        <f>'טבלה מרכזת'!D243</f>
        <v>כללי</v>
      </c>
      <c r="AB243" s="63" t="str">
        <f>'טבלה מרכזת'!E243</f>
        <v>שעון נוכחות</v>
      </c>
      <c r="AC243" s="63">
        <f>'טבלה מרכזת'!F243</f>
        <v>900</v>
      </c>
      <c r="AD243" s="63">
        <f>'טבלה מרכזת'!G243</f>
        <v>1</v>
      </c>
      <c r="AE243" s="63">
        <f>'טבלה מרכזת'!H243</f>
        <v>900</v>
      </c>
    </row>
    <row r="244" spans="2:31" ht="14.5" thickBot="1" x14ac:dyDescent="0.35">
      <c r="B244" s="64" t="str">
        <f>תקן[[#This Row],[סוג מרכז]]</f>
        <v>תשושי נפש</v>
      </c>
      <c r="C244" s="64">
        <f>תקן[[#This Row],[גודל מרכז]]</f>
        <v>20</v>
      </c>
      <c r="D244" s="64" t="str">
        <f>תקן[[#This Row],[סוג פריט]]</f>
        <v>אביזרים</v>
      </c>
      <c r="E244" s="64" t="str">
        <f>תקן[[#This Row],[קטגוריה]]</f>
        <v>כללי</v>
      </c>
      <c r="F244" s="60" t="str">
        <f>תקן[[#This Row],[תיאור הפריט]]</f>
        <v>שעון קיר</v>
      </c>
      <c r="G244" s="64">
        <f>תקן[[#This Row],[עלות פריט]]</f>
        <v>150</v>
      </c>
      <c r="H244" s="64">
        <f>תקן[[#This Row],[כמות]]</f>
        <v>1</v>
      </c>
      <c r="I244" s="64">
        <f>תקן[[#This Row],[סהכ עלות]]</f>
        <v>150</v>
      </c>
      <c r="J244" s="65"/>
      <c r="K244" s="209" t="str">
        <f t="shared" si="31"/>
        <v>שעון קיר</v>
      </c>
      <c r="L244" s="210">
        <f t="shared" si="27"/>
        <v>1</v>
      </c>
      <c r="M244" s="211">
        <f t="shared" si="28"/>
        <v>0</v>
      </c>
      <c r="N244" s="211">
        <f t="shared" si="29"/>
        <v>150</v>
      </c>
      <c r="O244" s="210"/>
      <c r="P244" s="218"/>
      <c r="Q244" s="215" t="str">
        <f t="shared" si="32"/>
        <v>אביזרים</v>
      </c>
      <c r="R244" s="219">
        <f t="shared" si="33"/>
        <v>1</v>
      </c>
      <c r="S244" s="211">
        <f t="shared" si="34"/>
        <v>0</v>
      </c>
      <c r="T244" s="211">
        <f t="shared" si="30"/>
        <v>150</v>
      </c>
      <c r="U244" s="211">
        <f t="shared" si="35"/>
        <v>150</v>
      </c>
      <c r="V244" s="220"/>
      <c r="X244" s="63" t="str">
        <f>'טבלה מרכזת'!A244</f>
        <v>תשושי נפש</v>
      </c>
      <c r="Y244" s="63">
        <f>'טבלה מרכזת'!B244</f>
        <v>20</v>
      </c>
      <c r="Z244" s="63" t="str">
        <f>'טבלה מרכזת'!C244</f>
        <v>אביזרים</v>
      </c>
      <c r="AA244" s="63" t="str">
        <f>'טבלה מרכזת'!D244</f>
        <v>כללי</v>
      </c>
      <c r="AB244" s="63" t="str">
        <f>'טבלה מרכזת'!E244</f>
        <v>שעון קיר</v>
      </c>
      <c r="AC244" s="63">
        <f>'טבלה מרכזת'!F244</f>
        <v>150</v>
      </c>
      <c r="AD244" s="63">
        <f>'טבלה מרכזת'!G244</f>
        <v>1</v>
      </c>
      <c r="AE244" s="63">
        <f>'טבלה מרכזת'!H244</f>
        <v>150</v>
      </c>
    </row>
    <row r="245" spans="2:31" ht="14.5" thickBot="1" x14ac:dyDescent="0.35">
      <c r="B245" s="64" t="str">
        <f>תקן[[#This Row],[סוג מרכז]]</f>
        <v>תשושי נפש</v>
      </c>
      <c r="C245" s="64">
        <f>תקן[[#This Row],[גודל מרכז]]</f>
        <v>20</v>
      </c>
      <c r="D245" s="64" t="str">
        <f>תקן[[#This Row],[סוג פריט]]</f>
        <v>אביזרים</v>
      </c>
      <c r="E245" s="64" t="str">
        <f>תקן[[#This Row],[קטגוריה]]</f>
        <v>כללי</v>
      </c>
      <c r="F245" s="60" t="str">
        <f>תקן[[#This Row],[תיאור הפריט]]</f>
        <v>תמונות וקישוטי קיר (תקציב)</v>
      </c>
      <c r="G245" s="64">
        <f>תקן[[#This Row],[עלות פריט]]</f>
        <v>2200</v>
      </c>
      <c r="H245" s="64">
        <f>תקן[[#This Row],[כמות]]</f>
        <v>1</v>
      </c>
      <c r="I245" s="64">
        <f>תקן[[#This Row],[סהכ עלות]]</f>
        <v>2200</v>
      </c>
      <c r="J245" s="65"/>
      <c r="K245" s="209" t="str">
        <f t="shared" si="31"/>
        <v>תמונות וקישוטי קיר (תקציב)</v>
      </c>
      <c r="L245" s="210">
        <f t="shared" si="27"/>
        <v>1</v>
      </c>
      <c r="M245" s="211">
        <f t="shared" si="28"/>
        <v>0</v>
      </c>
      <c r="N245" s="211">
        <f t="shared" si="29"/>
        <v>2200</v>
      </c>
      <c r="O245" s="210"/>
      <c r="P245" s="218"/>
      <c r="Q245" s="215" t="str">
        <f t="shared" si="32"/>
        <v>אביזרים</v>
      </c>
      <c r="R245" s="219">
        <f t="shared" si="33"/>
        <v>1</v>
      </c>
      <c r="S245" s="211">
        <f t="shared" si="34"/>
        <v>0</v>
      </c>
      <c r="T245" s="211">
        <f t="shared" si="30"/>
        <v>2200</v>
      </c>
      <c r="U245" s="211">
        <f t="shared" si="35"/>
        <v>2200</v>
      </c>
      <c r="V245" s="220"/>
      <c r="X245" s="63" t="str">
        <f>'טבלה מרכזת'!A245</f>
        <v>תשושי נפש</v>
      </c>
      <c r="Y245" s="63">
        <f>'טבלה מרכזת'!B245</f>
        <v>20</v>
      </c>
      <c r="Z245" s="63" t="str">
        <f>'טבלה מרכזת'!C245</f>
        <v>אביזרים</v>
      </c>
      <c r="AA245" s="63" t="str">
        <f>'טבלה מרכזת'!D245</f>
        <v>כללי</v>
      </c>
      <c r="AB245" s="63" t="str">
        <f>'טבלה מרכזת'!E245</f>
        <v>תמונות וקישוטי קיר (תקציב)</v>
      </c>
      <c r="AC245" s="63">
        <f>'טבלה מרכזת'!F245</f>
        <v>2200</v>
      </c>
      <c r="AD245" s="63">
        <f>'טבלה מרכזת'!G245</f>
        <v>1</v>
      </c>
      <c r="AE245" s="63">
        <f>'טבלה מרכזת'!H245</f>
        <v>2200</v>
      </c>
    </row>
    <row r="246" spans="2:31" ht="14.5" thickBot="1" x14ac:dyDescent="0.35">
      <c r="B246" s="64" t="str">
        <f>תקן[[#This Row],[סוג מרכז]]</f>
        <v>תשושי נפש</v>
      </c>
      <c r="C246" s="64">
        <f>תקן[[#This Row],[גודל מרכז]]</f>
        <v>20</v>
      </c>
      <c r="D246" s="64" t="str">
        <f>תקן[[#This Row],[סוג פריט]]</f>
        <v>הנגשת ראייה</v>
      </c>
      <c r="E246" s="64" t="str">
        <f>תקן[[#This Row],[קטגוריה]]</f>
        <v>הנגשת ראייה</v>
      </c>
      <c r="F246" s="60" t="str">
        <f>תקן[[#This Row],[תיאור הפריט]]</f>
        <v xml:space="preserve">ראה גיליון מצורף </v>
      </c>
      <c r="G246" s="64">
        <f>תקן[[#This Row],[עלות פריט]]</f>
        <v>0</v>
      </c>
      <c r="H246" s="64">
        <f>תקן[[#This Row],[כמות]]</f>
        <v>0</v>
      </c>
      <c r="I246" s="64">
        <f>תקן[[#This Row],[סהכ עלות]]</f>
        <v>0</v>
      </c>
      <c r="J246" s="65"/>
      <c r="K246" s="209" t="str">
        <f t="shared" si="31"/>
        <v xml:space="preserve">ראה גיליון מצורף </v>
      </c>
      <c r="L246" s="210">
        <f t="shared" si="27"/>
        <v>0</v>
      </c>
      <c r="M246" s="211">
        <f t="shared" si="28"/>
        <v>0</v>
      </c>
      <c r="N246" s="211">
        <f t="shared" si="29"/>
        <v>0</v>
      </c>
      <c r="O246" s="210"/>
      <c r="P246" s="218"/>
      <c r="Q246" s="215" t="str">
        <f t="shared" si="32"/>
        <v>הנגשת ראייה</v>
      </c>
      <c r="R246" s="219">
        <f t="shared" si="33"/>
        <v>0</v>
      </c>
      <c r="S246" s="211">
        <f t="shared" si="34"/>
        <v>0</v>
      </c>
      <c r="T246" s="211">
        <f t="shared" si="30"/>
        <v>0</v>
      </c>
      <c r="U246" s="211">
        <f t="shared" si="35"/>
        <v>0</v>
      </c>
      <c r="V246" s="220"/>
      <c r="X246" s="63" t="str">
        <f>'טבלה מרכזת'!A246</f>
        <v>תשושי נפש</v>
      </c>
      <c r="Y246" s="63">
        <f>'טבלה מרכזת'!B246</f>
        <v>20</v>
      </c>
      <c r="Z246" s="63" t="str">
        <f>'טבלה מרכזת'!C246</f>
        <v>הנגשת ראייה</v>
      </c>
      <c r="AA246" s="63" t="str">
        <f>'טבלה מרכזת'!D246</f>
        <v>הנגשת ראייה</v>
      </c>
      <c r="AB246" s="63" t="str">
        <f>'טבלה מרכזת'!E246</f>
        <v xml:space="preserve">ראה גיליון מצורף </v>
      </c>
      <c r="AC246" s="63">
        <f>'טבלה מרכזת'!F246</f>
        <v>0</v>
      </c>
      <c r="AD246" s="63">
        <f>'טבלה מרכזת'!G246</f>
        <v>0</v>
      </c>
      <c r="AE246" s="63">
        <f>'טבלה מרכזת'!H246</f>
        <v>0</v>
      </c>
    </row>
    <row r="247" spans="2:31" ht="14.5" thickBot="1" x14ac:dyDescent="0.35">
      <c r="B247" s="64" t="str">
        <f>תקן[[#This Row],[סוג מרכז]]</f>
        <v>תשושי נפש</v>
      </c>
      <c r="C247" s="64">
        <f>תקן[[#This Row],[גודל מרכז]]</f>
        <v>20</v>
      </c>
      <c r="D247" s="64" t="str">
        <f>תקן[[#This Row],[סוג פריט]]</f>
        <v>הנגשת שמע</v>
      </c>
      <c r="E247" s="64" t="str">
        <f>תקן[[#This Row],[קטגוריה]]</f>
        <v>הנגשת שמע</v>
      </c>
      <c r="F247" s="60" t="str">
        <f>תקן[[#This Row],[תיאור הפריט]]</f>
        <v xml:space="preserve">ראה גיליון מצורף </v>
      </c>
      <c r="G247" s="64">
        <f>תקן[[#This Row],[עלות פריט]]</f>
        <v>0</v>
      </c>
      <c r="H247" s="64">
        <f>תקן[[#This Row],[כמות]]</f>
        <v>0</v>
      </c>
      <c r="I247" s="64">
        <f>תקן[[#This Row],[סהכ עלות]]</f>
        <v>0</v>
      </c>
      <c r="J247" s="65"/>
      <c r="K247" s="209" t="str">
        <f t="shared" si="31"/>
        <v xml:space="preserve">ראה גיליון מצורף </v>
      </c>
      <c r="L247" s="210">
        <f t="shared" si="27"/>
        <v>0</v>
      </c>
      <c r="M247" s="211">
        <f t="shared" si="28"/>
        <v>0</v>
      </c>
      <c r="N247" s="211">
        <f t="shared" si="29"/>
        <v>0</v>
      </c>
      <c r="O247" s="210"/>
      <c r="P247" s="218"/>
      <c r="Q247" s="215" t="str">
        <f t="shared" si="32"/>
        <v>הנגשת שמע</v>
      </c>
      <c r="R247" s="219">
        <f t="shared" si="33"/>
        <v>0</v>
      </c>
      <c r="S247" s="211">
        <f t="shared" si="34"/>
        <v>0</v>
      </c>
      <c r="T247" s="211">
        <f t="shared" si="30"/>
        <v>0</v>
      </c>
      <c r="U247" s="211">
        <f t="shared" si="35"/>
        <v>0</v>
      </c>
      <c r="V247" s="220"/>
      <c r="X247" s="63" t="str">
        <f>'טבלה מרכזת'!A247</f>
        <v>תשושי נפש</v>
      </c>
      <c r="Y247" s="63">
        <f>'טבלה מרכזת'!B247</f>
        <v>20</v>
      </c>
      <c r="Z247" s="63" t="str">
        <f>'טבלה מרכזת'!C247</f>
        <v>הנגשת שמע</v>
      </c>
      <c r="AA247" s="63" t="str">
        <f>'טבלה מרכזת'!D247</f>
        <v>הנגשת שמע</v>
      </c>
      <c r="AB247" s="63" t="str">
        <f>'טבלה מרכזת'!E247</f>
        <v xml:space="preserve">ראה גיליון מצורף </v>
      </c>
      <c r="AC247" s="63">
        <f>'טבלה מרכזת'!F247</f>
        <v>0</v>
      </c>
      <c r="AD247" s="63">
        <f>'טבלה מרכזת'!G247</f>
        <v>0</v>
      </c>
      <c r="AE247" s="63">
        <f>'טבלה מרכזת'!H247</f>
        <v>0</v>
      </c>
    </row>
    <row r="248" spans="2:31" ht="14.5" thickBot="1" x14ac:dyDescent="0.35">
      <c r="B248" s="64" t="str">
        <f>תקן[[#This Row],[סוג מרכז]]</f>
        <v>תשושי נפש</v>
      </c>
      <c r="C248" s="64">
        <f>תקן[[#This Row],[גודל מרכז]]</f>
        <v>20</v>
      </c>
      <c r="D248" s="64" t="str">
        <f>תקן[[#This Row],[סוג פריט]]</f>
        <v>חדר סנוזלן</v>
      </c>
      <c r="E248" s="64" t="str">
        <f>תקן[[#This Row],[קטגוריה]]</f>
        <v>חדר סנוזלן</v>
      </c>
      <c r="F248" s="60" t="str">
        <f>תקן[[#This Row],[תיאור הפריט]]</f>
        <v xml:space="preserve">ראה גיליון מצורף </v>
      </c>
      <c r="G248" s="64">
        <f>תקן[[#This Row],[עלות פריט]]</f>
        <v>0</v>
      </c>
      <c r="H248" s="64">
        <f>תקן[[#This Row],[כמות]]</f>
        <v>0</v>
      </c>
      <c r="I248" s="64">
        <f>תקן[[#This Row],[סהכ עלות]]</f>
        <v>0</v>
      </c>
      <c r="J248" s="65"/>
      <c r="K248" s="209" t="str">
        <f t="shared" si="31"/>
        <v xml:space="preserve">ראה גיליון מצורף </v>
      </c>
      <c r="L248" s="210">
        <f t="shared" si="27"/>
        <v>0</v>
      </c>
      <c r="M248" s="211">
        <f t="shared" si="28"/>
        <v>0</v>
      </c>
      <c r="N248" s="211">
        <f t="shared" si="29"/>
        <v>0</v>
      </c>
      <c r="O248" s="210"/>
      <c r="P248" s="218"/>
      <c r="Q248" s="215" t="str">
        <f t="shared" si="32"/>
        <v>חדר סנוזלן</v>
      </c>
      <c r="R248" s="219">
        <f t="shared" si="33"/>
        <v>0</v>
      </c>
      <c r="S248" s="211">
        <f t="shared" si="34"/>
        <v>0</v>
      </c>
      <c r="T248" s="211">
        <f t="shared" si="30"/>
        <v>0</v>
      </c>
      <c r="U248" s="211">
        <f t="shared" si="35"/>
        <v>0</v>
      </c>
      <c r="V248" s="220"/>
      <c r="X248" s="63" t="str">
        <f>'טבלה מרכזת'!A248</f>
        <v>תשושי נפש</v>
      </c>
      <c r="Y248" s="63">
        <f>'טבלה מרכזת'!B248</f>
        <v>20</v>
      </c>
      <c r="Z248" s="63" t="str">
        <f>'טבלה מרכזת'!C248</f>
        <v>חדר סנוזלן</v>
      </c>
      <c r="AA248" s="63" t="str">
        <f>'טבלה מרכזת'!D248</f>
        <v>חדר סנוזלן</v>
      </c>
      <c r="AB248" s="63" t="str">
        <f>'טבלה מרכזת'!E248</f>
        <v xml:space="preserve">ראה גיליון מצורף </v>
      </c>
      <c r="AC248" s="63">
        <f>'טבלה מרכזת'!F248</f>
        <v>0</v>
      </c>
      <c r="AD248" s="63">
        <f>'טבלה מרכזת'!G248</f>
        <v>0</v>
      </c>
      <c r="AE248" s="63">
        <f>'טבלה מרכזת'!H248</f>
        <v>0</v>
      </c>
    </row>
    <row r="249" spans="2:31" ht="14.5" thickBot="1" x14ac:dyDescent="0.35">
      <c r="B249" s="64" t="str">
        <f>תקן[[#This Row],[סוג מרכז]]</f>
        <v>תשושי נפש</v>
      </c>
      <c r="C249" s="64">
        <f>תקן[[#This Row],[גודל מרכז]]</f>
        <v>20</v>
      </c>
      <c r="D249" s="64" t="str">
        <f>תקן[[#This Row],[סוג פריט]]</f>
        <v>חוגים</v>
      </c>
      <c r="E249" s="64" t="str">
        <f>תקן[[#This Row],[קטגוריה]]</f>
        <v>חוגים</v>
      </c>
      <c r="F249" s="60" t="str">
        <f>תקן[[#This Row],[תיאור הפריט]]</f>
        <v xml:space="preserve">ראה גיליון מצורף </v>
      </c>
      <c r="G249" s="64">
        <f>תקן[[#This Row],[עלות פריט]]</f>
        <v>0</v>
      </c>
      <c r="H249" s="64">
        <f>תקן[[#This Row],[כמות]]</f>
        <v>0</v>
      </c>
      <c r="I249" s="64">
        <f>תקן[[#This Row],[סהכ עלות]]</f>
        <v>0</v>
      </c>
      <c r="J249" s="65"/>
      <c r="K249" s="209" t="str">
        <f t="shared" si="31"/>
        <v xml:space="preserve">ראה גיליון מצורף </v>
      </c>
      <c r="L249" s="210">
        <f t="shared" si="27"/>
        <v>0</v>
      </c>
      <c r="M249" s="211">
        <f t="shared" si="28"/>
        <v>0</v>
      </c>
      <c r="N249" s="211">
        <f t="shared" si="29"/>
        <v>0</v>
      </c>
      <c r="O249" s="210"/>
      <c r="P249" s="218"/>
      <c r="Q249" s="215" t="str">
        <f t="shared" si="32"/>
        <v>חוגים</v>
      </c>
      <c r="R249" s="219">
        <f t="shared" si="33"/>
        <v>0</v>
      </c>
      <c r="S249" s="211">
        <f t="shared" si="34"/>
        <v>0</v>
      </c>
      <c r="T249" s="211">
        <f t="shared" si="30"/>
        <v>0</v>
      </c>
      <c r="U249" s="211">
        <f t="shared" si="35"/>
        <v>0</v>
      </c>
      <c r="V249" s="220"/>
      <c r="X249" s="63" t="str">
        <f>'טבלה מרכזת'!A249</f>
        <v>תשושי נפש</v>
      </c>
      <c r="Y249" s="63">
        <f>'טבלה מרכזת'!B249</f>
        <v>20</v>
      </c>
      <c r="Z249" s="63" t="str">
        <f>'טבלה מרכזת'!C249</f>
        <v>חוגים</v>
      </c>
      <c r="AA249" s="63" t="str">
        <f>'טבלה מרכזת'!D249</f>
        <v>חוגים</v>
      </c>
      <c r="AB249" s="63" t="str">
        <f>'טבלה מרכזת'!E249</f>
        <v xml:space="preserve">ראה גיליון מצורף </v>
      </c>
      <c r="AC249" s="63">
        <f>'טבלה מרכזת'!F249</f>
        <v>0</v>
      </c>
      <c r="AD249" s="63">
        <f>'טבלה מרכזת'!G249</f>
        <v>0</v>
      </c>
      <c r="AE249" s="63">
        <f>'טבלה מרכזת'!H249</f>
        <v>0</v>
      </c>
    </row>
    <row r="250" spans="2:31" ht="14.5" thickBot="1" x14ac:dyDescent="0.35">
      <c r="B250" s="64" t="str">
        <f>תקן[[#This Row],[סוג מרכז]]</f>
        <v>תשושי נפש</v>
      </c>
      <c r="C250" s="64">
        <f>תקן[[#This Row],[גודל מרכז]]</f>
        <v>20</v>
      </c>
      <c r="D250" s="64" t="str">
        <f>תקן[[#This Row],[סוג פריט]]</f>
        <v>חממה/גינה טיפולית</v>
      </c>
      <c r="E250" s="64" t="str">
        <f>תקן[[#This Row],[קטגוריה]]</f>
        <v>חממה/גינה טיפולית</v>
      </c>
      <c r="F250" s="60" t="str">
        <f>תקן[[#This Row],[תיאור הפריט]]</f>
        <v xml:space="preserve">ראה גיליון מצורף </v>
      </c>
      <c r="G250" s="64">
        <f>תקן[[#This Row],[עלות פריט]]</f>
        <v>0</v>
      </c>
      <c r="H250" s="64">
        <f>תקן[[#This Row],[כמות]]</f>
        <v>0</v>
      </c>
      <c r="I250" s="64">
        <f>תקן[[#This Row],[סהכ עלות]]</f>
        <v>0</v>
      </c>
      <c r="J250" s="65"/>
      <c r="K250" s="209" t="str">
        <f t="shared" si="31"/>
        <v xml:space="preserve">ראה גיליון מצורף </v>
      </c>
      <c r="L250" s="210">
        <f t="shared" si="27"/>
        <v>0</v>
      </c>
      <c r="M250" s="211">
        <f t="shared" si="28"/>
        <v>0</v>
      </c>
      <c r="N250" s="211">
        <f t="shared" si="29"/>
        <v>0</v>
      </c>
      <c r="O250" s="210"/>
      <c r="P250" s="218"/>
      <c r="Q250" s="215" t="str">
        <f t="shared" si="32"/>
        <v>חממה/גינה טיפולית</v>
      </c>
      <c r="R250" s="219">
        <f t="shared" si="33"/>
        <v>0</v>
      </c>
      <c r="S250" s="211">
        <f t="shared" si="34"/>
        <v>0</v>
      </c>
      <c r="T250" s="211">
        <f t="shared" si="30"/>
        <v>0</v>
      </c>
      <c r="U250" s="211">
        <f t="shared" si="35"/>
        <v>0</v>
      </c>
      <c r="V250" s="220"/>
      <c r="X250" s="63" t="str">
        <f>'טבלה מרכזת'!A250</f>
        <v>תשושי נפש</v>
      </c>
      <c r="Y250" s="63">
        <f>'טבלה מרכזת'!B250</f>
        <v>20</v>
      </c>
      <c r="Z250" s="63" t="str">
        <f>'טבלה מרכזת'!C250</f>
        <v>חממה/גינה טיפולית</v>
      </c>
      <c r="AA250" s="63" t="str">
        <f>'טבלה מרכזת'!D250</f>
        <v>חממה/גינה טיפולית</v>
      </c>
      <c r="AB250" s="63" t="str">
        <f>'טבלה מרכזת'!E250</f>
        <v xml:space="preserve">ראה גיליון מצורף </v>
      </c>
      <c r="AC250" s="63">
        <f>'טבלה מרכזת'!F250</f>
        <v>0</v>
      </c>
      <c r="AD250" s="63">
        <f>'טבלה מרכזת'!G250</f>
        <v>0</v>
      </c>
      <c r="AE250" s="63">
        <f>'טבלה מרכזת'!H250</f>
        <v>0</v>
      </c>
    </row>
    <row r="251" spans="2:31" ht="28.5" thickBot="1" x14ac:dyDescent="0.35">
      <c r="B251" s="64" t="str">
        <f>תקן[[#This Row],[סוג מרכז]]</f>
        <v>תשושי נפש</v>
      </c>
      <c r="C251" s="64">
        <f>תקן[[#This Row],[גודל מרכז]]</f>
        <v>20</v>
      </c>
      <c r="D251" s="64" t="str">
        <f>תקן[[#This Row],[סוג פריט]]</f>
        <v>טיפוח חן/מספרה</v>
      </c>
      <c r="E251" s="64" t="str">
        <f>תקן[[#This Row],[קטגוריה]]</f>
        <v>טיפוח החן</v>
      </c>
      <c r="F251" s="60" t="str">
        <f>תקן[[#This Row],[תיאור הפריט]]</f>
        <v>ארון איחסון (רוחב 80-100 ס"מ)</v>
      </c>
      <c r="G251" s="64">
        <f>תקן[[#This Row],[עלות פריט]]</f>
        <v>1000</v>
      </c>
      <c r="H251" s="64">
        <f>תקן[[#This Row],[כמות]]</f>
        <v>1</v>
      </c>
      <c r="I251" s="64">
        <f>תקן[[#This Row],[סהכ עלות]]</f>
        <v>1000</v>
      </c>
      <c r="J251" s="65"/>
      <c r="K251" s="209" t="str">
        <f t="shared" si="31"/>
        <v>ארון איחסון (רוחב 80-100 ס"מ)</v>
      </c>
      <c r="L251" s="210">
        <f t="shared" si="27"/>
        <v>1</v>
      </c>
      <c r="M251" s="211">
        <f t="shared" si="28"/>
        <v>0</v>
      </c>
      <c r="N251" s="211">
        <f t="shared" si="29"/>
        <v>1000</v>
      </c>
      <c r="O251" s="210"/>
      <c r="P251" s="218"/>
      <c r="Q251" s="215" t="str">
        <f t="shared" si="32"/>
        <v>טיפוח חן/מספרה</v>
      </c>
      <c r="R251" s="219">
        <f t="shared" si="33"/>
        <v>1</v>
      </c>
      <c r="S251" s="211">
        <f t="shared" si="34"/>
        <v>0</v>
      </c>
      <c r="T251" s="211">
        <f t="shared" si="30"/>
        <v>1000</v>
      </c>
      <c r="U251" s="211">
        <f t="shared" si="35"/>
        <v>1000</v>
      </c>
      <c r="V251" s="220"/>
      <c r="X251" s="63" t="str">
        <f>'טבלה מרכזת'!A251</f>
        <v>תשושי נפש</v>
      </c>
      <c r="Y251" s="63">
        <f>'טבלה מרכזת'!B251</f>
        <v>20</v>
      </c>
      <c r="Z251" s="63" t="str">
        <f>'טבלה מרכזת'!C251</f>
        <v>טיפוח חן/מספרה</v>
      </c>
      <c r="AA251" s="63" t="str">
        <f>'טבלה מרכזת'!D251</f>
        <v>טיפוח החן</v>
      </c>
      <c r="AB251" s="63" t="str">
        <f>'טבלה מרכזת'!E251</f>
        <v>ארון איחסון (רוחב 80-100 ס"מ)</v>
      </c>
      <c r="AC251" s="63">
        <f>'טבלה מרכזת'!F251</f>
        <v>1000</v>
      </c>
      <c r="AD251" s="63">
        <f>'טבלה מרכזת'!G251</f>
        <v>1</v>
      </c>
      <c r="AE251" s="63">
        <f>'טבלה מרכזת'!H251</f>
        <v>1000</v>
      </c>
    </row>
    <row r="252" spans="2:31" ht="14.5" thickBot="1" x14ac:dyDescent="0.35">
      <c r="B252" s="64" t="str">
        <f>תקן[[#This Row],[סוג מרכז]]</f>
        <v>תשושי נפש</v>
      </c>
      <c r="C252" s="64">
        <f>תקן[[#This Row],[גודל מרכז]]</f>
        <v>20</v>
      </c>
      <c r="D252" s="64" t="str">
        <f>תקן[[#This Row],[סוג פריט]]</f>
        <v>טיפוח חן/מספרה</v>
      </c>
      <c r="E252" s="64" t="str">
        <f>תקן[[#This Row],[קטגוריה]]</f>
        <v>טיפוח החן</v>
      </c>
      <c r="F252" s="60" t="str">
        <f>תקן[[#This Row],[תיאור הפריט]]</f>
        <v>ארון תחתון+כיור+ברז+משטח</v>
      </c>
      <c r="G252" s="64">
        <f>תקן[[#This Row],[עלות פריט]]</f>
        <v>2500</v>
      </c>
      <c r="H252" s="64">
        <f>תקן[[#This Row],[כמות]]</f>
        <v>1</v>
      </c>
      <c r="I252" s="64">
        <f>תקן[[#This Row],[סהכ עלות]]</f>
        <v>2500</v>
      </c>
      <c r="J252" s="65"/>
      <c r="K252" s="209" t="str">
        <f t="shared" si="31"/>
        <v>ארון תחתון+כיור+ברז+משטח</v>
      </c>
      <c r="L252" s="210">
        <f t="shared" si="27"/>
        <v>1</v>
      </c>
      <c r="M252" s="211">
        <f t="shared" si="28"/>
        <v>0</v>
      </c>
      <c r="N252" s="211">
        <f t="shared" si="29"/>
        <v>2500</v>
      </c>
      <c r="O252" s="210"/>
      <c r="P252" s="218"/>
      <c r="Q252" s="215" t="str">
        <f t="shared" si="32"/>
        <v>טיפוח חן/מספרה</v>
      </c>
      <c r="R252" s="219">
        <f t="shared" si="33"/>
        <v>1</v>
      </c>
      <c r="S252" s="211">
        <f t="shared" si="34"/>
        <v>0</v>
      </c>
      <c r="T252" s="211">
        <f t="shared" si="30"/>
        <v>2500</v>
      </c>
      <c r="U252" s="211">
        <f t="shared" si="35"/>
        <v>2500</v>
      </c>
      <c r="V252" s="220"/>
      <c r="X252" s="63" t="str">
        <f>'טבלה מרכזת'!A252</f>
        <v>תשושי נפש</v>
      </c>
      <c r="Y252" s="63">
        <f>'טבלה מרכזת'!B252</f>
        <v>20</v>
      </c>
      <c r="Z252" s="63" t="str">
        <f>'טבלה מרכזת'!C252</f>
        <v>טיפוח חן/מספרה</v>
      </c>
      <c r="AA252" s="63" t="str">
        <f>'טבלה מרכזת'!D252</f>
        <v>טיפוח החן</v>
      </c>
      <c r="AB252" s="63" t="str">
        <f>'טבלה מרכזת'!E252</f>
        <v>ארון תחתון+כיור+ברז+משטח</v>
      </c>
      <c r="AC252" s="63">
        <f>'טבלה מרכזת'!F252</f>
        <v>2500</v>
      </c>
      <c r="AD252" s="63">
        <f>'טבלה מרכזת'!G252</f>
        <v>1</v>
      </c>
      <c r="AE252" s="63">
        <f>'טבלה מרכזת'!H252</f>
        <v>2500</v>
      </c>
    </row>
    <row r="253" spans="2:31" ht="14.5" thickBot="1" x14ac:dyDescent="0.35">
      <c r="B253" s="64" t="str">
        <f>תקן[[#This Row],[סוג מרכז]]</f>
        <v>תשושי נפש</v>
      </c>
      <c r="C253" s="64">
        <f>תקן[[#This Row],[גודל מרכז]]</f>
        <v>20</v>
      </c>
      <c r="D253" s="64" t="str">
        <f>תקן[[#This Row],[סוג פריט]]</f>
        <v>טיפוח חן/מספרה</v>
      </c>
      <c r="E253" s="64" t="str">
        <f>תקן[[#This Row],[קטגוריה]]</f>
        <v>טיפוח החן</v>
      </c>
      <c r="F253" s="60" t="str">
        <f>תקן[[#This Row],[תיאור הפריט]]</f>
        <v>דלפק עבודה למספרה</v>
      </c>
      <c r="G253" s="64">
        <f>תקן[[#This Row],[עלות פריט]]</f>
        <v>2000</v>
      </c>
      <c r="H253" s="64">
        <f>תקן[[#This Row],[כמות]]</f>
        <v>1</v>
      </c>
      <c r="I253" s="64">
        <f>תקן[[#This Row],[סהכ עלות]]</f>
        <v>2000</v>
      </c>
      <c r="J253" s="65"/>
      <c r="K253" s="209" t="str">
        <f t="shared" si="31"/>
        <v>דלפק עבודה למספרה</v>
      </c>
      <c r="L253" s="210">
        <f t="shared" si="27"/>
        <v>1</v>
      </c>
      <c r="M253" s="211">
        <f t="shared" si="28"/>
        <v>0</v>
      </c>
      <c r="N253" s="211">
        <f t="shared" si="29"/>
        <v>2000</v>
      </c>
      <c r="O253" s="210"/>
      <c r="P253" s="218"/>
      <c r="Q253" s="215" t="str">
        <f t="shared" si="32"/>
        <v>טיפוח חן/מספרה</v>
      </c>
      <c r="R253" s="219">
        <f t="shared" si="33"/>
        <v>1</v>
      </c>
      <c r="S253" s="211">
        <f t="shared" si="34"/>
        <v>0</v>
      </c>
      <c r="T253" s="211">
        <f t="shared" si="30"/>
        <v>2000</v>
      </c>
      <c r="U253" s="211">
        <f t="shared" si="35"/>
        <v>2000</v>
      </c>
      <c r="V253" s="220"/>
      <c r="X253" s="63" t="str">
        <f>'טבלה מרכזת'!A253</f>
        <v>תשושי נפש</v>
      </c>
      <c r="Y253" s="63">
        <f>'טבלה מרכזת'!B253</f>
        <v>20</v>
      </c>
      <c r="Z253" s="63" t="str">
        <f>'טבלה מרכזת'!C253</f>
        <v>טיפוח חן/מספרה</v>
      </c>
      <c r="AA253" s="63" t="str">
        <f>'טבלה מרכזת'!D253</f>
        <v>טיפוח החן</v>
      </c>
      <c r="AB253" s="63" t="str">
        <f>'טבלה מרכזת'!E253</f>
        <v>דלפק עבודה למספרה</v>
      </c>
      <c r="AC253" s="63">
        <f>'טבלה מרכזת'!F253</f>
        <v>2000</v>
      </c>
      <c r="AD253" s="63">
        <f>'טבלה מרכזת'!G253</f>
        <v>1</v>
      </c>
      <c r="AE253" s="63">
        <f>'טבלה מרכזת'!H253</f>
        <v>2000</v>
      </c>
    </row>
    <row r="254" spans="2:31" ht="14.5" thickBot="1" x14ac:dyDescent="0.35">
      <c r="B254" s="64" t="str">
        <f>תקן[[#This Row],[סוג מרכז]]</f>
        <v>תשושי נפש</v>
      </c>
      <c r="C254" s="64">
        <f>תקן[[#This Row],[גודל מרכז]]</f>
        <v>20</v>
      </c>
      <c r="D254" s="64" t="str">
        <f>תקן[[#This Row],[סוג פריט]]</f>
        <v>טיפוח חן/מספרה</v>
      </c>
      <c r="E254" s="64" t="str">
        <f>תקן[[#This Row],[קטגוריה]]</f>
        <v>טיפוח החן</v>
      </c>
      <c r="F254" s="60" t="str">
        <f>תקן[[#This Row],[תיאור הפריט]]</f>
        <v>כיסא טיפולים</v>
      </c>
      <c r="G254" s="64">
        <f>תקן[[#This Row],[עלות פריט]]</f>
        <v>1500</v>
      </c>
      <c r="H254" s="64">
        <f>תקן[[#This Row],[כמות]]</f>
        <v>1</v>
      </c>
      <c r="I254" s="64">
        <f>תקן[[#This Row],[סהכ עלות]]</f>
        <v>1500</v>
      </c>
      <c r="J254" s="65"/>
      <c r="K254" s="209" t="str">
        <f t="shared" si="31"/>
        <v>כיסא טיפולים</v>
      </c>
      <c r="L254" s="210">
        <f t="shared" ref="L254:L317" si="36">H254</f>
        <v>1</v>
      </c>
      <c r="M254" s="211">
        <f t="shared" ref="M254:M317" si="37">IF(L254-H254&lt;&gt;0,L254-H254,0)</f>
        <v>0</v>
      </c>
      <c r="N254" s="211">
        <f t="shared" ref="N254:N317" si="38">L254*G254</f>
        <v>1500</v>
      </c>
      <c r="O254" s="210"/>
      <c r="P254" s="218"/>
      <c r="Q254" s="215" t="str">
        <f t="shared" si="32"/>
        <v>טיפוח חן/מספרה</v>
      </c>
      <c r="R254" s="219">
        <f t="shared" si="33"/>
        <v>1</v>
      </c>
      <c r="S254" s="211">
        <f t="shared" si="34"/>
        <v>0</v>
      </c>
      <c r="T254" s="211">
        <f t="shared" ref="T254:T317" si="39">G254</f>
        <v>1500</v>
      </c>
      <c r="U254" s="211">
        <f t="shared" si="35"/>
        <v>1500</v>
      </c>
      <c r="V254" s="220"/>
      <c r="X254" s="63" t="str">
        <f>'טבלה מרכזת'!A254</f>
        <v>תשושי נפש</v>
      </c>
      <c r="Y254" s="63">
        <f>'טבלה מרכזת'!B254</f>
        <v>20</v>
      </c>
      <c r="Z254" s="63" t="str">
        <f>'טבלה מרכזת'!C254</f>
        <v>טיפוח חן/מספרה</v>
      </c>
      <c r="AA254" s="63" t="str">
        <f>'טבלה מרכזת'!D254</f>
        <v>טיפוח החן</v>
      </c>
      <c r="AB254" s="63" t="str">
        <f>'טבלה מרכזת'!E254</f>
        <v>כיסא טיפולים</v>
      </c>
      <c r="AC254" s="63">
        <f>'טבלה מרכזת'!F254</f>
        <v>1500</v>
      </c>
      <c r="AD254" s="63">
        <f>'טבלה מרכזת'!G254</f>
        <v>1</v>
      </c>
      <c r="AE254" s="63">
        <f>'טבלה מרכזת'!H254</f>
        <v>1500</v>
      </c>
    </row>
    <row r="255" spans="2:31" ht="14.5" thickBot="1" x14ac:dyDescent="0.35">
      <c r="B255" s="64" t="str">
        <f>תקן[[#This Row],[סוג מרכז]]</f>
        <v>תשושי נפש</v>
      </c>
      <c r="C255" s="64">
        <f>תקן[[#This Row],[גודל מרכז]]</f>
        <v>20</v>
      </c>
      <c r="D255" s="64" t="str">
        <f>תקן[[#This Row],[סוג פריט]]</f>
        <v>טיפוח חן/מספרה</v>
      </c>
      <c r="E255" s="64" t="str">
        <f>תקן[[#This Row],[קטגוריה]]</f>
        <v>טיפוח החן</v>
      </c>
      <c r="F255" s="60" t="str">
        <f>תקן[[#This Row],[תיאור הפריט]]</f>
        <v>כיסא לייבוש + הדום</v>
      </c>
      <c r="G255" s="64">
        <f>תקן[[#This Row],[עלות פריט]]</f>
        <v>1600</v>
      </c>
      <c r="H255" s="64">
        <f>תקן[[#This Row],[כמות]]</f>
        <v>1</v>
      </c>
      <c r="I255" s="64">
        <f>תקן[[#This Row],[סהכ עלות]]</f>
        <v>1600</v>
      </c>
      <c r="J255" s="65"/>
      <c r="K255" s="209" t="str">
        <f t="shared" ref="K255:K318" si="40">F255</f>
        <v>כיסא לייבוש + הדום</v>
      </c>
      <c r="L255" s="210">
        <f t="shared" si="36"/>
        <v>1</v>
      </c>
      <c r="M255" s="211">
        <f t="shared" si="37"/>
        <v>0</v>
      </c>
      <c r="N255" s="211">
        <f t="shared" si="38"/>
        <v>1600</v>
      </c>
      <c r="O255" s="210"/>
      <c r="P255" s="218"/>
      <c r="Q255" s="215" t="str">
        <f t="shared" ref="Q255:Q318" si="41">D255</f>
        <v>טיפוח חן/מספרה</v>
      </c>
      <c r="R255" s="219">
        <f t="shared" ref="R255:R318" si="42">L255</f>
        <v>1</v>
      </c>
      <c r="S255" s="211">
        <f t="shared" ref="S255:S318" si="43">M255</f>
        <v>0</v>
      </c>
      <c r="T255" s="211">
        <f t="shared" si="39"/>
        <v>1600</v>
      </c>
      <c r="U255" s="211">
        <f t="shared" ref="U255:U318" si="44">T255*R255</f>
        <v>1600</v>
      </c>
      <c r="V255" s="220"/>
      <c r="X255" s="63" t="str">
        <f>'טבלה מרכזת'!A255</f>
        <v>תשושי נפש</v>
      </c>
      <c r="Y255" s="63">
        <f>'טבלה מרכזת'!B255</f>
        <v>20</v>
      </c>
      <c r="Z255" s="63" t="str">
        <f>'טבלה מרכזת'!C255</f>
        <v>טיפוח חן/מספרה</v>
      </c>
      <c r="AA255" s="63" t="str">
        <f>'טבלה מרכזת'!D255</f>
        <v>טיפוח החן</v>
      </c>
      <c r="AB255" s="63" t="str">
        <f>'טבלה מרכזת'!E255</f>
        <v>כיסא לייבוש + הדום</v>
      </c>
      <c r="AC255" s="63">
        <f>'טבלה מרכזת'!F255</f>
        <v>1600</v>
      </c>
      <c r="AD255" s="63">
        <f>'טבלה מרכזת'!G255</f>
        <v>1</v>
      </c>
      <c r="AE255" s="63">
        <f>'טבלה מרכזת'!H255</f>
        <v>1600</v>
      </c>
    </row>
    <row r="256" spans="2:31" ht="14.5" thickBot="1" x14ac:dyDescent="0.35">
      <c r="B256" s="64" t="str">
        <f>תקן[[#This Row],[סוג מרכז]]</f>
        <v>תשושי נפש</v>
      </c>
      <c r="C256" s="64">
        <f>תקן[[#This Row],[גודל מרכז]]</f>
        <v>20</v>
      </c>
      <c r="D256" s="64" t="str">
        <f>תקן[[#This Row],[סוג פריט]]</f>
        <v>טיפוח חן/מספרה</v>
      </c>
      <c r="E256" s="64" t="str">
        <f>תקן[[#This Row],[קטגוריה]]</f>
        <v>טיפוח החן</v>
      </c>
      <c r="F256" s="60" t="str">
        <f>תקן[[#This Row],[תיאור הפריט]]</f>
        <v>כיסא מספרה</v>
      </c>
      <c r="G256" s="64">
        <f>תקן[[#This Row],[עלות פריט]]</f>
        <v>2950</v>
      </c>
      <c r="H256" s="64">
        <f>תקן[[#This Row],[כמות]]</f>
        <v>1</v>
      </c>
      <c r="I256" s="64">
        <f>תקן[[#This Row],[סהכ עלות]]</f>
        <v>2950</v>
      </c>
      <c r="J256" s="65"/>
      <c r="K256" s="209" t="str">
        <f t="shared" si="40"/>
        <v>כיסא מספרה</v>
      </c>
      <c r="L256" s="210">
        <f t="shared" si="36"/>
        <v>1</v>
      </c>
      <c r="M256" s="211">
        <f t="shared" si="37"/>
        <v>0</v>
      </c>
      <c r="N256" s="211">
        <f t="shared" si="38"/>
        <v>2950</v>
      </c>
      <c r="O256" s="210"/>
      <c r="P256" s="218"/>
      <c r="Q256" s="215" t="str">
        <f t="shared" si="41"/>
        <v>טיפוח חן/מספרה</v>
      </c>
      <c r="R256" s="219">
        <f t="shared" si="42"/>
        <v>1</v>
      </c>
      <c r="S256" s="211">
        <f t="shared" si="43"/>
        <v>0</v>
      </c>
      <c r="T256" s="211">
        <f t="shared" si="39"/>
        <v>2950</v>
      </c>
      <c r="U256" s="211">
        <f t="shared" si="44"/>
        <v>2950</v>
      </c>
      <c r="V256" s="220"/>
      <c r="X256" s="63" t="str">
        <f>'טבלה מרכזת'!A256</f>
        <v>תשושי נפש</v>
      </c>
      <c r="Y256" s="63">
        <f>'טבלה מרכזת'!B256</f>
        <v>20</v>
      </c>
      <c r="Z256" s="63" t="str">
        <f>'טבלה מרכזת'!C256</f>
        <v>טיפוח חן/מספרה</v>
      </c>
      <c r="AA256" s="63" t="str">
        <f>'טבלה מרכזת'!D256</f>
        <v>טיפוח החן</v>
      </c>
      <c r="AB256" s="63" t="str">
        <f>'טבלה מרכזת'!E256</f>
        <v>כיסא מספרה</v>
      </c>
      <c r="AC256" s="63">
        <f>'טבלה מרכזת'!F256</f>
        <v>2950</v>
      </c>
      <c r="AD256" s="63">
        <f>'טבלה מרכזת'!G256</f>
        <v>1</v>
      </c>
      <c r="AE256" s="63">
        <f>'טבלה מרכזת'!H256</f>
        <v>2950</v>
      </c>
    </row>
    <row r="257" spans="2:31" ht="14.5" thickBot="1" x14ac:dyDescent="0.35">
      <c r="B257" s="64" t="str">
        <f>תקן[[#This Row],[סוג מרכז]]</f>
        <v>תשושי נפש</v>
      </c>
      <c r="C257" s="64">
        <f>תקן[[#This Row],[גודל מרכז]]</f>
        <v>20</v>
      </c>
      <c r="D257" s="64" t="str">
        <f>תקן[[#This Row],[סוג פריט]]</f>
        <v>טיפוח חן/מספרה</v>
      </c>
      <c r="E257" s="64" t="str">
        <f>תקן[[#This Row],[קטגוריה]]</f>
        <v>טיפוח החן</v>
      </c>
      <c r="F257" s="60" t="str">
        <f>תקן[[#This Row],[תיאור הפריט]]</f>
        <v>כיסא פעילות/עובד</v>
      </c>
      <c r="G257" s="64">
        <f>תקן[[#This Row],[עלות פריט]]</f>
        <v>450</v>
      </c>
      <c r="H257" s="64">
        <f>תקן[[#This Row],[כמות]]</f>
        <v>2</v>
      </c>
      <c r="I257" s="64">
        <f>תקן[[#This Row],[סהכ עלות]]</f>
        <v>900</v>
      </c>
      <c r="J257" s="65"/>
      <c r="K257" s="209" t="str">
        <f t="shared" si="40"/>
        <v>כיסא פעילות/עובד</v>
      </c>
      <c r="L257" s="210">
        <f t="shared" si="36"/>
        <v>2</v>
      </c>
      <c r="M257" s="211">
        <f t="shared" si="37"/>
        <v>0</v>
      </c>
      <c r="N257" s="211">
        <f t="shared" si="38"/>
        <v>900</v>
      </c>
      <c r="O257" s="210"/>
      <c r="P257" s="218"/>
      <c r="Q257" s="215" t="str">
        <f t="shared" si="41"/>
        <v>טיפוח חן/מספרה</v>
      </c>
      <c r="R257" s="219">
        <f t="shared" si="42"/>
        <v>2</v>
      </c>
      <c r="S257" s="211">
        <f t="shared" si="43"/>
        <v>0</v>
      </c>
      <c r="T257" s="211">
        <f t="shared" si="39"/>
        <v>450</v>
      </c>
      <c r="U257" s="211">
        <f t="shared" si="44"/>
        <v>900</v>
      </c>
      <c r="V257" s="220"/>
      <c r="X257" s="63" t="str">
        <f>'טבלה מרכזת'!A257</f>
        <v>תשושי נפש</v>
      </c>
      <c r="Y257" s="63">
        <f>'טבלה מרכזת'!B257</f>
        <v>20</v>
      </c>
      <c r="Z257" s="63" t="str">
        <f>'טבלה מרכזת'!C257</f>
        <v>טיפוח חן/מספרה</v>
      </c>
      <c r="AA257" s="63" t="str">
        <f>'טבלה מרכזת'!D257</f>
        <v>טיפוח החן</v>
      </c>
      <c r="AB257" s="63" t="str">
        <f>'טבלה מרכזת'!E257</f>
        <v>כיסא פעילות/עובד</v>
      </c>
      <c r="AC257" s="63">
        <f>'טבלה מרכזת'!F257</f>
        <v>450</v>
      </c>
      <c r="AD257" s="63">
        <f>'טבלה מרכזת'!G257</f>
        <v>2</v>
      </c>
      <c r="AE257" s="63">
        <f>'טבלה מרכזת'!H257</f>
        <v>900</v>
      </c>
    </row>
    <row r="258" spans="2:31" ht="14.5" thickBot="1" x14ac:dyDescent="0.35">
      <c r="B258" s="64" t="str">
        <f>תקן[[#This Row],[סוג מרכז]]</f>
        <v>תשושי נפש</v>
      </c>
      <c r="C258" s="64">
        <f>תקן[[#This Row],[גודל מרכז]]</f>
        <v>20</v>
      </c>
      <c r="D258" s="64" t="str">
        <f>תקן[[#This Row],[סוג פריט]]</f>
        <v>טיפוח חן/מספרה</v>
      </c>
      <c r="E258" s="64" t="str">
        <f>תקן[[#This Row],[קטגוריה]]</f>
        <v>טיפוח החן</v>
      </c>
      <c r="F258" s="60" t="str">
        <f>תקן[[#This Row],[תיאור הפריט]]</f>
        <v>כיסא+כיור חפיפה</v>
      </c>
      <c r="G258" s="64">
        <f>תקן[[#This Row],[עלות פריט]]</f>
        <v>2500</v>
      </c>
      <c r="H258" s="64">
        <f>תקן[[#This Row],[כמות]]</f>
        <v>1</v>
      </c>
      <c r="I258" s="64">
        <f>תקן[[#This Row],[סהכ עלות]]</f>
        <v>2500</v>
      </c>
      <c r="J258" s="65"/>
      <c r="K258" s="209" t="str">
        <f t="shared" si="40"/>
        <v>כיסא+כיור חפיפה</v>
      </c>
      <c r="L258" s="210">
        <f t="shared" si="36"/>
        <v>1</v>
      </c>
      <c r="M258" s="211">
        <f t="shared" si="37"/>
        <v>0</v>
      </c>
      <c r="N258" s="211">
        <f t="shared" si="38"/>
        <v>2500</v>
      </c>
      <c r="O258" s="210"/>
      <c r="P258" s="218"/>
      <c r="Q258" s="215" t="str">
        <f t="shared" si="41"/>
        <v>טיפוח חן/מספרה</v>
      </c>
      <c r="R258" s="219">
        <f t="shared" si="42"/>
        <v>1</v>
      </c>
      <c r="S258" s="211">
        <f t="shared" si="43"/>
        <v>0</v>
      </c>
      <c r="T258" s="211">
        <f t="shared" si="39"/>
        <v>2500</v>
      </c>
      <c r="U258" s="211">
        <f t="shared" si="44"/>
        <v>2500</v>
      </c>
      <c r="V258" s="220"/>
      <c r="X258" s="63" t="str">
        <f>'טבלה מרכזת'!A258</f>
        <v>תשושי נפש</v>
      </c>
      <c r="Y258" s="63">
        <f>'טבלה מרכזת'!B258</f>
        <v>20</v>
      </c>
      <c r="Z258" s="63" t="str">
        <f>'טבלה מרכזת'!C258</f>
        <v>טיפוח חן/מספרה</v>
      </c>
      <c r="AA258" s="63" t="str">
        <f>'טבלה מרכזת'!D258</f>
        <v>טיפוח החן</v>
      </c>
      <c r="AB258" s="63" t="str">
        <f>'טבלה מרכזת'!E258</f>
        <v>כיסא+כיור חפיפה</v>
      </c>
      <c r="AC258" s="63">
        <f>'טבלה מרכזת'!F258</f>
        <v>2500</v>
      </c>
      <c r="AD258" s="63">
        <f>'טבלה מרכזת'!G258</f>
        <v>1</v>
      </c>
      <c r="AE258" s="63">
        <f>'טבלה מרכזת'!H258</f>
        <v>2500</v>
      </c>
    </row>
    <row r="259" spans="2:31" ht="14.5" thickBot="1" x14ac:dyDescent="0.35">
      <c r="B259" s="64" t="str">
        <f>תקן[[#This Row],[סוג מרכז]]</f>
        <v>תשושי נפש</v>
      </c>
      <c r="C259" s="64">
        <f>תקן[[#This Row],[גודל מרכז]]</f>
        <v>20</v>
      </c>
      <c r="D259" s="64" t="str">
        <f>תקן[[#This Row],[סוג פריט]]</f>
        <v>טיפוח חן/מספרה</v>
      </c>
      <c r="E259" s="64" t="str">
        <f>תקן[[#This Row],[קטגוריה]]</f>
        <v>טיפוח החן</v>
      </c>
      <c r="F259" s="60" t="str">
        <f>תקן[[#This Row],[תיאור הפריט]]</f>
        <v>מייבש שיער מקצועי</v>
      </c>
      <c r="G259" s="64">
        <f>תקן[[#This Row],[עלות פריט]]</f>
        <v>500</v>
      </c>
      <c r="H259" s="64">
        <f>תקן[[#This Row],[כמות]]</f>
        <v>2</v>
      </c>
      <c r="I259" s="64">
        <f>תקן[[#This Row],[סהכ עלות]]</f>
        <v>1000</v>
      </c>
      <c r="J259" s="65"/>
      <c r="K259" s="209" t="str">
        <f t="shared" si="40"/>
        <v>מייבש שיער מקצועי</v>
      </c>
      <c r="L259" s="210">
        <f t="shared" si="36"/>
        <v>2</v>
      </c>
      <c r="M259" s="211">
        <f t="shared" si="37"/>
        <v>0</v>
      </c>
      <c r="N259" s="211">
        <f t="shared" si="38"/>
        <v>1000</v>
      </c>
      <c r="O259" s="210"/>
      <c r="P259" s="218"/>
      <c r="Q259" s="215" t="str">
        <f t="shared" si="41"/>
        <v>טיפוח חן/מספרה</v>
      </c>
      <c r="R259" s="219">
        <f t="shared" si="42"/>
        <v>2</v>
      </c>
      <c r="S259" s="211">
        <f t="shared" si="43"/>
        <v>0</v>
      </c>
      <c r="T259" s="211">
        <f t="shared" si="39"/>
        <v>500</v>
      </c>
      <c r="U259" s="211">
        <f t="shared" si="44"/>
        <v>1000</v>
      </c>
      <c r="V259" s="220"/>
      <c r="X259" s="63" t="str">
        <f>'טבלה מרכזת'!A259</f>
        <v>תשושי נפש</v>
      </c>
      <c r="Y259" s="63">
        <f>'טבלה מרכזת'!B259</f>
        <v>20</v>
      </c>
      <c r="Z259" s="63" t="str">
        <f>'טבלה מרכזת'!C259</f>
        <v>טיפוח חן/מספרה</v>
      </c>
      <c r="AA259" s="63" t="str">
        <f>'טבלה מרכזת'!D259</f>
        <v>טיפוח החן</v>
      </c>
      <c r="AB259" s="63" t="str">
        <f>'טבלה מרכזת'!E259</f>
        <v>מייבש שיער מקצועי</v>
      </c>
      <c r="AC259" s="63">
        <f>'טבלה מרכזת'!F259</f>
        <v>500</v>
      </c>
      <c r="AD259" s="63">
        <f>'טבלה מרכזת'!G259</f>
        <v>2</v>
      </c>
      <c r="AE259" s="63">
        <f>'טבלה מרכזת'!H259</f>
        <v>1000</v>
      </c>
    </row>
    <row r="260" spans="2:31" ht="14.5" thickBot="1" x14ac:dyDescent="0.35">
      <c r="B260" s="64" t="str">
        <f>תקן[[#This Row],[סוג מרכז]]</f>
        <v>תשושי נפש</v>
      </c>
      <c r="C260" s="64">
        <f>תקן[[#This Row],[גודל מרכז]]</f>
        <v>20</v>
      </c>
      <c r="D260" s="64" t="str">
        <f>תקן[[#This Row],[סוג פריט]]</f>
        <v>טיפוח חן/מספרה</v>
      </c>
      <c r="E260" s="64" t="str">
        <f>תקן[[#This Row],[קטגוריה]]</f>
        <v>טיפוח החן</v>
      </c>
      <c r="F260" s="60" t="str">
        <f>תקן[[#This Row],[תיאור הפריט]]</f>
        <v>מכונת ייבוש</v>
      </c>
      <c r="G260" s="64">
        <f>תקן[[#This Row],[עלות פריט]]</f>
        <v>2200</v>
      </c>
      <c r="H260" s="64">
        <f>תקן[[#This Row],[כמות]]</f>
        <v>1</v>
      </c>
      <c r="I260" s="64">
        <f>תקן[[#This Row],[סהכ עלות]]</f>
        <v>2200</v>
      </c>
      <c r="J260" s="65"/>
      <c r="K260" s="209" t="str">
        <f t="shared" si="40"/>
        <v>מכונת ייבוש</v>
      </c>
      <c r="L260" s="210">
        <f t="shared" si="36"/>
        <v>1</v>
      </c>
      <c r="M260" s="211">
        <f t="shared" si="37"/>
        <v>0</v>
      </c>
      <c r="N260" s="211">
        <f t="shared" si="38"/>
        <v>2200</v>
      </c>
      <c r="O260" s="210"/>
      <c r="P260" s="218"/>
      <c r="Q260" s="215" t="str">
        <f t="shared" si="41"/>
        <v>טיפוח חן/מספרה</v>
      </c>
      <c r="R260" s="219">
        <f t="shared" si="42"/>
        <v>1</v>
      </c>
      <c r="S260" s="211">
        <f t="shared" si="43"/>
        <v>0</v>
      </c>
      <c r="T260" s="211">
        <f t="shared" si="39"/>
        <v>2200</v>
      </c>
      <c r="U260" s="211">
        <f t="shared" si="44"/>
        <v>2200</v>
      </c>
      <c r="V260" s="220"/>
      <c r="X260" s="63" t="str">
        <f>'טבלה מרכזת'!A260</f>
        <v>תשושי נפש</v>
      </c>
      <c r="Y260" s="63">
        <f>'טבלה מרכזת'!B260</f>
        <v>20</v>
      </c>
      <c r="Z260" s="63" t="str">
        <f>'טבלה מרכזת'!C260</f>
        <v>טיפוח חן/מספרה</v>
      </c>
      <c r="AA260" s="63" t="str">
        <f>'טבלה מרכזת'!D260</f>
        <v>טיפוח החן</v>
      </c>
      <c r="AB260" s="63" t="str">
        <f>'טבלה מרכזת'!E260</f>
        <v>מכונת ייבוש</v>
      </c>
      <c r="AC260" s="63">
        <f>'טבלה מרכזת'!F260</f>
        <v>2200</v>
      </c>
      <c r="AD260" s="63">
        <f>'טבלה מרכזת'!G260</f>
        <v>1</v>
      </c>
      <c r="AE260" s="63">
        <f>'טבלה מרכזת'!H260</f>
        <v>2200</v>
      </c>
    </row>
    <row r="261" spans="2:31" ht="14.5" thickBot="1" x14ac:dyDescent="0.35">
      <c r="B261" s="64" t="str">
        <f>תקן[[#This Row],[סוג מרכז]]</f>
        <v>תשושי נפש</v>
      </c>
      <c r="C261" s="64">
        <f>תקן[[#This Row],[גודל מרכז]]</f>
        <v>20</v>
      </c>
      <c r="D261" s="64" t="str">
        <f>תקן[[#This Row],[סוג פריט]]</f>
        <v>טיפוח חן/מספרה</v>
      </c>
      <c r="E261" s="64" t="str">
        <f>תקן[[#This Row],[קטגוריה]]</f>
        <v>טיפוח החן</v>
      </c>
      <c r="F261" s="60" t="str">
        <f>תקן[[#This Row],[תיאור הפריט]]</f>
        <v>מכונת תספורת</v>
      </c>
      <c r="G261" s="64">
        <f>תקן[[#This Row],[עלות פריט]]</f>
        <v>550</v>
      </c>
      <c r="H261" s="64">
        <f>תקן[[#This Row],[כמות]]</f>
        <v>1</v>
      </c>
      <c r="I261" s="64">
        <f>תקן[[#This Row],[סהכ עלות]]</f>
        <v>550</v>
      </c>
      <c r="J261" s="65"/>
      <c r="K261" s="209" t="str">
        <f t="shared" si="40"/>
        <v>מכונת תספורת</v>
      </c>
      <c r="L261" s="210">
        <f t="shared" si="36"/>
        <v>1</v>
      </c>
      <c r="M261" s="211">
        <f t="shared" si="37"/>
        <v>0</v>
      </c>
      <c r="N261" s="211">
        <f t="shared" si="38"/>
        <v>550</v>
      </c>
      <c r="O261" s="210"/>
      <c r="P261" s="218"/>
      <c r="Q261" s="215" t="str">
        <f t="shared" si="41"/>
        <v>טיפוח חן/מספרה</v>
      </c>
      <c r="R261" s="219">
        <f t="shared" si="42"/>
        <v>1</v>
      </c>
      <c r="S261" s="211">
        <f t="shared" si="43"/>
        <v>0</v>
      </c>
      <c r="T261" s="211">
        <f t="shared" si="39"/>
        <v>550</v>
      </c>
      <c r="U261" s="211">
        <f t="shared" si="44"/>
        <v>550</v>
      </c>
      <c r="V261" s="220"/>
      <c r="X261" s="63" t="str">
        <f>'טבלה מרכזת'!A261</f>
        <v>תשושי נפש</v>
      </c>
      <c r="Y261" s="63">
        <f>'טבלה מרכזת'!B261</f>
        <v>20</v>
      </c>
      <c r="Z261" s="63" t="str">
        <f>'טבלה מרכזת'!C261</f>
        <v>טיפוח חן/מספרה</v>
      </c>
      <c r="AA261" s="63" t="str">
        <f>'טבלה מרכזת'!D261</f>
        <v>טיפוח החן</v>
      </c>
      <c r="AB261" s="63" t="str">
        <f>'טבלה מרכזת'!E261</f>
        <v>מכונת תספורת</v>
      </c>
      <c r="AC261" s="63">
        <f>'טבלה מרכזת'!F261</f>
        <v>550</v>
      </c>
      <c r="AD261" s="63">
        <f>'טבלה מרכזת'!G261</f>
        <v>1</v>
      </c>
      <c r="AE261" s="63">
        <f>'טבלה מרכזת'!H261</f>
        <v>550</v>
      </c>
    </row>
    <row r="262" spans="2:31" ht="14.5" thickBot="1" x14ac:dyDescent="0.35">
      <c r="B262" s="64" t="str">
        <f>תקן[[#This Row],[סוג מרכז]]</f>
        <v>תשושי נפש</v>
      </c>
      <c r="C262" s="64">
        <f>תקן[[#This Row],[גודל מרכז]]</f>
        <v>20</v>
      </c>
      <c r="D262" s="64" t="str">
        <f>תקן[[#This Row],[סוג פריט]]</f>
        <v>טיפוח חן/מספרה</v>
      </c>
      <c r="E262" s="64" t="str">
        <f>תקן[[#This Row],[קטגוריה]]</f>
        <v>טיפוח החן</v>
      </c>
      <c r="F262" s="60" t="str">
        <f>תקן[[#This Row],[תיאור הפריט]]</f>
        <v>מנורה מכוונת</v>
      </c>
      <c r="G262" s="64">
        <f>תקן[[#This Row],[עלות פריט]]</f>
        <v>400</v>
      </c>
      <c r="H262" s="64">
        <f>תקן[[#This Row],[כמות]]</f>
        <v>1</v>
      </c>
      <c r="I262" s="64">
        <f>תקן[[#This Row],[סהכ עלות]]</f>
        <v>400</v>
      </c>
      <c r="J262" s="65"/>
      <c r="K262" s="209" t="str">
        <f t="shared" si="40"/>
        <v>מנורה מכוונת</v>
      </c>
      <c r="L262" s="210">
        <f t="shared" si="36"/>
        <v>1</v>
      </c>
      <c r="M262" s="211">
        <f t="shared" si="37"/>
        <v>0</v>
      </c>
      <c r="N262" s="211">
        <f t="shared" si="38"/>
        <v>400</v>
      </c>
      <c r="O262" s="210"/>
      <c r="P262" s="218"/>
      <c r="Q262" s="215" t="str">
        <f t="shared" si="41"/>
        <v>טיפוח חן/מספרה</v>
      </c>
      <c r="R262" s="219">
        <f t="shared" si="42"/>
        <v>1</v>
      </c>
      <c r="S262" s="211">
        <f t="shared" si="43"/>
        <v>0</v>
      </c>
      <c r="T262" s="211">
        <f t="shared" si="39"/>
        <v>400</v>
      </c>
      <c r="U262" s="211">
        <f t="shared" si="44"/>
        <v>400</v>
      </c>
      <c r="V262" s="220"/>
      <c r="X262" s="63" t="str">
        <f>'טבלה מרכזת'!A262</f>
        <v>תשושי נפש</v>
      </c>
      <c r="Y262" s="63">
        <f>'טבלה מרכזת'!B262</f>
        <v>20</v>
      </c>
      <c r="Z262" s="63" t="str">
        <f>'טבלה מרכזת'!C262</f>
        <v>טיפוח חן/מספרה</v>
      </c>
      <c r="AA262" s="63" t="str">
        <f>'טבלה מרכזת'!D262</f>
        <v>טיפוח החן</v>
      </c>
      <c r="AB262" s="63" t="str">
        <f>'טבלה מרכזת'!E262</f>
        <v>מנורה מכוונת</v>
      </c>
      <c r="AC262" s="63">
        <f>'טבלה מרכזת'!F262</f>
        <v>400</v>
      </c>
      <c r="AD262" s="63">
        <f>'טבלה מרכזת'!G262</f>
        <v>1</v>
      </c>
      <c r="AE262" s="63">
        <f>'טבלה מרכזת'!H262</f>
        <v>400</v>
      </c>
    </row>
    <row r="263" spans="2:31" ht="14.5" thickBot="1" x14ac:dyDescent="0.35">
      <c r="B263" s="64" t="str">
        <f>תקן[[#This Row],[סוג מרכז]]</f>
        <v>תשושי נפש</v>
      </c>
      <c r="C263" s="64">
        <f>תקן[[#This Row],[גודל מרכז]]</f>
        <v>20</v>
      </c>
      <c r="D263" s="64" t="str">
        <f>תקן[[#This Row],[סוג פריט]]</f>
        <v>טיפוח חן/מספרה</v>
      </c>
      <c r="E263" s="64" t="str">
        <f>תקן[[#This Row],[קטגוריה]]</f>
        <v>טיפוח החן</v>
      </c>
      <c r="F263" s="60" t="str">
        <f>תקן[[#This Row],[תיאור הפריט]]</f>
        <v>מראה</v>
      </c>
      <c r="G263" s="64">
        <f>תקן[[#This Row],[עלות פריט]]</f>
        <v>600</v>
      </c>
      <c r="H263" s="64">
        <f>תקן[[#This Row],[כמות]]</f>
        <v>1</v>
      </c>
      <c r="I263" s="64">
        <f>תקן[[#This Row],[סהכ עלות]]</f>
        <v>600</v>
      </c>
      <c r="J263" s="65"/>
      <c r="K263" s="209" t="str">
        <f t="shared" si="40"/>
        <v>מראה</v>
      </c>
      <c r="L263" s="210">
        <f t="shared" si="36"/>
        <v>1</v>
      </c>
      <c r="M263" s="211">
        <f t="shared" si="37"/>
        <v>0</v>
      </c>
      <c r="N263" s="211">
        <f t="shared" si="38"/>
        <v>600</v>
      </c>
      <c r="O263" s="210"/>
      <c r="P263" s="218"/>
      <c r="Q263" s="215" t="str">
        <f t="shared" si="41"/>
        <v>טיפוח חן/מספרה</v>
      </c>
      <c r="R263" s="219">
        <f t="shared" si="42"/>
        <v>1</v>
      </c>
      <c r="S263" s="211">
        <f t="shared" si="43"/>
        <v>0</v>
      </c>
      <c r="T263" s="211">
        <f t="shared" si="39"/>
        <v>600</v>
      </c>
      <c r="U263" s="211">
        <f t="shared" si="44"/>
        <v>600</v>
      </c>
      <c r="V263" s="220"/>
      <c r="X263" s="63" t="str">
        <f>'טבלה מרכזת'!A263</f>
        <v>תשושי נפש</v>
      </c>
      <c r="Y263" s="63">
        <f>'טבלה מרכזת'!B263</f>
        <v>20</v>
      </c>
      <c r="Z263" s="63" t="str">
        <f>'טבלה מרכזת'!C263</f>
        <v>טיפוח חן/מספרה</v>
      </c>
      <c r="AA263" s="63" t="str">
        <f>'טבלה מרכזת'!D263</f>
        <v>טיפוח החן</v>
      </c>
      <c r="AB263" s="63" t="str">
        <f>'טבלה מרכזת'!E263</f>
        <v>מראה</v>
      </c>
      <c r="AC263" s="63">
        <f>'טבלה מרכזת'!F263</f>
        <v>600</v>
      </c>
      <c r="AD263" s="63">
        <f>'טבלה מרכזת'!G263</f>
        <v>1</v>
      </c>
      <c r="AE263" s="63">
        <f>'טבלה מרכזת'!H263</f>
        <v>600</v>
      </c>
    </row>
    <row r="264" spans="2:31" ht="14.5" thickBot="1" x14ac:dyDescent="0.35">
      <c r="B264" s="64" t="str">
        <f>תקן[[#This Row],[סוג מרכז]]</f>
        <v>תשושי נפש</v>
      </c>
      <c r="C264" s="64">
        <f>תקן[[#This Row],[גודל מרכז]]</f>
        <v>20</v>
      </c>
      <c r="D264" s="64" t="str">
        <f>תקן[[#This Row],[סוג פריט]]</f>
        <v>טיפוח חן/מספרה</v>
      </c>
      <c r="E264" s="64" t="str">
        <f>תקן[[#This Row],[קטגוריה]]</f>
        <v>טיפוח החן</v>
      </c>
      <c r="F264" s="60" t="str">
        <f>תקן[[#This Row],[תיאור הפריט]]</f>
        <v>מתלה נייד למגבות</v>
      </c>
      <c r="G264" s="64">
        <f>תקן[[#This Row],[עלות פריט]]</f>
        <v>300</v>
      </c>
      <c r="H264" s="64">
        <f>תקן[[#This Row],[כמות]]</f>
        <v>1</v>
      </c>
      <c r="I264" s="64">
        <f>תקן[[#This Row],[סהכ עלות]]</f>
        <v>300</v>
      </c>
      <c r="J264" s="65"/>
      <c r="K264" s="209" t="str">
        <f t="shared" si="40"/>
        <v>מתלה נייד למגבות</v>
      </c>
      <c r="L264" s="210">
        <f t="shared" si="36"/>
        <v>1</v>
      </c>
      <c r="M264" s="211">
        <f t="shared" si="37"/>
        <v>0</v>
      </c>
      <c r="N264" s="211">
        <f t="shared" si="38"/>
        <v>300</v>
      </c>
      <c r="O264" s="210"/>
      <c r="P264" s="218"/>
      <c r="Q264" s="215" t="str">
        <f t="shared" si="41"/>
        <v>טיפוח חן/מספרה</v>
      </c>
      <c r="R264" s="219">
        <f t="shared" si="42"/>
        <v>1</v>
      </c>
      <c r="S264" s="211">
        <f t="shared" si="43"/>
        <v>0</v>
      </c>
      <c r="T264" s="211">
        <f t="shared" si="39"/>
        <v>300</v>
      </c>
      <c r="U264" s="211">
        <f t="shared" si="44"/>
        <v>300</v>
      </c>
      <c r="V264" s="220"/>
      <c r="X264" s="63" t="str">
        <f>'טבלה מרכזת'!A264</f>
        <v>תשושי נפש</v>
      </c>
      <c r="Y264" s="63">
        <f>'טבלה מרכזת'!B264</f>
        <v>20</v>
      </c>
      <c r="Z264" s="63" t="str">
        <f>'טבלה מרכזת'!C264</f>
        <v>טיפוח חן/מספרה</v>
      </c>
      <c r="AA264" s="63" t="str">
        <f>'טבלה מרכזת'!D264</f>
        <v>טיפוח החן</v>
      </c>
      <c r="AB264" s="63" t="str">
        <f>'טבלה מרכזת'!E264</f>
        <v>מתלה נייד למגבות</v>
      </c>
      <c r="AC264" s="63">
        <f>'טבלה מרכזת'!F264</f>
        <v>300</v>
      </c>
      <c r="AD264" s="63">
        <f>'טבלה מרכזת'!G264</f>
        <v>1</v>
      </c>
      <c r="AE264" s="63">
        <f>'טבלה מרכזת'!H264</f>
        <v>300</v>
      </c>
    </row>
    <row r="265" spans="2:31" ht="14.5" thickBot="1" x14ac:dyDescent="0.35">
      <c r="B265" s="64" t="str">
        <f>תקן[[#This Row],[סוג מרכז]]</f>
        <v>תשושי נפש</v>
      </c>
      <c r="C265" s="64">
        <f>תקן[[#This Row],[גודל מרכז]]</f>
        <v>20</v>
      </c>
      <c r="D265" s="64" t="str">
        <f>תקן[[#This Row],[סוג פריט]]</f>
        <v>טיפוח חן/מספרה</v>
      </c>
      <c r="E265" s="64" t="str">
        <f>תקן[[#This Row],[קטגוריה]]</f>
        <v>טיפוח החן</v>
      </c>
      <c r="F265" s="60" t="str">
        <f>תקן[[#This Row],[תיאור הפריט]]</f>
        <v xml:space="preserve">סטרליזטור </v>
      </c>
      <c r="G265" s="64">
        <f>תקן[[#This Row],[עלות פריט]]</f>
        <v>900</v>
      </c>
      <c r="H265" s="64">
        <f>תקן[[#This Row],[כמות]]</f>
        <v>1</v>
      </c>
      <c r="I265" s="64">
        <f>תקן[[#This Row],[סהכ עלות]]</f>
        <v>900</v>
      </c>
      <c r="J265" s="65"/>
      <c r="K265" s="209" t="str">
        <f t="shared" si="40"/>
        <v xml:space="preserve">סטרליזטור </v>
      </c>
      <c r="L265" s="210">
        <f t="shared" si="36"/>
        <v>1</v>
      </c>
      <c r="M265" s="211">
        <f t="shared" si="37"/>
        <v>0</v>
      </c>
      <c r="N265" s="211">
        <f t="shared" si="38"/>
        <v>900</v>
      </c>
      <c r="O265" s="210"/>
      <c r="P265" s="218"/>
      <c r="Q265" s="215" t="str">
        <f t="shared" si="41"/>
        <v>טיפוח חן/מספרה</v>
      </c>
      <c r="R265" s="219">
        <f t="shared" si="42"/>
        <v>1</v>
      </c>
      <c r="S265" s="211">
        <f t="shared" si="43"/>
        <v>0</v>
      </c>
      <c r="T265" s="211">
        <f t="shared" si="39"/>
        <v>900</v>
      </c>
      <c r="U265" s="211">
        <f t="shared" si="44"/>
        <v>900</v>
      </c>
      <c r="V265" s="220"/>
      <c r="X265" s="63" t="str">
        <f>'טבלה מרכזת'!A265</f>
        <v>תשושי נפש</v>
      </c>
      <c r="Y265" s="63">
        <f>'טבלה מרכזת'!B265</f>
        <v>20</v>
      </c>
      <c r="Z265" s="63" t="str">
        <f>'טבלה מרכזת'!C265</f>
        <v>טיפוח חן/מספרה</v>
      </c>
      <c r="AA265" s="63" t="str">
        <f>'טבלה מרכזת'!D265</f>
        <v>טיפוח החן</v>
      </c>
      <c r="AB265" s="63" t="str">
        <f>'טבלה מרכזת'!E265</f>
        <v xml:space="preserve">סטרליזטור </v>
      </c>
      <c r="AC265" s="63">
        <f>'טבלה מרכזת'!F265</f>
        <v>900</v>
      </c>
      <c r="AD265" s="63">
        <f>'טבלה מרכזת'!G265</f>
        <v>1</v>
      </c>
      <c r="AE265" s="63">
        <f>'טבלה מרכזת'!H265</f>
        <v>900</v>
      </c>
    </row>
    <row r="266" spans="2:31" ht="14.5" thickBot="1" x14ac:dyDescent="0.35">
      <c r="B266" s="64" t="str">
        <f>תקן[[#This Row],[סוג מרכז]]</f>
        <v>תשושי נפש</v>
      </c>
      <c r="C266" s="64">
        <f>תקן[[#This Row],[גודל מרכז]]</f>
        <v>20</v>
      </c>
      <c r="D266" s="64" t="str">
        <f>תקן[[#This Row],[סוג פריט]]</f>
        <v>טיפוח חן/מספרה</v>
      </c>
      <c r="E266" s="64" t="str">
        <f>תקן[[#This Row],[קטגוריה]]</f>
        <v>טיפוח החן</v>
      </c>
      <c r="F266" s="60" t="str">
        <f>תקן[[#This Row],[תיאור הפריט]]</f>
        <v>עגלת טיפולים</v>
      </c>
      <c r="G266" s="64">
        <f>תקן[[#This Row],[עלות פריט]]</f>
        <v>800</v>
      </c>
      <c r="H266" s="64">
        <f>תקן[[#This Row],[כמות]]</f>
        <v>1</v>
      </c>
      <c r="I266" s="64">
        <f>תקן[[#This Row],[סהכ עלות]]</f>
        <v>800</v>
      </c>
      <c r="J266" s="65"/>
      <c r="K266" s="209" t="str">
        <f t="shared" si="40"/>
        <v>עגלת טיפולים</v>
      </c>
      <c r="L266" s="210">
        <f t="shared" si="36"/>
        <v>1</v>
      </c>
      <c r="M266" s="211">
        <f t="shared" si="37"/>
        <v>0</v>
      </c>
      <c r="N266" s="211">
        <f t="shared" si="38"/>
        <v>800</v>
      </c>
      <c r="O266" s="210"/>
      <c r="P266" s="218"/>
      <c r="Q266" s="215" t="str">
        <f t="shared" si="41"/>
        <v>טיפוח חן/מספרה</v>
      </c>
      <c r="R266" s="219">
        <f t="shared" si="42"/>
        <v>1</v>
      </c>
      <c r="S266" s="211">
        <f t="shared" si="43"/>
        <v>0</v>
      </c>
      <c r="T266" s="211">
        <f t="shared" si="39"/>
        <v>800</v>
      </c>
      <c r="U266" s="211">
        <f t="shared" si="44"/>
        <v>800</v>
      </c>
      <c r="V266" s="220"/>
      <c r="X266" s="63" t="str">
        <f>'טבלה מרכזת'!A266</f>
        <v>תשושי נפש</v>
      </c>
      <c r="Y266" s="63">
        <f>'טבלה מרכזת'!B266</f>
        <v>20</v>
      </c>
      <c r="Z266" s="63" t="str">
        <f>'טבלה מרכזת'!C266</f>
        <v>טיפוח חן/מספרה</v>
      </c>
      <c r="AA266" s="63" t="str">
        <f>'טבלה מרכזת'!D266</f>
        <v>טיפוח החן</v>
      </c>
      <c r="AB266" s="63" t="str">
        <f>'טבלה מרכזת'!E266</f>
        <v>עגלת טיפולים</v>
      </c>
      <c r="AC266" s="63">
        <f>'טבלה מרכזת'!F266</f>
        <v>800</v>
      </c>
      <c r="AD266" s="63">
        <f>'טבלה מרכזת'!G266</f>
        <v>1</v>
      </c>
      <c r="AE266" s="63">
        <f>'טבלה מרכזת'!H266</f>
        <v>800</v>
      </c>
    </row>
    <row r="267" spans="2:31" ht="14.5" thickBot="1" x14ac:dyDescent="0.35">
      <c r="B267" s="64" t="str">
        <f>תקן[[#This Row],[סוג מרכז]]</f>
        <v>תשושי נפש</v>
      </c>
      <c r="C267" s="64">
        <f>תקן[[#This Row],[גודל מרכז]]</f>
        <v>20</v>
      </c>
      <c r="D267" s="64" t="str">
        <f>תקן[[#This Row],[סוג פריט]]</f>
        <v>טיפוח חן/מספרה</v>
      </c>
      <c r="E267" s="64" t="str">
        <f>תקן[[#This Row],[קטגוריה]]</f>
        <v>טיפוח החן</v>
      </c>
      <c r="F267" s="60" t="str">
        <f>תקן[[#This Row],[תיאור הפריט]]</f>
        <v>פח אשפה</v>
      </c>
      <c r="G267" s="64">
        <f>תקן[[#This Row],[עלות פריט]]</f>
        <v>150</v>
      </c>
      <c r="H267" s="64">
        <f>תקן[[#This Row],[כמות]]</f>
        <v>1</v>
      </c>
      <c r="I267" s="64">
        <f>תקן[[#This Row],[סהכ עלות]]</f>
        <v>150</v>
      </c>
      <c r="J267" s="65"/>
      <c r="K267" s="209" t="str">
        <f t="shared" si="40"/>
        <v>פח אשפה</v>
      </c>
      <c r="L267" s="210">
        <f t="shared" si="36"/>
        <v>1</v>
      </c>
      <c r="M267" s="211">
        <f t="shared" si="37"/>
        <v>0</v>
      </c>
      <c r="N267" s="211">
        <f t="shared" si="38"/>
        <v>150</v>
      </c>
      <c r="O267" s="210"/>
      <c r="P267" s="218"/>
      <c r="Q267" s="215" t="str">
        <f t="shared" si="41"/>
        <v>טיפוח חן/מספרה</v>
      </c>
      <c r="R267" s="219">
        <f t="shared" si="42"/>
        <v>1</v>
      </c>
      <c r="S267" s="211">
        <f t="shared" si="43"/>
        <v>0</v>
      </c>
      <c r="T267" s="211">
        <f t="shared" si="39"/>
        <v>150</v>
      </c>
      <c r="U267" s="211">
        <f t="shared" si="44"/>
        <v>150</v>
      </c>
      <c r="V267" s="220"/>
      <c r="X267" s="63" t="str">
        <f>'טבלה מרכזת'!A267</f>
        <v>תשושי נפש</v>
      </c>
      <c r="Y267" s="63">
        <f>'טבלה מרכזת'!B267</f>
        <v>20</v>
      </c>
      <c r="Z267" s="63" t="str">
        <f>'טבלה מרכזת'!C267</f>
        <v>טיפוח חן/מספרה</v>
      </c>
      <c r="AA267" s="63" t="str">
        <f>'טבלה מרכזת'!D267</f>
        <v>טיפוח החן</v>
      </c>
      <c r="AB267" s="63" t="str">
        <f>'טבלה מרכזת'!E267</f>
        <v>פח אשפה</v>
      </c>
      <c r="AC267" s="63">
        <f>'טבלה מרכזת'!F267</f>
        <v>150</v>
      </c>
      <c r="AD267" s="63">
        <f>'טבלה מרכזת'!G267</f>
        <v>1</v>
      </c>
      <c r="AE267" s="63">
        <f>'טבלה מרכזת'!H267</f>
        <v>150</v>
      </c>
    </row>
    <row r="268" spans="2:31" ht="14.5" thickBot="1" x14ac:dyDescent="0.35">
      <c r="B268" s="64" t="str">
        <f>תקן[[#This Row],[סוג מרכז]]</f>
        <v>תשושי נפש</v>
      </c>
      <c r="C268" s="64">
        <f>תקן[[#This Row],[גודל מרכז]]</f>
        <v>20</v>
      </c>
      <c r="D268" s="64" t="str">
        <f>תקן[[#This Row],[סוג פריט]]</f>
        <v>טיפוח חן/מספרה</v>
      </c>
      <c r="E268" s="64" t="str">
        <f>תקן[[#This Row],[קטגוריה]]</f>
        <v>טיפוח החן</v>
      </c>
      <c r="F268" s="60" t="str">
        <f>תקן[[#This Row],[תיאור הפריט]]</f>
        <v>קולב בגדים</v>
      </c>
      <c r="G268" s="64">
        <f>תקן[[#This Row],[עלות פריט]]</f>
        <v>300</v>
      </c>
      <c r="H268" s="64">
        <f>תקן[[#This Row],[כמות]]</f>
        <v>1</v>
      </c>
      <c r="I268" s="64">
        <f>תקן[[#This Row],[סהכ עלות]]</f>
        <v>300</v>
      </c>
      <c r="J268" s="65"/>
      <c r="K268" s="209" t="str">
        <f t="shared" si="40"/>
        <v>קולב בגדים</v>
      </c>
      <c r="L268" s="210">
        <f t="shared" si="36"/>
        <v>1</v>
      </c>
      <c r="M268" s="211">
        <f t="shared" si="37"/>
        <v>0</v>
      </c>
      <c r="N268" s="211">
        <f t="shared" si="38"/>
        <v>300</v>
      </c>
      <c r="O268" s="210"/>
      <c r="P268" s="218"/>
      <c r="Q268" s="215" t="str">
        <f t="shared" si="41"/>
        <v>טיפוח חן/מספרה</v>
      </c>
      <c r="R268" s="219">
        <f t="shared" si="42"/>
        <v>1</v>
      </c>
      <c r="S268" s="211">
        <f t="shared" si="43"/>
        <v>0</v>
      </c>
      <c r="T268" s="211">
        <f t="shared" si="39"/>
        <v>300</v>
      </c>
      <c r="U268" s="211">
        <f t="shared" si="44"/>
        <v>300</v>
      </c>
      <c r="V268" s="220"/>
      <c r="X268" s="63" t="str">
        <f>'טבלה מרכזת'!A268</f>
        <v>תשושי נפש</v>
      </c>
      <c r="Y268" s="63">
        <f>'טבלה מרכזת'!B268</f>
        <v>20</v>
      </c>
      <c r="Z268" s="63" t="str">
        <f>'טבלה מרכזת'!C268</f>
        <v>טיפוח חן/מספרה</v>
      </c>
      <c r="AA268" s="63" t="str">
        <f>'טבלה מרכזת'!D268</f>
        <v>טיפוח החן</v>
      </c>
      <c r="AB268" s="63" t="str">
        <f>'טבלה מרכזת'!E268</f>
        <v>קולב בגדים</v>
      </c>
      <c r="AC268" s="63">
        <f>'טבלה מרכזת'!F268</f>
        <v>300</v>
      </c>
      <c r="AD268" s="63">
        <f>'טבלה מרכזת'!G268</f>
        <v>1</v>
      </c>
      <c r="AE268" s="63">
        <f>'טבלה מרכזת'!H268</f>
        <v>300</v>
      </c>
    </row>
    <row r="269" spans="2:31" ht="14.5" thickBot="1" x14ac:dyDescent="0.35">
      <c r="B269" s="64" t="str">
        <f>תקן[[#This Row],[סוג מרכז]]</f>
        <v>תשושי נפש</v>
      </c>
      <c r="C269" s="64">
        <f>תקן[[#This Row],[גודל מרכז]]</f>
        <v>20</v>
      </c>
      <c r="D269" s="64" t="str">
        <f>תקן[[#This Row],[סוג פריט]]</f>
        <v>טיפוח חן/מספרה</v>
      </c>
      <c r="E269" s="64" t="str">
        <f>תקן[[#This Row],[קטגוריה]]</f>
        <v>טיפוח החן</v>
      </c>
      <c r="F269" s="60" t="str">
        <f>תקן[[#This Row],[תיאור הפריט]]</f>
        <v>רגלית פדיקור</v>
      </c>
      <c r="G269" s="64">
        <f>תקן[[#This Row],[עלות פריט]]</f>
        <v>350</v>
      </c>
      <c r="H269" s="64">
        <f>תקן[[#This Row],[כמות]]</f>
        <v>1</v>
      </c>
      <c r="I269" s="64">
        <f>תקן[[#This Row],[סהכ עלות]]</f>
        <v>350</v>
      </c>
      <c r="J269" s="65"/>
      <c r="K269" s="209" t="str">
        <f t="shared" si="40"/>
        <v>רגלית פדיקור</v>
      </c>
      <c r="L269" s="210">
        <f t="shared" si="36"/>
        <v>1</v>
      </c>
      <c r="M269" s="211">
        <f t="shared" si="37"/>
        <v>0</v>
      </c>
      <c r="N269" s="211">
        <f t="shared" si="38"/>
        <v>350</v>
      </c>
      <c r="O269" s="210"/>
      <c r="P269" s="218"/>
      <c r="Q269" s="215" t="str">
        <f t="shared" si="41"/>
        <v>טיפוח חן/מספרה</v>
      </c>
      <c r="R269" s="219">
        <f t="shared" si="42"/>
        <v>1</v>
      </c>
      <c r="S269" s="211">
        <f t="shared" si="43"/>
        <v>0</v>
      </c>
      <c r="T269" s="211">
        <f t="shared" si="39"/>
        <v>350</v>
      </c>
      <c r="U269" s="211">
        <f t="shared" si="44"/>
        <v>350</v>
      </c>
      <c r="V269" s="220"/>
      <c r="X269" s="63" t="str">
        <f>'טבלה מרכזת'!A269</f>
        <v>תשושי נפש</v>
      </c>
      <c r="Y269" s="63">
        <f>'טבלה מרכזת'!B269</f>
        <v>20</v>
      </c>
      <c r="Z269" s="63" t="str">
        <f>'טבלה מרכזת'!C269</f>
        <v>טיפוח חן/מספרה</v>
      </c>
      <c r="AA269" s="63" t="str">
        <f>'טבלה מרכזת'!D269</f>
        <v>טיפוח החן</v>
      </c>
      <c r="AB269" s="63" t="str">
        <f>'טבלה מרכזת'!E269</f>
        <v>רגלית פדיקור</v>
      </c>
      <c r="AC269" s="63">
        <f>'טבלה מרכזת'!F269</f>
        <v>350</v>
      </c>
      <c r="AD269" s="63">
        <f>'טבלה מרכזת'!G269</f>
        <v>1</v>
      </c>
      <c r="AE269" s="63">
        <f>'טבלה מרכזת'!H269</f>
        <v>350</v>
      </c>
    </row>
    <row r="270" spans="2:31" ht="14.5" thickBot="1" x14ac:dyDescent="0.35">
      <c r="B270" s="64" t="str">
        <f>תקן[[#This Row],[סוג מרכז]]</f>
        <v>תשושי נפש</v>
      </c>
      <c r="C270" s="64">
        <f>תקן[[#This Row],[גודל מרכז]]</f>
        <v>20</v>
      </c>
      <c r="D270" s="64" t="str">
        <f>תקן[[#This Row],[סוג פריט]]</f>
        <v>טיפוח חן/מספרה</v>
      </c>
      <c r="E270" s="64" t="str">
        <f>תקן[[#This Row],[קטגוריה]]</f>
        <v>טיפוח החן</v>
      </c>
      <c r="F270" s="60" t="str">
        <f>תקן[[#This Row],[תיאור הפריט]]</f>
        <v>שרפרף למטפל</v>
      </c>
      <c r="G270" s="64">
        <f>תקן[[#This Row],[עלות פריט]]</f>
        <v>750</v>
      </c>
      <c r="H270" s="64">
        <f>תקן[[#This Row],[כמות]]</f>
        <v>1</v>
      </c>
      <c r="I270" s="64">
        <f>תקן[[#This Row],[סהכ עלות]]</f>
        <v>750</v>
      </c>
      <c r="J270" s="65"/>
      <c r="K270" s="209" t="str">
        <f t="shared" si="40"/>
        <v>שרפרף למטפל</v>
      </c>
      <c r="L270" s="210">
        <f t="shared" si="36"/>
        <v>1</v>
      </c>
      <c r="M270" s="211">
        <f t="shared" si="37"/>
        <v>0</v>
      </c>
      <c r="N270" s="211">
        <f t="shared" si="38"/>
        <v>750</v>
      </c>
      <c r="O270" s="210"/>
      <c r="P270" s="218"/>
      <c r="Q270" s="215" t="str">
        <f t="shared" si="41"/>
        <v>טיפוח חן/מספרה</v>
      </c>
      <c r="R270" s="219">
        <f t="shared" si="42"/>
        <v>1</v>
      </c>
      <c r="S270" s="211">
        <f t="shared" si="43"/>
        <v>0</v>
      </c>
      <c r="T270" s="211">
        <f t="shared" si="39"/>
        <v>750</v>
      </c>
      <c r="U270" s="211">
        <f t="shared" si="44"/>
        <v>750</v>
      </c>
      <c r="V270" s="220"/>
      <c r="X270" s="63" t="str">
        <f>'טבלה מרכזת'!A270</f>
        <v>תשושי נפש</v>
      </c>
      <c r="Y270" s="63">
        <f>'טבלה מרכזת'!B270</f>
        <v>20</v>
      </c>
      <c r="Z270" s="63" t="str">
        <f>'טבלה מרכזת'!C270</f>
        <v>טיפוח חן/מספרה</v>
      </c>
      <c r="AA270" s="63" t="str">
        <f>'טבלה מרכזת'!D270</f>
        <v>טיפוח החן</v>
      </c>
      <c r="AB270" s="63" t="str">
        <f>'טבלה מרכזת'!E270</f>
        <v>שרפרף למטפל</v>
      </c>
      <c r="AC270" s="63">
        <f>'טבלה מרכזת'!F270</f>
        <v>750</v>
      </c>
      <c r="AD270" s="63">
        <f>'טבלה מרכזת'!G270</f>
        <v>1</v>
      </c>
      <c r="AE270" s="63">
        <f>'טבלה מרכזת'!H270</f>
        <v>750</v>
      </c>
    </row>
    <row r="271" spans="2:31" ht="14.5" thickBot="1" x14ac:dyDescent="0.35">
      <c r="B271" s="64" t="str">
        <f>תקן[[#This Row],[סוג מרכז]]</f>
        <v>תשושי נפש</v>
      </c>
      <c r="C271" s="64">
        <f>תקן[[#This Row],[גודל מרכז]]</f>
        <v>20</v>
      </c>
      <c r="D271" s="64" t="str">
        <f>תקן[[#This Row],[סוג פריט]]</f>
        <v>כלי חשמל</v>
      </c>
      <c r="E271" s="64" t="str">
        <f>תקן[[#This Row],[קטגוריה]]</f>
        <v>מכבסה</v>
      </c>
      <c r="F271" s="60" t="str">
        <f>תקן[[#This Row],[תיאור הפריט]]</f>
        <v xml:space="preserve">מייבש כביסה  </v>
      </c>
      <c r="G271" s="64">
        <f>תקן[[#This Row],[עלות פריט]]</f>
        <v>2500</v>
      </c>
      <c r="H271" s="64">
        <f>תקן[[#This Row],[כמות]]</f>
        <v>1</v>
      </c>
      <c r="I271" s="64">
        <f>תקן[[#This Row],[סהכ עלות]]</f>
        <v>2500</v>
      </c>
      <c r="J271" s="65"/>
      <c r="K271" s="209" t="str">
        <f t="shared" si="40"/>
        <v xml:space="preserve">מייבש כביסה  </v>
      </c>
      <c r="L271" s="210">
        <f t="shared" si="36"/>
        <v>1</v>
      </c>
      <c r="M271" s="211">
        <f t="shared" si="37"/>
        <v>0</v>
      </c>
      <c r="N271" s="211">
        <f t="shared" si="38"/>
        <v>2500</v>
      </c>
      <c r="O271" s="210"/>
      <c r="P271" s="218"/>
      <c r="Q271" s="215" t="str">
        <f t="shared" si="41"/>
        <v>כלי חשמל</v>
      </c>
      <c r="R271" s="219">
        <f t="shared" si="42"/>
        <v>1</v>
      </c>
      <c r="S271" s="211">
        <f t="shared" si="43"/>
        <v>0</v>
      </c>
      <c r="T271" s="211">
        <f t="shared" si="39"/>
        <v>2500</v>
      </c>
      <c r="U271" s="211">
        <f t="shared" si="44"/>
        <v>2500</v>
      </c>
      <c r="V271" s="220"/>
      <c r="X271" s="63" t="str">
        <f>'טבלה מרכזת'!A271</f>
        <v>תשושי נפש</v>
      </c>
      <c r="Y271" s="63">
        <f>'טבלה מרכזת'!B271</f>
        <v>20</v>
      </c>
      <c r="Z271" s="63" t="str">
        <f>'טבלה מרכזת'!C271</f>
        <v>כלי חשמל</v>
      </c>
      <c r="AA271" s="63" t="str">
        <f>'טבלה מרכזת'!D271</f>
        <v>מכבסה</v>
      </c>
      <c r="AB271" s="63" t="str">
        <f>'טבלה מרכזת'!E271</f>
        <v xml:space="preserve">מייבש כביסה  </v>
      </c>
      <c r="AC271" s="63">
        <f>'טבלה מרכזת'!F271</f>
        <v>2500</v>
      </c>
      <c r="AD271" s="63">
        <f>'טבלה מרכזת'!G271</f>
        <v>1</v>
      </c>
      <c r="AE271" s="63">
        <f>'טבלה מרכזת'!H271</f>
        <v>2500</v>
      </c>
    </row>
    <row r="272" spans="2:31" ht="14.5" thickBot="1" x14ac:dyDescent="0.35">
      <c r="B272" s="64" t="str">
        <f>תקן[[#This Row],[סוג מרכז]]</f>
        <v>תשושי נפש</v>
      </c>
      <c r="C272" s="64">
        <f>תקן[[#This Row],[גודל מרכז]]</f>
        <v>20</v>
      </c>
      <c r="D272" s="64" t="str">
        <f>תקן[[#This Row],[סוג פריט]]</f>
        <v>כלי חשמל</v>
      </c>
      <c r="E272" s="64" t="str">
        <f>תקן[[#This Row],[קטגוריה]]</f>
        <v>חדר רחצה</v>
      </c>
      <c r="F272" s="60" t="str">
        <f>תקן[[#This Row],[תיאור הפריט]]</f>
        <v>מייבש שיער</v>
      </c>
      <c r="G272" s="64">
        <f>תקן[[#This Row],[עלות פריט]]</f>
        <v>250</v>
      </c>
      <c r="H272" s="64">
        <f>תקן[[#This Row],[כמות]]</f>
        <v>1</v>
      </c>
      <c r="I272" s="64">
        <f>תקן[[#This Row],[סהכ עלות]]</f>
        <v>250</v>
      </c>
      <c r="J272" s="65"/>
      <c r="K272" s="209" t="str">
        <f t="shared" si="40"/>
        <v>מייבש שיער</v>
      </c>
      <c r="L272" s="210">
        <f t="shared" si="36"/>
        <v>1</v>
      </c>
      <c r="M272" s="211">
        <f t="shared" si="37"/>
        <v>0</v>
      </c>
      <c r="N272" s="211">
        <f t="shared" si="38"/>
        <v>250</v>
      </c>
      <c r="O272" s="210"/>
      <c r="P272" s="218"/>
      <c r="Q272" s="215" t="str">
        <f t="shared" si="41"/>
        <v>כלי חשמל</v>
      </c>
      <c r="R272" s="219">
        <f t="shared" si="42"/>
        <v>1</v>
      </c>
      <c r="S272" s="211">
        <f t="shared" si="43"/>
        <v>0</v>
      </c>
      <c r="T272" s="211">
        <f t="shared" si="39"/>
        <v>250</v>
      </c>
      <c r="U272" s="211">
        <f t="shared" si="44"/>
        <v>250</v>
      </c>
      <c r="V272" s="220"/>
      <c r="X272" s="63" t="str">
        <f>'טבלה מרכזת'!A272</f>
        <v>תשושי נפש</v>
      </c>
      <c r="Y272" s="63">
        <f>'טבלה מרכזת'!B272</f>
        <v>20</v>
      </c>
      <c r="Z272" s="63" t="str">
        <f>'טבלה מרכזת'!C272</f>
        <v>כלי חשמל</v>
      </c>
      <c r="AA272" s="63" t="str">
        <f>'טבלה מרכזת'!D272</f>
        <v>חדר רחצה</v>
      </c>
      <c r="AB272" s="63" t="str">
        <f>'טבלה מרכזת'!E272</f>
        <v>מייבש שיער</v>
      </c>
      <c r="AC272" s="63">
        <f>'טבלה מרכזת'!F272</f>
        <v>250</v>
      </c>
      <c r="AD272" s="63">
        <f>'טבלה מרכזת'!G272</f>
        <v>1</v>
      </c>
      <c r="AE272" s="63">
        <f>'טבלה מרכזת'!H272</f>
        <v>250</v>
      </c>
    </row>
    <row r="273" spans="2:31" ht="14.5" thickBot="1" x14ac:dyDescent="0.35">
      <c r="B273" s="64" t="str">
        <f>תקן[[#This Row],[סוג מרכז]]</f>
        <v>תשושי נפש</v>
      </c>
      <c r="C273" s="64">
        <f>תקן[[#This Row],[גודל מרכז]]</f>
        <v>20</v>
      </c>
      <c r="D273" s="64" t="str">
        <f>תקן[[#This Row],[סוג פריט]]</f>
        <v>כלי חשמל</v>
      </c>
      <c r="E273" s="64" t="str">
        <f>תקן[[#This Row],[קטגוריה]]</f>
        <v>מכבסה</v>
      </c>
      <c r="F273" s="60" t="str">
        <f>תקן[[#This Row],[תיאור הפריט]]</f>
        <v>מכונת כביסה 7 ק"ג</v>
      </c>
      <c r="G273" s="64">
        <f>תקן[[#This Row],[עלות פריט]]</f>
        <v>3500</v>
      </c>
      <c r="H273" s="64">
        <f>תקן[[#This Row],[כמות]]</f>
        <v>1</v>
      </c>
      <c r="I273" s="64">
        <f>תקן[[#This Row],[סהכ עלות]]</f>
        <v>3500</v>
      </c>
      <c r="J273" s="65"/>
      <c r="K273" s="209" t="str">
        <f t="shared" si="40"/>
        <v>מכונת כביסה 7 ק"ג</v>
      </c>
      <c r="L273" s="210">
        <f t="shared" si="36"/>
        <v>1</v>
      </c>
      <c r="M273" s="211">
        <f t="shared" si="37"/>
        <v>0</v>
      </c>
      <c r="N273" s="211">
        <f t="shared" si="38"/>
        <v>3500</v>
      </c>
      <c r="O273" s="210"/>
      <c r="P273" s="218"/>
      <c r="Q273" s="215" t="str">
        <f t="shared" si="41"/>
        <v>כלי חשמל</v>
      </c>
      <c r="R273" s="219">
        <f t="shared" si="42"/>
        <v>1</v>
      </c>
      <c r="S273" s="211">
        <f t="shared" si="43"/>
        <v>0</v>
      </c>
      <c r="T273" s="211">
        <f t="shared" si="39"/>
        <v>3500</v>
      </c>
      <c r="U273" s="211">
        <f t="shared" si="44"/>
        <v>3500</v>
      </c>
      <c r="V273" s="220"/>
      <c r="X273" s="63" t="str">
        <f>'טבלה מרכזת'!A273</f>
        <v>תשושי נפש</v>
      </c>
      <c r="Y273" s="63">
        <f>'טבלה מרכזת'!B273</f>
        <v>20</v>
      </c>
      <c r="Z273" s="63" t="str">
        <f>'טבלה מרכזת'!C273</f>
        <v>כלי חשמל</v>
      </c>
      <c r="AA273" s="63" t="str">
        <f>'טבלה מרכזת'!D273</f>
        <v>מכבסה</v>
      </c>
      <c r="AB273" s="63" t="str">
        <f>'טבלה מרכזת'!E273</f>
        <v>מכונת כביסה 7 ק"ג</v>
      </c>
      <c r="AC273" s="63">
        <f>'טבלה מרכזת'!F273</f>
        <v>3500</v>
      </c>
      <c r="AD273" s="63">
        <f>'טבלה מרכזת'!G273</f>
        <v>1</v>
      </c>
      <c r="AE273" s="63">
        <f>'טבלה מרכזת'!H273</f>
        <v>3500</v>
      </c>
    </row>
    <row r="274" spans="2:31" ht="14.5" thickBot="1" x14ac:dyDescent="0.35">
      <c r="B274" s="64" t="str">
        <f>תקן[[#This Row],[סוג מרכז]]</f>
        <v>תשושי נפש</v>
      </c>
      <c r="C274" s="64">
        <f>תקן[[#This Row],[גודל מרכז]]</f>
        <v>20</v>
      </c>
      <c r="D274" s="64" t="str">
        <f>תקן[[#This Row],[סוג פריט]]</f>
        <v>כלי חשמל</v>
      </c>
      <c r="E274" s="64" t="str">
        <f>תקן[[#This Row],[קטגוריה]]</f>
        <v>חדר ניקיון</v>
      </c>
      <c r="F274" s="60" t="str">
        <f>תקן[[#This Row],[תיאור הפריט]]</f>
        <v>מכונת שטיפה</v>
      </c>
      <c r="G274" s="64">
        <f>תקן[[#This Row],[עלות פריט]]</f>
        <v>15000</v>
      </c>
      <c r="H274" s="64">
        <f>תקן[[#This Row],[כמות]]</f>
        <v>1</v>
      </c>
      <c r="I274" s="64">
        <f>תקן[[#This Row],[סהכ עלות]]</f>
        <v>15000</v>
      </c>
      <c r="J274" s="65"/>
      <c r="K274" s="209" t="str">
        <f t="shared" si="40"/>
        <v>מכונת שטיפה</v>
      </c>
      <c r="L274" s="210">
        <f t="shared" si="36"/>
        <v>1</v>
      </c>
      <c r="M274" s="211">
        <f t="shared" si="37"/>
        <v>0</v>
      </c>
      <c r="N274" s="211">
        <f t="shared" si="38"/>
        <v>15000</v>
      </c>
      <c r="O274" s="210"/>
      <c r="P274" s="218"/>
      <c r="Q274" s="215" t="str">
        <f t="shared" si="41"/>
        <v>כלי חשמל</v>
      </c>
      <c r="R274" s="219">
        <f t="shared" si="42"/>
        <v>1</v>
      </c>
      <c r="S274" s="211">
        <f t="shared" si="43"/>
        <v>0</v>
      </c>
      <c r="T274" s="211">
        <f t="shared" si="39"/>
        <v>15000</v>
      </c>
      <c r="U274" s="211">
        <f t="shared" si="44"/>
        <v>15000</v>
      </c>
      <c r="V274" s="220"/>
      <c r="X274" s="63" t="str">
        <f>'טבלה מרכזת'!A274</f>
        <v>תשושי נפש</v>
      </c>
      <c r="Y274" s="63">
        <f>'טבלה מרכזת'!B274</f>
        <v>20</v>
      </c>
      <c r="Z274" s="63" t="str">
        <f>'טבלה מרכזת'!C274</f>
        <v>כלי חשמל</v>
      </c>
      <c r="AA274" s="63" t="str">
        <f>'טבלה מרכזת'!D274</f>
        <v>חדר ניקיון</v>
      </c>
      <c r="AB274" s="63" t="str">
        <f>'טבלה מרכזת'!E274</f>
        <v>מכונת שטיפה</v>
      </c>
      <c r="AC274" s="63">
        <f>'טבלה מרכזת'!F274</f>
        <v>15000</v>
      </c>
      <c r="AD274" s="63">
        <f>'טבלה מרכזת'!G274</f>
        <v>1</v>
      </c>
      <c r="AE274" s="63">
        <f>'טבלה מרכזת'!H274</f>
        <v>15000</v>
      </c>
    </row>
    <row r="275" spans="2:31" ht="14.5" thickBot="1" x14ac:dyDescent="0.35">
      <c r="B275" s="64" t="str">
        <f>תקן[[#This Row],[סוג מרכז]]</f>
        <v>תשושי נפש</v>
      </c>
      <c r="C275" s="64">
        <f>תקן[[#This Row],[גודל מרכז]]</f>
        <v>20</v>
      </c>
      <c r="D275" s="64" t="str">
        <f>תקן[[#This Row],[סוג פריט]]</f>
        <v>כלי חשמל</v>
      </c>
      <c r="E275" s="64" t="str">
        <f>תקן[[#This Row],[קטגוריה]]</f>
        <v>שירותים ציבוריים</v>
      </c>
      <c r="F275" s="60" t="str">
        <f>תקן[[#This Row],[תיאור הפריט]]</f>
        <v>מתקן טיהור אויר חשמלי</v>
      </c>
      <c r="G275" s="64">
        <f>תקן[[#This Row],[עלות פריט]]</f>
        <v>650</v>
      </c>
      <c r="H275" s="64">
        <f>תקן[[#This Row],[כמות]]</f>
        <v>2</v>
      </c>
      <c r="I275" s="64">
        <f>תקן[[#This Row],[סהכ עלות]]</f>
        <v>1300</v>
      </c>
      <c r="J275" s="65"/>
      <c r="K275" s="209" t="str">
        <f t="shared" si="40"/>
        <v>מתקן טיהור אויר חשמלי</v>
      </c>
      <c r="L275" s="210">
        <f t="shared" si="36"/>
        <v>2</v>
      </c>
      <c r="M275" s="211">
        <f t="shared" si="37"/>
        <v>0</v>
      </c>
      <c r="N275" s="211">
        <f t="shared" si="38"/>
        <v>1300</v>
      </c>
      <c r="O275" s="210"/>
      <c r="P275" s="218"/>
      <c r="Q275" s="215" t="str">
        <f t="shared" si="41"/>
        <v>כלי חשמל</v>
      </c>
      <c r="R275" s="219">
        <f t="shared" si="42"/>
        <v>2</v>
      </c>
      <c r="S275" s="211">
        <f t="shared" si="43"/>
        <v>0</v>
      </c>
      <c r="T275" s="211">
        <f t="shared" si="39"/>
        <v>650</v>
      </c>
      <c r="U275" s="211">
        <f t="shared" si="44"/>
        <v>1300</v>
      </c>
      <c r="V275" s="220"/>
      <c r="X275" s="63" t="str">
        <f>'טבלה מרכזת'!A275</f>
        <v>תשושי נפש</v>
      </c>
      <c r="Y275" s="63">
        <f>'טבלה מרכזת'!B275</f>
        <v>20</v>
      </c>
      <c r="Z275" s="63" t="str">
        <f>'טבלה מרכזת'!C275</f>
        <v>כלי חשמל</v>
      </c>
      <c r="AA275" s="63" t="str">
        <f>'טבלה מרכזת'!D275</f>
        <v>שירותים ציבוריים</v>
      </c>
      <c r="AB275" s="63" t="str">
        <f>'טבלה מרכזת'!E275</f>
        <v>מתקן טיהור אויר חשמלי</v>
      </c>
      <c r="AC275" s="63">
        <f>'טבלה מרכזת'!F275</f>
        <v>650</v>
      </c>
      <c r="AD275" s="63">
        <f>'טבלה מרכזת'!G275</f>
        <v>2</v>
      </c>
      <c r="AE275" s="63">
        <f>'טבלה מרכזת'!H275</f>
        <v>1300</v>
      </c>
    </row>
    <row r="276" spans="2:31" ht="14.5" thickBot="1" x14ac:dyDescent="0.35">
      <c r="B276" s="64" t="str">
        <f>תקן[[#This Row],[סוג מרכז]]</f>
        <v>תשושי נפש</v>
      </c>
      <c r="C276" s="64">
        <f>תקן[[#This Row],[גודל מרכז]]</f>
        <v>20</v>
      </c>
      <c r="D276" s="64" t="str">
        <f>תקן[[#This Row],[סוג פריט]]</f>
        <v>כלי חשמל</v>
      </c>
      <c r="E276" s="64" t="str">
        <f>תקן[[#This Row],[קטגוריה]]</f>
        <v>אולם כניסה</v>
      </c>
      <c r="F276" s="60" t="str">
        <f>תקן[[#This Row],[תיאור הפריט]]</f>
        <v>מתקן מים קרים</v>
      </c>
      <c r="G276" s="64">
        <f>תקן[[#This Row],[עלות פריט]]</f>
        <v>2500</v>
      </c>
      <c r="H276" s="64">
        <f>תקן[[#This Row],[כמות]]</f>
        <v>1</v>
      </c>
      <c r="I276" s="64">
        <f>תקן[[#This Row],[סהכ עלות]]</f>
        <v>2500</v>
      </c>
      <c r="J276" s="65"/>
      <c r="K276" s="209" t="str">
        <f t="shared" si="40"/>
        <v>מתקן מים קרים</v>
      </c>
      <c r="L276" s="210">
        <f t="shared" si="36"/>
        <v>1</v>
      </c>
      <c r="M276" s="211">
        <f t="shared" si="37"/>
        <v>0</v>
      </c>
      <c r="N276" s="211">
        <f t="shared" si="38"/>
        <v>2500</v>
      </c>
      <c r="O276" s="210"/>
      <c r="P276" s="218"/>
      <c r="Q276" s="215" t="str">
        <f t="shared" si="41"/>
        <v>כלי חשמל</v>
      </c>
      <c r="R276" s="219">
        <f t="shared" si="42"/>
        <v>1</v>
      </c>
      <c r="S276" s="211">
        <f t="shared" si="43"/>
        <v>0</v>
      </c>
      <c r="T276" s="211">
        <f t="shared" si="39"/>
        <v>2500</v>
      </c>
      <c r="U276" s="211">
        <f t="shared" si="44"/>
        <v>2500</v>
      </c>
      <c r="V276" s="220"/>
      <c r="X276" s="63" t="str">
        <f>'טבלה מרכזת'!A276</f>
        <v>תשושי נפש</v>
      </c>
      <c r="Y276" s="63">
        <f>'טבלה מרכזת'!B276</f>
        <v>20</v>
      </c>
      <c r="Z276" s="63" t="str">
        <f>'טבלה מרכזת'!C276</f>
        <v>כלי חשמל</v>
      </c>
      <c r="AA276" s="63" t="str">
        <f>'טבלה מרכזת'!D276</f>
        <v>אולם כניסה</v>
      </c>
      <c r="AB276" s="63" t="str">
        <f>'טבלה מרכזת'!E276</f>
        <v>מתקן מים קרים</v>
      </c>
      <c r="AC276" s="63">
        <f>'טבלה מרכזת'!F276</f>
        <v>2500</v>
      </c>
      <c r="AD276" s="63">
        <f>'טבלה מרכזת'!G276</f>
        <v>1</v>
      </c>
      <c r="AE276" s="63">
        <f>'טבלה מרכזת'!H276</f>
        <v>2500</v>
      </c>
    </row>
    <row r="277" spans="2:31" ht="14.5" thickBot="1" x14ac:dyDescent="0.35">
      <c r="B277" s="64" t="str">
        <f>תקן[[#This Row],[סוג מרכז]]</f>
        <v>תשושי נפש</v>
      </c>
      <c r="C277" s="64">
        <f>תקן[[#This Row],[גודל מרכז]]</f>
        <v>20</v>
      </c>
      <c r="D277" s="64" t="str">
        <f>תקן[[#This Row],[סוג פריט]]</f>
        <v>כלי חשמל</v>
      </c>
      <c r="E277" s="64" t="str">
        <f>תקן[[#This Row],[קטגוריה]]</f>
        <v>חדר אוכל</v>
      </c>
      <c r="F277" s="60" t="str">
        <f>תקן[[#This Row],[תיאור הפריט]]</f>
        <v>מתקן שתיה קלה (דיספנסר)</v>
      </c>
      <c r="G277" s="64">
        <f>תקן[[#This Row],[עלות פריט]]</f>
        <v>4500</v>
      </c>
      <c r="H277" s="64">
        <f>תקן[[#This Row],[כמות]]</f>
        <v>1</v>
      </c>
      <c r="I277" s="64">
        <f>תקן[[#This Row],[סהכ עלות]]</f>
        <v>4500</v>
      </c>
      <c r="J277" s="65"/>
      <c r="K277" s="209" t="str">
        <f t="shared" si="40"/>
        <v>מתקן שתיה קלה (דיספנסר)</v>
      </c>
      <c r="L277" s="210">
        <f t="shared" si="36"/>
        <v>1</v>
      </c>
      <c r="M277" s="211">
        <f t="shared" si="37"/>
        <v>0</v>
      </c>
      <c r="N277" s="211">
        <f t="shared" si="38"/>
        <v>4500</v>
      </c>
      <c r="O277" s="210"/>
      <c r="P277" s="218"/>
      <c r="Q277" s="215" t="str">
        <f t="shared" si="41"/>
        <v>כלי חשמל</v>
      </c>
      <c r="R277" s="219">
        <f t="shared" si="42"/>
        <v>1</v>
      </c>
      <c r="S277" s="211">
        <f t="shared" si="43"/>
        <v>0</v>
      </c>
      <c r="T277" s="211">
        <f t="shared" si="39"/>
        <v>4500</v>
      </c>
      <c r="U277" s="211">
        <f t="shared" si="44"/>
        <v>4500</v>
      </c>
      <c r="V277" s="220"/>
      <c r="X277" s="63" t="str">
        <f>'טבלה מרכזת'!A277</f>
        <v>תשושי נפש</v>
      </c>
      <c r="Y277" s="63">
        <f>'טבלה מרכזת'!B277</f>
        <v>20</v>
      </c>
      <c r="Z277" s="63" t="str">
        <f>'טבלה מרכזת'!C277</f>
        <v>כלי חשמל</v>
      </c>
      <c r="AA277" s="63" t="str">
        <f>'טבלה מרכזת'!D277</f>
        <v>חדר אוכל</v>
      </c>
      <c r="AB277" s="63" t="str">
        <f>'טבלה מרכזת'!E277</f>
        <v>מתקן שתיה קלה (דיספנסר)</v>
      </c>
      <c r="AC277" s="63">
        <f>'טבלה מרכזת'!F277</f>
        <v>4500</v>
      </c>
      <c r="AD277" s="63">
        <f>'טבלה מרכזת'!G277</f>
        <v>1</v>
      </c>
      <c r="AE277" s="63">
        <f>'טבלה מרכזת'!H277</f>
        <v>4500</v>
      </c>
    </row>
    <row r="278" spans="2:31" ht="14.5" thickBot="1" x14ac:dyDescent="0.35">
      <c r="B278" s="64" t="str">
        <f>תקן[[#This Row],[סוג מרכז]]</f>
        <v>תשושי נפש</v>
      </c>
      <c r="C278" s="64">
        <f>תקן[[#This Row],[גודל מרכז]]</f>
        <v>20</v>
      </c>
      <c r="D278" s="64" t="str">
        <f>תקן[[#This Row],[סוג פריט]]</f>
        <v>כלי חשמל</v>
      </c>
      <c r="E278" s="64" t="str">
        <f>תקן[[#This Row],[קטגוריה]]</f>
        <v>חדר רחצה</v>
      </c>
      <c r="F278" s="60" t="str">
        <f>תקן[[#This Row],[תיאור הפריט]]</f>
        <v>תנור חימום</v>
      </c>
      <c r="G278" s="64">
        <f>תקן[[#This Row],[עלות פריט]]</f>
        <v>250</v>
      </c>
      <c r="H278" s="64">
        <f>תקן[[#This Row],[כמות]]</f>
        <v>1</v>
      </c>
      <c r="I278" s="64">
        <f>תקן[[#This Row],[סהכ עלות]]</f>
        <v>250</v>
      </c>
      <c r="J278" s="65"/>
      <c r="K278" s="209" t="str">
        <f t="shared" si="40"/>
        <v>תנור חימום</v>
      </c>
      <c r="L278" s="210">
        <f t="shared" si="36"/>
        <v>1</v>
      </c>
      <c r="M278" s="211">
        <f t="shared" si="37"/>
        <v>0</v>
      </c>
      <c r="N278" s="211">
        <f t="shared" si="38"/>
        <v>250</v>
      </c>
      <c r="O278" s="210"/>
      <c r="P278" s="218"/>
      <c r="Q278" s="215" t="str">
        <f t="shared" si="41"/>
        <v>כלי חשמל</v>
      </c>
      <c r="R278" s="219">
        <f t="shared" si="42"/>
        <v>1</v>
      </c>
      <c r="S278" s="211">
        <f t="shared" si="43"/>
        <v>0</v>
      </c>
      <c r="T278" s="211">
        <f t="shared" si="39"/>
        <v>250</v>
      </c>
      <c r="U278" s="211">
        <f t="shared" si="44"/>
        <v>250</v>
      </c>
      <c r="V278" s="220"/>
      <c r="X278" s="63" t="str">
        <f>'טבלה מרכזת'!A278</f>
        <v>תשושי נפש</v>
      </c>
      <c r="Y278" s="63">
        <f>'טבלה מרכזת'!B278</f>
        <v>20</v>
      </c>
      <c r="Z278" s="63" t="str">
        <f>'טבלה מרכזת'!C278</f>
        <v>כלי חשמל</v>
      </c>
      <c r="AA278" s="63" t="str">
        <f>'טבלה מרכזת'!D278</f>
        <v>חדר רחצה</v>
      </c>
      <c r="AB278" s="63" t="str">
        <f>'טבלה מרכזת'!E278</f>
        <v>תנור חימום</v>
      </c>
      <c r="AC278" s="63">
        <f>'טבלה מרכזת'!F278</f>
        <v>250</v>
      </c>
      <c r="AD278" s="63">
        <f>'טבלה מרכזת'!G278</f>
        <v>1</v>
      </c>
      <c r="AE278" s="63">
        <f>'טבלה מרכזת'!H278</f>
        <v>250</v>
      </c>
    </row>
    <row r="279" spans="2:31" ht="14.5" thickBot="1" x14ac:dyDescent="0.35">
      <c r="B279" s="64" t="str">
        <f>תקן[[#This Row],[סוג מרכז]]</f>
        <v>תשושי נפש</v>
      </c>
      <c r="C279" s="64">
        <f>תקן[[#This Row],[גודל מרכז]]</f>
        <v>20</v>
      </c>
      <c r="D279" s="64" t="str">
        <f>תקן[[#This Row],[סוג פריט]]</f>
        <v>כללי</v>
      </c>
      <c r="E279" s="64" t="str">
        <f>תקן[[#This Row],[קטגוריה]]</f>
        <v>חדרי צוות/רב תחומי</v>
      </c>
      <c r="F279" s="60" t="str">
        <f>תקן[[#This Row],[תיאור הפריט]]</f>
        <v>מד חום אינפרא אדום</v>
      </c>
      <c r="G279" s="64">
        <f>תקן[[#This Row],[עלות פריט]]</f>
        <v>250</v>
      </c>
      <c r="H279" s="64">
        <f>תקן[[#This Row],[כמות]]</f>
        <v>1</v>
      </c>
      <c r="I279" s="64">
        <f>תקן[[#This Row],[סהכ עלות]]</f>
        <v>250</v>
      </c>
      <c r="J279" s="65"/>
      <c r="K279" s="209" t="str">
        <f t="shared" si="40"/>
        <v>מד חום אינפרא אדום</v>
      </c>
      <c r="L279" s="210">
        <f t="shared" si="36"/>
        <v>1</v>
      </c>
      <c r="M279" s="211">
        <f t="shared" si="37"/>
        <v>0</v>
      </c>
      <c r="N279" s="211">
        <f t="shared" si="38"/>
        <v>250</v>
      </c>
      <c r="O279" s="210"/>
      <c r="P279" s="218"/>
      <c r="Q279" s="215" t="str">
        <f t="shared" si="41"/>
        <v>כללי</v>
      </c>
      <c r="R279" s="219">
        <f t="shared" si="42"/>
        <v>1</v>
      </c>
      <c r="S279" s="211">
        <f t="shared" si="43"/>
        <v>0</v>
      </c>
      <c r="T279" s="211">
        <f t="shared" si="39"/>
        <v>250</v>
      </c>
      <c r="U279" s="211">
        <f t="shared" si="44"/>
        <v>250</v>
      </c>
      <c r="V279" s="220"/>
      <c r="X279" s="63" t="str">
        <f>'טבלה מרכזת'!A279</f>
        <v>תשושי נפש</v>
      </c>
      <c r="Y279" s="63">
        <f>'טבלה מרכזת'!B279</f>
        <v>20</v>
      </c>
      <c r="Z279" s="63" t="str">
        <f>'טבלה מרכזת'!C279</f>
        <v>כללי</v>
      </c>
      <c r="AA279" s="63" t="str">
        <f>'טבלה מרכזת'!D279</f>
        <v>חדרי צוות/רב תחומי</v>
      </c>
      <c r="AB279" s="63" t="str">
        <f>'טבלה מרכזת'!E279</f>
        <v>מד חום אינפרא אדום</v>
      </c>
      <c r="AC279" s="63">
        <f>'טבלה מרכזת'!F279</f>
        <v>250</v>
      </c>
      <c r="AD279" s="63">
        <f>'טבלה מרכזת'!G279</f>
        <v>1</v>
      </c>
      <c r="AE279" s="63">
        <f>'טבלה מרכזת'!H279</f>
        <v>250</v>
      </c>
    </row>
    <row r="280" spans="2:31" ht="28.5" thickBot="1" x14ac:dyDescent="0.35">
      <c r="B280" s="64" t="str">
        <f>תקן[[#This Row],[סוג מרכז]]</f>
        <v>תשושי נפש</v>
      </c>
      <c r="C280" s="64">
        <f>תקן[[#This Row],[גודל מרכז]]</f>
        <v>20</v>
      </c>
      <c r="D280" s="64" t="str">
        <f>תקן[[#This Row],[סוג פריט]]</f>
        <v>כללי</v>
      </c>
      <c r="E280" s="64" t="str">
        <f>תקן[[#This Row],[קטגוריה]]</f>
        <v>חדרי צוות/רב תחומי</v>
      </c>
      <c r="F280" s="60" t="str">
        <f>תקן[[#This Row],[תיאור הפריט]]</f>
        <v>מד לחץ דם, חום, דופק  וסוטורציה</v>
      </c>
      <c r="G280" s="64">
        <f>תקן[[#This Row],[עלות פריט]]</f>
        <v>2500</v>
      </c>
      <c r="H280" s="64">
        <f>תקן[[#This Row],[כמות]]</f>
        <v>1</v>
      </c>
      <c r="I280" s="64">
        <f>תקן[[#This Row],[סהכ עלות]]</f>
        <v>2500</v>
      </c>
      <c r="J280" s="65"/>
      <c r="K280" s="209" t="str">
        <f t="shared" si="40"/>
        <v>מד לחץ דם, חום, דופק  וסוטורציה</v>
      </c>
      <c r="L280" s="210">
        <f t="shared" si="36"/>
        <v>1</v>
      </c>
      <c r="M280" s="211">
        <f t="shared" si="37"/>
        <v>0</v>
      </c>
      <c r="N280" s="211">
        <f t="shared" si="38"/>
        <v>2500</v>
      </c>
      <c r="O280" s="210"/>
      <c r="P280" s="218"/>
      <c r="Q280" s="215" t="str">
        <f t="shared" si="41"/>
        <v>כללי</v>
      </c>
      <c r="R280" s="219">
        <f t="shared" si="42"/>
        <v>1</v>
      </c>
      <c r="S280" s="211">
        <f t="shared" si="43"/>
        <v>0</v>
      </c>
      <c r="T280" s="211">
        <f t="shared" si="39"/>
        <v>2500</v>
      </c>
      <c r="U280" s="211">
        <f t="shared" si="44"/>
        <v>2500</v>
      </c>
      <c r="V280" s="220"/>
      <c r="X280" s="63" t="str">
        <f>'טבלה מרכזת'!A280</f>
        <v>תשושי נפש</v>
      </c>
      <c r="Y280" s="63">
        <f>'טבלה מרכזת'!B280</f>
        <v>20</v>
      </c>
      <c r="Z280" s="63" t="str">
        <f>'טבלה מרכזת'!C280</f>
        <v>כללי</v>
      </c>
      <c r="AA280" s="63" t="str">
        <f>'טבלה מרכזת'!D280</f>
        <v>חדרי צוות/רב תחומי</v>
      </c>
      <c r="AB280" s="63" t="str">
        <f>'טבלה מרכזת'!E280</f>
        <v>מד לחץ דם, חום, דופק  וסוטורציה</v>
      </c>
      <c r="AC280" s="63">
        <f>'טבלה מרכזת'!F280</f>
        <v>2500</v>
      </c>
      <c r="AD280" s="63">
        <f>'טבלה מרכזת'!G280</f>
        <v>1</v>
      </c>
      <c r="AE280" s="63">
        <f>'טבלה מרכזת'!H280</f>
        <v>2500</v>
      </c>
    </row>
    <row r="281" spans="2:31" ht="14.5" thickBot="1" x14ac:dyDescent="0.35">
      <c r="B281" s="64" t="str">
        <f>תקן[[#This Row],[סוג מרכז]]</f>
        <v>תשושי נפש</v>
      </c>
      <c r="C281" s="64">
        <f>תקן[[#This Row],[גודל מרכז]]</f>
        <v>20</v>
      </c>
      <c r="D281" s="64" t="str">
        <f>תקן[[#This Row],[סוג פריט]]</f>
        <v>כללי</v>
      </c>
      <c r="E281" s="64" t="str">
        <f>תקן[[#This Row],[קטגוריה]]</f>
        <v>כללי</v>
      </c>
      <c r="F281" s="60" t="str">
        <f>תקן[[#This Row],[תיאור הפריט]]</f>
        <v>מזרקי אפיפן</v>
      </c>
      <c r="G281" s="64">
        <f>תקן[[#This Row],[עלות פריט]]</f>
        <v>350</v>
      </c>
      <c r="H281" s="64">
        <f>תקן[[#This Row],[כמות]]</f>
        <v>1</v>
      </c>
      <c r="I281" s="64">
        <f>תקן[[#This Row],[סהכ עלות]]</f>
        <v>350</v>
      </c>
      <c r="J281" s="65"/>
      <c r="K281" s="209" t="str">
        <f t="shared" si="40"/>
        <v>מזרקי אפיפן</v>
      </c>
      <c r="L281" s="210">
        <f t="shared" si="36"/>
        <v>1</v>
      </c>
      <c r="M281" s="211">
        <f t="shared" si="37"/>
        <v>0</v>
      </c>
      <c r="N281" s="211">
        <f t="shared" si="38"/>
        <v>350</v>
      </c>
      <c r="O281" s="210"/>
      <c r="P281" s="218"/>
      <c r="Q281" s="215" t="str">
        <f t="shared" si="41"/>
        <v>כללי</v>
      </c>
      <c r="R281" s="219">
        <f t="shared" si="42"/>
        <v>1</v>
      </c>
      <c r="S281" s="211">
        <f t="shared" si="43"/>
        <v>0</v>
      </c>
      <c r="T281" s="211">
        <f t="shared" si="39"/>
        <v>350</v>
      </c>
      <c r="U281" s="211">
        <f t="shared" si="44"/>
        <v>350</v>
      </c>
      <c r="V281" s="220"/>
      <c r="X281" s="63" t="str">
        <f>'טבלה מרכזת'!A281</f>
        <v>תשושי נפש</v>
      </c>
      <c r="Y281" s="63">
        <f>'טבלה מרכזת'!B281</f>
        <v>20</v>
      </c>
      <c r="Z281" s="63" t="str">
        <f>'טבלה מרכזת'!C281</f>
        <v>כללי</v>
      </c>
      <c r="AA281" s="63" t="str">
        <f>'טבלה מרכזת'!D281</f>
        <v>כללי</v>
      </c>
      <c r="AB281" s="63" t="str">
        <f>'טבלה מרכזת'!E281</f>
        <v>מזרקי אפיפן</v>
      </c>
      <c r="AC281" s="63">
        <f>'טבלה מרכזת'!F281</f>
        <v>350</v>
      </c>
      <c r="AD281" s="63">
        <f>'טבלה מרכזת'!G281</f>
        <v>1</v>
      </c>
      <c r="AE281" s="63">
        <f>'טבלה מרכזת'!H281</f>
        <v>350</v>
      </c>
    </row>
    <row r="282" spans="2:31" ht="14.5" thickBot="1" x14ac:dyDescent="0.35">
      <c r="B282" s="64" t="str">
        <f>תקן[[#This Row],[סוג מרכז]]</f>
        <v>תשושי נפש</v>
      </c>
      <c r="C282" s="64">
        <f>תקן[[#This Row],[גודל מרכז]]</f>
        <v>20</v>
      </c>
      <c r="D282" s="64" t="str">
        <f>תקן[[#This Row],[סוג פריט]]</f>
        <v>כללי</v>
      </c>
      <c r="E282" s="64" t="str">
        <f>תקן[[#This Row],[קטגוריה]]</f>
        <v>כללי</v>
      </c>
      <c r="F282" s="60" t="str">
        <f>תקן[[#This Row],[תיאור הפריט]]</f>
        <v>עיצוב פנים - תקציב למעצב/ת</v>
      </c>
      <c r="G282" s="64">
        <f>תקן[[#This Row],[עלות פריט]]</f>
        <v>10000</v>
      </c>
      <c r="H282" s="64">
        <f>תקן[[#This Row],[כמות]]</f>
        <v>1</v>
      </c>
      <c r="I282" s="64">
        <f>תקן[[#This Row],[סהכ עלות]]</f>
        <v>10000</v>
      </c>
      <c r="J282" s="65"/>
      <c r="K282" s="209" t="str">
        <f t="shared" si="40"/>
        <v>עיצוב פנים - תקציב למעצב/ת</v>
      </c>
      <c r="L282" s="210">
        <f t="shared" si="36"/>
        <v>1</v>
      </c>
      <c r="M282" s="211">
        <f t="shared" si="37"/>
        <v>0</v>
      </c>
      <c r="N282" s="211">
        <f t="shared" si="38"/>
        <v>10000</v>
      </c>
      <c r="O282" s="210"/>
      <c r="P282" s="218"/>
      <c r="Q282" s="215" t="str">
        <f t="shared" si="41"/>
        <v>כללי</v>
      </c>
      <c r="R282" s="219">
        <f t="shared" si="42"/>
        <v>1</v>
      </c>
      <c r="S282" s="211">
        <f t="shared" si="43"/>
        <v>0</v>
      </c>
      <c r="T282" s="211">
        <f t="shared" si="39"/>
        <v>10000</v>
      </c>
      <c r="U282" s="211">
        <f t="shared" si="44"/>
        <v>10000</v>
      </c>
      <c r="V282" s="220"/>
      <c r="X282" s="63" t="str">
        <f>'טבלה מרכזת'!A282</f>
        <v>תשושי נפש</v>
      </c>
      <c r="Y282" s="63">
        <f>'טבלה מרכזת'!B282</f>
        <v>20</v>
      </c>
      <c r="Z282" s="63" t="str">
        <f>'טבלה מרכזת'!C282</f>
        <v>כללי</v>
      </c>
      <c r="AA282" s="63" t="str">
        <f>'טבלה מרכזת'!D282</f>
        <v>כללי</v>
      </c>
      <c r="AB282" s="63" t="str">
        <f>'טבלה מרכזת'!E282</f>
        <v>עיצוב פנים - תקציב למעצב/ת</v>
      </c>
      <c r="AC282" s="63">
        <f>'טבלה מרכזת'!F282</f>
        <v>10000</v>
      </c>
      <c r="AD282" s="63">
        <f>'טבלה מרכזת'!G282</f>
        <v>1</v>
      </c>
      <c r="AE282" s="63">
        <f>'טבלה מרכזת'!H282</f>
        <v>10000</v>
      </c>
    </row>
    <row r="283" spans="2:31" ht="14.5" thickBot="1" x14ac:dyDescent="0.35">
      <c r="B283" s="64" t="str">
        <f>תקן[[#This Row],[סוג מרכז]]</f>
        <v>תשושי נפש</v>
      </c>
      <c r="C283" s="64">
        <f>תקן[[#This Row],[גודל מרכז]]</f>
        <v>20</v>
      </c>
      <c r="D283" s="64" t="str">
        <f>תקן[[#This Row],[סוג פריט]]</f>
        <v>כללי</v>
      </c>
      <c r="E283" s="64" t="str">
        <f>תקן[[#This Row],[קטגוריה]]</f>
        <v>כללי</v>
      </c>
      <c r="F283" s="60" t="str">
        <f>תקן[[#This Row],[תיאור הפריט]]</f>
        <v>קטלן יתושים</v>
      </c>
      <c r="G283" s="64">
        <f>תקן[[#This Row],[עלות פריט]]</f>
        <v>250</v>
      </c>
      <c r="H283" s="64">
        <f>תקן[[#This Row],[כמות]]</f>
        <v>2</v>
      </c>
      <c r="I283" s="64">
        <f>תקן[[#This Row],[סהכ עלות]]</f>
        <v>500</v>
      </c>
      <c r="J283" s="65"/>
      <c r="K283" s="209" t="str">
        <f t="shared" si="40"/>
        <v>קטלן יתושים</v>
      </c>
      <c r="L283" s="210">
        <f t="shared" si="36"/>
        <v>2</v>
      </c>
      <c r="M283" s="211">
        <f t="shared" si="37"/>
        <v>0</v>
      </c>
      <c r="N283" s="211">
        <f t="shared" si="38"/>
        <v>500</v>
      </c>
      <c r="O283" s="210"/>
      <c r="P283" s="218"/>
      <c r="Q283" s="215" t="str">
        <f t="shared" si="41"/>
        <v>כללי</v>
      </c>
      <c r="R283" s="219">
        <f t="shared" si="42"/>
        <v>2</v>
      </c>
      <c r="S283" s="211">
        <f t="shared" si="43"/>
        <v>0</v>
      </c>
      <c r="T283" s="211">
        <f t="shared" si="39"/>
        <v>250</v>
      </c>
      <c r="U283" s="211">
        <f t="shared" si="44"/>
        <v>500</v>
      </c>
      <c r="V283" s="220"/>
      <c r="X283" s="63" t="str">
        <f>'טבלה מרכזת'!A283</f>
        <v>תשושי נפש</v>
      </c>
      <c r="Y283" s="63">
        <f>'טבלה מרכזת'!B283</f>
        <v>20</v>
      </c>
      <c r="Z283" s="63" t="str">
        <f>'טבלה מרכזת'!C283</f>
        <v>כללי</v>
      </c>
      <c r="AA283" s="63" t="str">
        <f>'טבלה מרכזת'!D283</f>
        <v>כללי</v>
      </c>
      <c r="AB283" s="63" t="str">
        <f>'טבלה מרכזת'!E283</f>
        <v>קטלן יתושים</v>
      </c>
      <c r="AC283" s="63">
        <f>'טבלה מרכזת'!F283</f>
        <v>250</v>
      </c>
      <c r="AD283" s="63">
        <f>'טבלה מרכזת'!G283</f>
        <v>2</v>
      </c>
      <c r="AE283" s="63">
        <f>'טבלה מרכזת'!H283</f>
        <v>500</v>
      </c>
    </row>
    <row r="284" spans="2:31" ht="14.5" thickBot="1" x14ac:dyDescent="0.35">
      <c r="B284" s="64" t="str">
        <f>תקן[[#This Row],[סוג מרכז]]</f>
        <v>תשושי נפש</v>
      </c>
      <c r="C284" s="64">
        <f>תקן[[#This Row],[גודל מרכז]]</f>
        <v>20</v>
      </c>
      <c r="D284" s="64" t="str">
        <f>תקן[[#This Row],[סוג פריט]]</f>
        <v>מטבח וחדר אוכל</v>
      </c>
      <c r="E284" s="64" t="str">
        <f>תקן[[#This Row],[קטגוריה]]</f>
        <v>מטבח</v>
      </c>
      <c r="F284" s="60" t="str">
        <f>תקן[[#This Row],[תיאור הפריט]]</f>
        <v>ארון חימום תבניות</v>
      </c>
      <c r="G284" s="64">
        <f>תקן[[#This Row],[עלות פריט]]</f>
        <v>7500</v>
      </c>
      <c r="H284" s="64">
        <f>תקן[[#This Row],[כמות]]</f>
        <v>1</v>
      </c>
      <c r="I284" s="64">
        <f>תקן[[#This Row],[סהכ עלות]]</f>
        <v>7500</v>
      </c>
      <c r="J284" s="65"/>
      <c r="K284" s="209" t="str">
        <f t="shared" si="40"/>
        <v>ארון חימום תבניות</v>
      </c>
      <c r="L284" s="210">
        <f t="shared" si="36"/>
        <v>1</v>
      </c>
      <c r="M284" s="211">
        <f t="shared" si="37"/>
        <v>0</v>
      </c>
      <c r="N284" s="211">
        <f t="shared" si="38"/>
        <v>7500</v>
      </c>
      <c r="O284" s="210"/>
      <c r="P284" s="218"/>
      <c r="Q284" s="215" t="str">
        <f t="shared" si="41"/>
        <v>מטבח וחדר אוכל</v>
      </c>
      <c r="R284" s="219">
        <f t="shared" si="42"/>
        <v>1</v>
      </c>
      <c r="S284" s="211">
        <f t="shared" si="43"/>
        <v>0</v>
      </c>
      <c r="T284" s="211">
        <f t="shared" si="39"/>
        <v>7500</v>
      </c>
      <c r="U284" s="211">
        <f t="shared" si="44"/>
        <v>7500</v>
      </c>
      <c r="V284" s="220"/>
      <c r="X284" s="63" t="str">
        <f>'טבלה מרכזת'!A284</f>
        <v>תשושי נפש</v>
      </c>
      <c r="Y284" s="63">
        <f>'טבלה מרכזת'!B284</f>
        <v>20</v>
      </c>
      <c r="Z284" s="63" t="str">
        <f>'טבלה מרכזת'!C284</f>
        <v>מטבח וחדר אוכל</v>
      </c>
      <c r="AA284" s="63" t="str">
        <f>'טבלה מרכזת'!D284</f>
        <v>מטבח</v>
      </c>
      <c r="AB284" s="63" t="str">
        <f>'טבלה מרכזת'!E284</f>
        <v>ארון חימום תבניות</v>
      </c>
      <c r="AC284" s="63">
        <f>'טבלה מרכזת'!F284</f>
        <v>7500</v>
      </c>
      <c r="AD284" s="63">
        <f>'טבלה מרכזת'!G284</f>
        <v>1</v>
      </c>
      <c r="AE284" s="63">
        <f>'טבלה מרכזת'!H284</f>
        <v>7500</v>
      </c>
    </row>
    <row r="285" spans="2:31" ht="14.5" thickBot="1" x14ac:dyDescent="0.35">
      <c r="B285" s="64" t="str">
        <f>תקן[[#This Row],[סוג מרכז]]</f>
        <v>תשושי נפש</v>
      </c>
      <c r="C285" s="64">
        <f>תקן[[#This Row],[גודל מרכז]]</f>
        <v>20</v>
      </c>
      <c r="D285" s="64" t="str">
        <f>תקן[[#This Row],[סוג פריט]]</f>
        <v>מטבח וחדר אוכל</v>
      </c>
      <c r="E285" s="64" t="str">
        <f>תקן[[#This Row],[קטגוריה]]</f>
        <v>מטבח</v>
      </c>
      <c r="F285" s="60" t="str">
        <f>תקן[[#This Row],[תיאור הפריט]]</f>
        <v>כוננית לאיחסון כלים וסירים</v>
      </c>
      <c r="G285" s="64">
        <f>תקן[[#This Row],[עלות פריט]]</f>
        <v>1500</v>
      </c>
      <c r="H285" s="64">
        <f>תקן[[#This Row],[כמות]]</f>
        <v>1</v>
      </c>
      <c r="I285" s="64">
        <f>תקן[[#This Row],[סהכ עלות]]</f>
        <v>1500</v>
      </c>
      <c r="J285" s="65"/>
      <c r="K285" s="209" t="str">
        <f t="shared" si="40"/>
        <v>כוננית לאיחסון כלים וסירים</v>
      </c>
      <c r="L285" s="210">
        <f t="shared" si="36"/>
        <v>1</v>
      </c>
      <c r="M285" s="211">
        <f t="shared" si="37"/>
        <v>0</v>
      </c>
      <c r="N285" s="211">
        <f t="shared" si="38"/>
        <v>1500</v>
      </c>
      <c r="O285" s="210"/>
      <c r="P285" s="218"/>
      <c r="Q285" s="215" t="str">
        <f t="shared" si="41"/>
        <v>מטבח וחדר אוכל</v>
      </c>
      <c r="R285" s="219">
        <f t="shared" si="42"/>
        <v>1</v>
      </c>
      <c r="S285" s="211">
        <f t="shared" si="43"/>
        <v>0</v>
      </c>
      <c r="T285" s="211">
        <f t="shared" si="39"/>
        <v>1500</v>
      </c>
      <c r="U285" s="211">
        <f t="shared" si="44"/>
        <v>1500</v>
      </c>
      <c r="V285" s="220"/>
      <c r="X285" s="63" t="str">
        <f>'טבלה מרכזת'!A285</f>
        <v>תשושי נפש</v>
      </c>
      <c r="Y285" s="63">
        <f>'טבלה מרכזת'!B285</f>
        <v>20</v>
      </c>
      <c r="Z285" s="63" t="str">
        <f>'טבלה מרכזת'!C285</f>
        <v>מטבח וחדר אוכל</v>
      </c>
      <c r="AA285" s="63" t="str">
        <f>'טבלה מרכזת'!D285</f>
        <v>מטבח</v>
      </c>
      <c r="AB285" s="63" t="str">
        <f>'טבלה מרכזת'!E285</f>
        <v>כוננית לאיחסון כלים וסירים</v>
      </c>
      <c r="AC285" s="63">
        <f>'טבלה מרכזת'!F285</f>
        <v>1500</v>
      </c>
      <c r="AD285" s="63">
        <f>'טבלה מרכזת'!G285</f>
        <v>1</v>
      </c>
      <c r="AE285" s="63">
        <f>'טבלה מרכזת'!H285</f>
        <v>1500</v>
      </c>
    </row>
    <row r="286" spans="2:31" ht="14.5" thickBot="1" x14ac:dyDescent="0.35">
      <c r="B286" s="64" t="str">
        <f>תקן[[#This Row],[סוג מרכז]]</f>
        <v>תשושי נפש</v>
      </c>
      <c r="C286" s="64">
        <f>תקן[[#This Row],[גודל מרכז]]</f>
        <v>20</v>
      </c>
      <c r="D286" s="64" t="str">
        <f>תקן[[#This Row],[סוג פריט]]</f>
        <v>מטבח וחדר אוכל</v>
      </c>
      <c r="E286" s="64" t="str">
        <f>תקן[[#This Row],[קטגוריה]]</f>
        <v>חדר אוכל</v>
      </c>
      <c r="F286" s="60" t="str">
        <f>תקן[[#This Row],[תיאור הפריט]]</f>
        <v>כלי אוכל</v>
      </c>
      <c r="G286" s="64">
        <f>תקן[[#This Row],[עלות פריט]]</f>
        <v>1000</v>
      </c>
      <c r="H286" s="64">
        <f>תקן[[#This Row],[כמות]]</f>
        <v>7</v>
      </c>
      <c r="I286" s="64">
        <f>תקן[[#This Row],[סהכ עלות]]</f>
        <v>7000</v>
      </c>
      <c r="J286" s="65"/>
      <c r="K286" s="209" t="str">
        <f t="shared" si="40"/>
        <v>כלי אוכל</v>
      </c>
      <c r="L286" s="210">
        <f t="shared" si="36"/>
        <v>7</v>
      </c>
      <c r="M286" s="211">
        <f t="shared" si="37"/>
        <v>0</v>
      </c>
      <c r="N286" s="211">
        <f t="shared" si="38"/>
        <v>7000</v>
      </c>
      <c r="O286" s="210"/>
      <c r="P286" s="218"/>
      <c r="Q286" s="215" t="str">
        <f t="shared" si="41"/>
        <v>מטבח וחדר אוכל</v>
      </c>
      <c r="R286" s="219">
        <f t="shared" si="42"/>
        <v>7</v>
      </c>
      <c r="S286" s="211">
        <f t="shared" si="43"/>
        <v>0</v>
      </c>
      <c r="T286" s="211">
        <f t="shared" si="39"/>
        <v>1000</v>
      </c>
      <c r="U286" s="211">
        <f t="shared" si="44"/>
        <v>7000</v>
      </c>
      <c r="V286" s="220"/>
      <c r="X286" s="63" t="str">
        <f>'טבלה מרכזת'!A286</f>
        <v>תשושי נפש</v>
      </c>
      <c r="Y286" s="63">
        <f>'טבלה מרכזת'!B286</f>
        <v>20</v>
      </c>
      <c r="Z286" s="63" t="str">
        <f>'טבלה מרכזת'!C286</f>
        <v>מטבח וחדר אוכל</v>
      </c>
      <c r="AA286" s="63" t="str">
        <f>'טבלה מרכזת'!D286</f>
        <v>חדר אוכל</v>
      </c>
      <c r="AB286" s="63" t="str">
        <f>'טבלה מרכזת'!E286</f>
        <v>כלי אוכל</v>
      </c>
      <c r="AC286" s="63">
        <f>'טבלה מרכזת'!F286</f>
        <v>1000</v>
      </c>
      <c r="AD286" s="63">
        <f>'טבלה מרכזת'!G286</f>
        <v>7</v>
      </c>
      <c r="AE286" s="63">
        <f>'טבלה מרכזת'!H286</f>
        <v>7000</v>
      </c>
    </row>
    <row r="287" spans="2:31" ht="14.5" thickBot="1" x14ac:dyDescent="0.35">
      <c r="B287" s="64" t="str">
        <f>תקן[[#This Row],[סוג מרכז]]</f>
        <v>תשושי נפש</v>
      </c>
      <c r="C287" s="64">
        <f>תקן[[#This Row],[גודל מרכז]]</f>
        <v>20</v>
      </c>
      <c r="D287" s="64" t="str">
        <f>תקן[[#This Row],[סוג פריט]]</f>
        <v>מטבח וחדר אוכל</v>
      </c>
      <c r="E287" s="64" t="str">
        <f>תקן[[#This Row],[קטגוריה]]</f>
        <v>כלי הכנה-מטבח מחמם</v>
      </c>
      <c r="F287" s="60" t="str">
        <f>תקן[[#This Row],[תיאור הפריט]]</f>
        <v>כלי עבודה מסוגים שונים</v>
      </c>
      <c r="G287" s="64">
        <f>תקן[[#This Row],[עלות פריט]]</f>
        <v>3500</v>
      </c>
      <c r="H287" s="64">
        <f>תקן[[#This Row],[כמות]]</f>
        <v>1</v>
      </c>
      <c r="I287" s="64">
        <f>תקן[[#This Row],[סהכ עלות]]</f>
        <v>3500</v>
      </c>
      <c r="J287" s="65"/>
      <c r="K287" s="209" t="str">
        <f t="shared" si="40"/>
        <v>כלי עבודה מסוגים שונים</v>
      </c>
      <c r="L287" s="210">
        <f t="shared" si="36"/>
        <v>1</v>
      </c>
      <c r="M287" s="211">
        <f t="shared" si="37"/>
        <v>0</v>
      </c>
      <c r="N287" s="211">
        <f t="shared" si="38"/>
        <v>3500</v>
      </c>
      <c r="O287" s="210"/>
      <c r="P287" s="218"/>
      <c r="Q287" s="215" t="str">
        <f t="shared" si="41"/>
        <v>מטבח וחדר אוכל</v>
      </c>
      <c r="R287" s="219">
        <f t="shared" si="42"/>
        <v>1</v>
      </c>
      <c r="S287" s="211">
        <f t="shared" si="43"/>
        <v>0</v>
      </c>
      <c r="T287" s="211">
        <f t="shared" si="39"/>
        <v>3500</v>
      </c>
      <c r="U287" s="211">
        <f t="shared" si="44"/>
        <v>3500</v>
      </c>
      <c r="V287" s="220"/>
      <c r="X287" s="63" t="str">
        <f>'טבלה מרכזת'!A287</f>
        <v>תשושי נפש</v>
      </c>
      <c r="Y287" s="63">
        <f>'טבלה מרכזת'!B287</f>
        <v>20</v>
      </c>
      <c r="Z287" s="63" t="str">
        <f>'טבלה מרכזת'!C287</f>
        <v>מטבח וחדר אוכל</v>
      </c>
      <c r="AA287" s="63" t="str">
        <f>'טבלה מרכזת'!D287</f>
        <v>כלי הכנה-מטבח מחמם</v>
      </c>
      <c r="AB287" s="63" t="str">
        <f>'טבלה מרכזת'!E287</f>
        <v>כלי עבודה מסוגים שונים</v>
      </c>
      <c r="AC287" s="63">
        <f>'טבלה מרכזת'!F287</f>
        <v>3500</v>
      </c>
      <c r="AD287" s="63">
        <f>'טבלה מרכזת'!G287</f>
        <v>1</v>
      </c>
      <c r="AE287" s="63">
        <f>'טבלה מרכזת'!H287</f>
        <v>3500</v>
      </c>
    </row>
    <row r="288" spans="2:31" ht="14.5" thickBot="1" x14ac:dyDescent="0.35">
      <c r="B288" s="64" t="str">
        <f>תקן[[#This Row],[סוג מרכז]]</f>
        <v>תשושי נפש</v>
      </c>
      <c r="C288" s="64">
        <f>תקן[[#This Row],[גודל מרכז]]</f>
        <v>20</v>
      </c>
      <c r="D288" s="64" t="str">
        <f>תקן[[#This Row],[סוג פריט]]</f>
        <v>מטבח וחדר אוכל</v>
      </c>
      <c r="E288" s="64" t="str">
        <f>תקן[[#This Row],[קטגוריה]]</f>
        <v>מטבח</v>
      </c>
      <c r="F288" s="60" t="str">
        <f>תקן[[#This Row],[תיאור הפריט]]</f>
        <v>מדיח כלים דלפקי</v>
      </c>
      <c r="G288" s="64">
        <f>תקן[[#This Row],[עלות פריט]]</f>
        <v>8500</v>
      </c>
      <c r="H288" s="64">
        <f>תקן[[#This Row],[כמות]]</f>
        <v>1</v>
      </c>
      <c r="I288" s="64">
        <f>תקן[[#This Row],[סהכ עלות]]</f>
        <v>8500</v>
      </c>
      <c r="J288" s="65"/>
      <c r="K288" s="209" t="str">
        <f t="shared" si="40"/>
        <v>מדיח כלים דלפקי</v>
      </c>
      <c r="L288" s="210">
        <f t="shared" si="36"/>
        <v>1</v>
      </c>
      <c r="M288" s="211">
        <f t="shared" si="37"/>
        <v>0</v>
      </c>
      <c r="N288" s="211">
        <f t="shared" si="38"/>
        <v>8500</v>
      </c>
      <c r="O288" s="210"/>
      <c r="P288" s="218"/>
      <c r="Q288" s="215" t="str">
        <f t="shared" si="41"/>
        <v>מטבח וחדר אוכל</v>
      </c>
      <c r="R288" s="219">
        <f t="shared" si="42"/>
        <v>1</v>
      </c>
      <c r="S288" s="211">
        <f t="shared" si="43"/>
        <v>0</v>
      </c>
      <c r="T288" s="211">
        <f t="shared" si="39"/>
        <v>8500</v>
      </c>
      <c r="U288" s="211">
        <f t="shared" si="44"/>
        <v>8500</v>
      </c>
      <c r="V288" s="220"/>
      <c r="X288" s="63" t="str">
        <f>'טבלה מרכזת'!A288</f>
        <v>תשושי נפש</v>
      </c>
      <c r="Y288" s="63">
        <f>'טבלה מרכזת'!B288</f>
        <v>20</v>
      </c>
      <c r="Z288" s="63" t="str">
        <f>'טבלה מרכזת'!C288</f>
        <v>מטבח וחדר אוכל</v>
      </c>
      <c r="AA288" s="63" t="str">
        <f>'טבלה מרכזת'!D288</f>
        <v>מטבח</v>
      </c>
      <c r="AB288" s="63" t="str">
        <f>'טבלה מרכזת'!E288</f>
        <v>מדיח כלים דלפקי</v>
      </c>
      <c r="AC288" s="63">
        <f>'טבלה מרכזת'!F288</f>
        <v>8500</v>
      </c>
      <c r="AD288" s="63">
        <f>'טבלה מרכזת'!G288</f>
        <v>1</v>
      </c>
      <c r="AE288" s="63">
        <f>'טבלה מרכזת'!H288</f>
        <v>8500</v>
      </c>
    </row>
    <row r="289" spans="2:31" ht="28.5" thickBot="1" x14ac:dyDescent="0.35">
      <c r="B289" s="64" t="str">
        <f>תקן[[#This Row],[סוג מרכז]]</f>
        <v>תשושי נפש</v>
      </c>
      <c r="C289" s="64">
        <f>תקן[[#This Row],[גודל מרכז]]</f>
        <v>20</v>
      </c>
      <c r="D289" s="64" t="str">
        <f>תקן[[#This Row],[סוג פריט]]</f>
        <v>מטבח וחדר אוכל</v>
      </c>
      <c r="E289" s="64" t="str">
        <f>תקן[[#This Row],[קטגוריה]]</f>
        <v>מטבח</v>
      </c>
      <c r="F289" s="60" t="str">
        <f>תקן[[#This Row],[תיאור הפריט]]</f>
        <v>מדיח כלים דלת מתרוממת+מעמד</v>
      </c>
      <c r="G289" s="64">
        <f>תקן[[#This Row],[עלות פריט]]</f>
        <v>17000</v>
      </c>
      <c r="H289" s="64">
        <f>תקן[[#This Row],[כמות]]</f>
        <v>0</v>
      </c>
      <c r="I289" s="64">
        <f>תקן[[#This Row],[סהכ עלות]]</f>
        <v>0</v>
      </c>
      <c r="J289" s="65"/>
      <c r="K289" s="209" t="str">
        <f t="shared" si="40"/>
        <v>מדיח כלים דלת מתרוממת+מעמד</v>
      </c>
      <c r="L289" s="210">
        <f t="shared" si="36"/>
        <v>0</v>
      </c>
      <c r="M289" s="211">
        <f t="shared" si="37"/>
        <v>0</v>
      </c>
      <c r="N289" s="211">
        <f t="shared" si="38"/>
        <v>0</v>
      </c>
      <c r="O289" s="210"/>
      <c r="P289" s="218"/>
      <c r="Q289" s="215" t="str">
        <f t="shared" si="41"/>
        <v>מטבח וחדר אוכל</v>
      </c>
      <c r="R289" s="219">
        <f t="shared" si="42"/>
        <v>0</v>
      </c>
      <c r="S289" s="211">
        <f t="shared" si="43"/>
        <v>0</v>
      </c>
      <c r="T289" s="211">
        <f t="shared" si="39"/>
        <v>17000</v>
      </c>
      <c r="U289" s="211">
        <f t="shared" si="44"/>
        <v>0</v>
      </c>
      <c r="V289" s="220"/>
      <c r="X289" s="63" t="str">
        <f>'טבלה מרכזת'!A289</f>
        <v>תשושי נפש</v>
      </c>
      <c r="Y289" s="63">
        <f>'טבלה מרכזת'!B289</f>
        <v>20</v>
      </c>
      <c r="Z289" s="63" t="str">
        <f>'טבלה מרכזת'!C289</f>
        <v>מטבח וחדר אוכל</v>
      </c>
      <c r="AA289" s="63" t="str">
        <f>'טבלה מרכזת'!D289</f>
        <v>מטבח</v>
      </c>
      <c r="AB289" s="63" t="str">
        <f>'טבלה מרכזת'!E289</f>
        <v>מדיח כלים דלת מתרוממת+מעמד</v>
      </c>
      <c r="AC289" s="63">
        <f>'טבלה מרכזת'!F289</f>
        <v>17000</v>
      </c>
      <c r="AD289" s="63">
        <f>'טבלה מרכזת'!G289</f>
        <v>0</v>
      </c>
      <c r="AE289" s="63">
        <f>'טבלה מרכזת'!H289</f>
        <v>0</v>
      </c>
    </row>
    <row r="290" spans="2:31" ht="14.5" thickBot="1" x14ac:dyDescent="0.35">
      <c r="B290" s="64" t="str">
        <f>תקן[[#This Row],[סוג מרכז]]</f>
        <v>תשושי נפש</v>
      </c>
      <c r="C290" s="64">
        <f>תקן[[#This Row],[גודל מרכז]]</f>
        <v>20</v>
      </c>
      <c r="D290" s="64" t="str">
        <f>תקן[[#This Row],[סוג פריט]]</f>
        <v>מטבח וחדר אוכל</v>
      </c>
      <c r="E290" s="64" t="str">
        <f>תקן[[#This Row],[קטגוריה]]</f>
        <v>מטבח</v>
      </c>
      <c r="F290" s="60" t="str">
        <f>תקן[[#This Row],[תיאור הפריט]]</f>
        <v>מיחם אוטומטי 150 כוסות</v>
      </c>
      <c r="G290" s="64">
        <f>תקן[[#This Row],[עלות פריט]]</f>
        <v>5000</v>
      </c>
      <c r="H290" s="64">
        <f>תקן[[#This Row],[כמות]]</f>
        <v>1</v>
      </c>
      <c r="I290" s="64">
        <f>תקן[[#This Row],[סהכ עלות]]</f>
        <v>5000</v>
      </c>
      <c r="J290" s="65"/>
      <c r="K290" s="209" t="str">
        <f t="shared" si="40"/>
        <v>מיחם אוטומטי 150 כוסות</v>
      </c>
      <c r="L290" s="210">
        <f t="shared" si="36"/>
        <v>1</v>
      </c>
      <c r="M290" s="211">
        <f t="shared" si="37"/>
        <v>0</v>
      </c>
      <c r="N290" s="211">
        <f t="shared" si="38"/>
        <v>5000</v>
      </c>
      <c r="O290" s="210"/>
      <c r="P290" s="218"/>
      <c r="Q290" s="215" t="str">
        <f t="shared" si="41"/>
        <v>מטבח וחדר אוכל</v>
      </c>
      <c r="R290" s="219">
        <f t="shared" si="42"/>
        <v>1</v>
      </c>
      <c r="S290" s="211">
        <f t="shared" si="43"/>
        <v>0</v>
      </c>
      <c r="T290" s="211">
        <f t="shared" si="39"/>
        <v>5000</v>
      </c>
      <c r="U290" s="211">
        <f t="shared" si="44"/>
        <v>5000</v>
      </c>
      <c r="V290" s="220"/>
      <c r="X290" s="63" t="str">
        <f>'טבלה מרכזת'!A290</f>
        <v>תשושי נפש</v>
      </c>
      <c r="Y290" s="63">
        <f>'טבלה מרכזת'!B290</f>
        <v>20</v>
      </c>
      <c r="Z290" s="63" t="str">
        <f>'טבלה מרכזת'!C290</f>
        <v>מטבח וחדר אוכל</v>
      </c>
      <c r="AA290" s="63" t="str">
        <f>'טבלה מרכזת'!D290</f>
        <v>מטבח</v>
      </c>
      <c r="AB290" s="63" t="str">
        <f>'טבלה מרכזת'!E290</f>
        <v>מיחם אוטומטי 150 כוסות</v>
      </c>
      <c r="AC290" s="63">
        <f>'טבלה מרכזת'!F290</f>
        <v>5000</v>
      </c>
      <c r="AD290" s="63">
        <f>'טבלה מרכזת'!G290</f>
        <v>1</v>
      </c>
      <c r="AE290" s="63">
        <f>'טבלה מרכזת'!H290</f>
        <v>5000</v>
      </c>
    </row>
    <row r="291" spans="2:31" ht="14.5" thickBot="1" x14ac:dyDescent="0.35">
      <c r="B291" s="64" t="str">
        <f>תקן[[#This Row],[סוג מרכז]]</f>
        <v>תשושי נפש</v>
      </c>
      <c r="C291" s="64">
        <f>תקן[[#This Row],[גודל מרכז]]</f>
        <v>20</v>
      </c>
      <c r="D291" s="64" t="str">
        <f>תקן[[#This Row],[סוג פריט]]</f>
        <v>מטבח וחדר אוכל</v>
      </c>
      <c r="E291" s="64" t="str">
        <f>תקן[[#This Row],[קטגוריה]]</f>
        <v>מטבח</v>
      </c>
      <c r="F291" s="60" t="str">
        <f>תקן[[#This Row],[תיאור הפריט]]</f>
        <v>מיכלים מבודדים להעברת מזון</v>
      </c>
      <c r="G291" s="64">
        <f>תקן[[#This Row],[עלות פריט]]</f>
        <v>400</v>
      </c>
      <c r="H291" s="64">
        <f>תקן[[#This Row],[כמות]]</f>
        <v>3</v>
      </c>
      <c r="I291" s="64">
        <f>תקן[[#This Row],[סהכ עלות]]</f>
        <v>1200</v>
      </c>
      <c r="J291" s="65"/>
      <c r="K291" s="209" t="str">
        <f t="shared" si="40"/>
        <v>מיכלים מבודדים להעברת מזון</v>
      </c>
      <c r="L291" s="210">
        <f t="shared" si="36"/>
        <v>3</v>
      </c>
      <c r="M291" s="211">
        <f t="shared" si="37"/>
        <v>0</v>
      </c>
      <c r="N291" s="211">
        <f t="shared" si="38"/>
        <v>1200</v>
      </c>
      <c r="O291" s="210"/>
      <c r="P291" s="218"/>
      <c r="Q291" s="215" t="str">
        <f t="shared" si="41"/>
        <v>מטבח וחדר אוכל</v>
      </c>
      <c r="R291" s="219">
        <f t="shared" si="42"/>
        <v>3</v>
      </c>
      <c r="S291" s="211">
        <f t="shared" si="43"/>
        <v>0</v>
      </c>
      <c r="T291" s="211">
        <f t="shared" si="39"/>
        <v>400</v>
      </c>
      <c r="U291" s="211">
        <f t="shared" si="44"/>
        <v>1200</v>
      </c>
      <c r="V291" s="220"/>
      <c r="X291" s="63" t="str">
        <f>'טבלה מרכזת'!A291</f>
        <v>תשושי נפש</v>
      </c>
      <c r="Y291" s="63">
        <f>'טבלה מרכזת'!B291</f>
        <v>20</v>
      </c>
      <c r="Z291" s="63" t="str">
        <f>'טבלה מרכזת'!C291</f>
        <v>מטבח וחדר אוכל</v>
      </c>
      <c r="AA291" s="63" t="str">
        <f>'טבלה מרכזת'!D291</f>
        <v>מטבח</v>
      </c>
      <c r="AB291" s="63" t="str">
        <f>'טבלה מרכזת'!E291</f>
        <v>מיכלים מבודדים להעברת מזון</v>
      </c>
      <c r="AC291" s="63">
        <f>'טבלה מרכזת'!F291</f>
        <v>400</v>
      </c>
      <c r="AD291" s="63">
        <f>'טבלה מרכזת'!G291</f>
        <v>3</v>
      </c>
      <c r="AE291" s="63">
        <f>'טבלה מרכזת'!H291</f>
        <v>1200</v>
      </c>
    </row>
    <row r="292" spans="2:31" ht="14.5" thickBot="1" x14ac:dyDescent="0.35">
      <c r="B292" s="64" t="str">
        <f>תקן[[#This Row],[סוג מרכז]]</f>
        <v>תשושי נפש</v>
      </c>
      <c r="C292" s="64">
        <f>תקן[[#This Row],[גודל מרכז]]</f>
        <v>20</v>
      </c>
      <c r="D292" s="64" t="str">
        <f>תקן[[#This Row],[סוג פריט]]</f>
        <v>מטבח וחדר אוכל</v>
      </c>
      <c r="E292" s="64" t="str">
        <f>תקן[[#This Row],[קטגוריה]]</f>
        <v>מטבח</v>
      </c>
      <c r="F292" s="60" t="str">
        <f>תקן[[#This Row],[תיאור הפריט]]</f>
        <v>מיקסר מקצועי</v>
      </c>
      <c r="G292" s="64">
        <f>תקן[[#This Row],[עלות פריט]]</f>
        <v>4500</v>
      </c>
      <c r="H292" s="64">
        <f>תקן[[#This Row],[כמות]]</f>
        <v>0</v>
      </c>
      <c r="I292" s="64">
        <f>תקן[[#This Row],[סהכ עלות]]</f>
        <v>0</v>
      </c>
      <c r="J292" s="65"/>
      <c r="K292" s="209" t="str">
        <f t="shared" si="40"/>
        <v>מיקסר מקצועי</v>
      </c>
      <c r="L292" s="210">
        <f t="shared" si="36"/>
        <v>0</v>
      </c>
      <c r="M292" s="211">
        <f t="shared" si="37"/>
        <v>0</v>
      </c>
      <c r="N292" s="211">
        <f t="shared" si="38"/>
        <v>0</v>
      </c>
      <c r="O292" s="210"/>
      <c r="P292" s="218"/>
      <c r="Q292" s="215" t="str">
        <f t="shared" si="41"/>
        <v>מטבח וחדר אוכל</v>
      </c>
      <c r="R292" s="219">
        <f t="shared" si="42"/>
        <v>0</v>
      </c>
      <c r="S292" s="211">
        <f t="shared" si="43"/>
        <v>0</v>
      </c>
      <c r="T292" s="211">
        <f t="shared" si="39"/>
        <v>4500</v>
      </c>
      <c r="U292" s="211">
        <f t="shared" si="44"/>
        <v>0</v>
      </c>
      <c r="V292" s="220"/>
      <c r="X292" s="63" t="str">
        <f>'טבלה מרכזת'!A292</f>
        <v>תשושי נפש</v>
      </c>
      <c r="Y292" s="63">
        <f>'טבלה מרכזת'!B292</f>
        <v>20</v>
      </c>
      <c r="Z292" s="63" t="str">
        <f>'טבלה מרכזת'!C292</f>
        <v>מטבח וחדר אוכל</v>
      </c>
      <c r="AA292" s="63" t="str">
        <f>'טבלה מרכזת'!D292</f>
        <v>מטבח</v>
      </c>
      <c r="AB292" s="63" t="str">
        <f>'טבלה מרכזת'!E292</f>
        <v>מיקסר מקצועי</v>
      </c>
      <c r="AC292" s="63">
        <f>'טבלה מרכזת'!F292</f>
        <v>4500</v>
      </c>
      <c r="AD292" s="63">
        <f>'טבלה מרכזת'!G292</f>
        <v>0</v>
      </c>
      <c r="AE292" s="63">
        <f>'טבלה מרכזת'!H292</f>
        <v>0</v>
      </c>
    </row>
    <row r="293" spans="2:31" ht="14.5" thickBot="1" x14ac:dyDescent="0.35">
      <c r="B293" s="64" t="str">
        <f>תקן[[#This Row],[סוג מרכז]]</f>
        <v>תשושי נפש</v>
      </c>
      <c r="C293" s="64">
        <f>תקן[[#This Row],[גודל מרכז]]</f>
        <v>20</v>
      </c>
      <c r="D293" s="64" t="str">
        <f>תקן[[#This Row],[סוג פריט]]</f>
        <v>מטבח וחדר אוכל</v>
      </c>
      <c r="E293" s="64" t="str">
        <f>תקן[[#This Row],[קטגוריה]]</f>
        <v>מטבח</v>
      </c>
      <c r="F293" s="60" t="str">
        <f>תקן[[#This Row],[תיאור הפריט]]</f>
        <v>מכונה לקילוף תפוחי אדמה</v>
      </c>
      <c r="G293" s="64">
        <f>תקן[[#This Row],[עלות פריט]]</f>
        <v>8000</v>
      </c>
      <c r="H293" s="64">
        <f>תקן[[#This Row],[כמות]]</f>
        <v>0</v>
      </c>
      <c r="I293" s="64">
        <f>תקן[[#This Row],[סהכ עלות]]</f>
        <v>0</v>
      </c>
      <c r="J293" s="65"/>
      <c r="K293" s="209" t="str">
        <f t="shared" si="40"/>
        <v>מכונה לקילוף תפוחי אדמה</v>
      </c>
      <c r="L293" s="210">
        <f t="shared" si="36"/>
        <v>0</v>
      </c>
      <c r="M293" s="211">
        <f t="shared" si="37"/>
        <v>0</v>
      </c>
      <c r="N293" s="211">
        <f t="shared" si="38"/>
        <v>0</v>
      </c>
      <c r="O293" s="210"/>
      <c r="P293" s="218"/>
      <c r="Q293" s="215" t="str">
        <f t="shared" si="41"/>
        <v>מטבח וחדר אוכל</v>
      </c>
      <c r="R293" s="219">
        <f t="shared" si="42"/>
        <v>0</v>
      </c>
      <c r="S293" s="211">
        <f t="shared" si="43"/>
        <v>0</v>
      </c>
      <c r="T293" s="211">
        <f t="shared" si="39"/>
        <v>8000</v>
      </c>
      <c r="U293" s="211">
        <f t="shared" si="44"/>
        <v>0</v>
      </c>
      <c r="V293" s="220"/>
      <c r="X293" s="63" t="str">
        <f>'טבלה מרכזת'!A293</f>
        <v>תשושי נפש</v>
      </c>
      <c r="Y293" s="63">
        <f>'טבלה מרכזת'!B293</f>
        <v>20</v>
      </c>
      <c r="Z293" s="63" t="str">
        <f>'טבלה מרכזת'!C293</f>
        <v>מטבח וחדר אוכל</v>
      </c>
      <c r="AA293" s="63" t="str">
        <f>'טבלה מרכזת'!D293</f>
        <v>מטבח</v>
      </c>
      <c r="AB293" s="63" t="str">
        <f>'טבלה מרכזת'!E293</f>
        <v>מכונה לקילוף תפוחי אדמה</v>
      </c>
      <c r="AC293" s="63">
        <f>'טבלה מרכזת'!F293</f>
        <v>8000</v>
      </c>
      <c r="AD293" s="63">
        <f>'טבלה מרכזת'!G293</f>
        <v>0</v>
      </c>
      <c r="AE293" s="63">
        <f>'טבלה מרכזת'!H293</f>
        <v>0</v>
      </c>
    </row>
    <row r="294" spans="2:31" ht="14.5" thickBot="1" x14ac:dyDescent="0.35">
      <c r="B294" s="64" t="str">
        <f>תקן[[#This Row],[סוג מרכז]]</f>
        <v>תשושי נפש</v>
      </c>
      <c r="C294" s="64">
        <f>תקן[[#This Row],[גודל מרכז]]</f>
        <v>20</v>
      </c>
      <c r="D294" s="64" t="str">
        <f>תקן[[#This Row],[סוג פריט]]</f>
        <v>מטבח וחדר אוכל</v>
      </c>
      <c r="E294" s="64" t="str">
        <f>תקן[[#This Row],[קטגוריה]]</f>
        <v>מטבח</v>
      </c>
      <c r="F294" s="60" t="str">
        <f>תקן[[#This Row],[תיאור הפריט]]</f>
        <v>מעבד מזון מקצועי</v>
      </c>
      <c r="G294" s="64">
        <f>תקן[[#This Row],[עלות פריט]]</f>
        <v>2500</v>
      </c>
      <c r="H294" s="64">
        <f>תקן[[#This Row],[כמות]]</f>
        <v>1</v>
      </c>
      <c r="I294" s="64">
        <f>תקן[[#This Row],[סהכ עלות]]</f>
        <v>2500</v>
      </c>
      <c r="J294" s="65"/>
      <c r="K294" s="209" t="str">
        <f t="shared" si="40"/>
        <v>מעבד מזון מקצועי</v>
      </c>
      <c r="L294" s="210">
        <f t="shared" si="36"/>
        <v>1</v>
      </c>
      <c r="M294" s="211">
        <f t="shared" si="37"/>
        <v>0</v>
      </c>
      <c r="N294" s="211">
        <f t="shared" si="38"/>
        <v>2500</v>
      </c>
      <c r="O294" s="210"/>
      <c r="P294" s="218"/>
      <c r="Q294" s="215" t="str">
        <f t="shared" si="41"/>
        <v>מטבח וחדר אוכל</v>
      </c>
      <c r="R294" s="219">
        <f t="shared" si="42"/>
        <v>1</v>
      </c>
      <c r="S294" s="211">
        <f t="shared" si="43"/>
        <v>0</v>
      </c>
      <c r="T294" s="211">
        <f t="shared" si="39"/>
        <v>2500</v>
      </c>
      <c r="U294" s="211">
        <f t="shared" si="44"/>
        <v>2500</v>
      </c>
      <c r="V294" s="220"/>
      <c r="X294" s="63" t="str">
        <f>'טבלה מרכזת'!A294</f>
        <v>תשושי נפש</v>
      </c>
      <c r="Y294" s="63">
        <f>'טבלה מרכזת'!B294</f>
        <v>20</v>
      </c>
      <c r="Z294" s="63" t="str">
        <f>'טבלה מרכזת'!C294</f>
        <v>מטבח וחדר אוכל</v>
      </c>
      <c r="AA294" s="63" t="str">
        <f>'טבלה מרכזת'!D294</f>
        <v>מטבח</v>
      </c>
      <c r="AB294" s="63" t="str">
        <f>'טבלה מרכזת'!E294</f>
        <v>מעבד מזון מקצועי</v>
      </c>
      <c r="AC294" s="63">
        <f>'טבלה מרכזת'!F294</f>
        <v>2500</v>
      </c>
      <c r="AD294" s="63">
        <f>'טבלה מרכזת'!G294</f>
        <v>1</v>
      </c>
      <c r="AE294" s="63">
        <f>'טבלה מרכזת'!H294</f>
        <v>2500</v>
      </c>
    </row>
    <row r="295" spans="2:31" ht="14.5" thickBot="1" x14ac:dyDescent="0.35">
      <c r="B295" s="64" t="str">
        <f>תקן[[#This Row],[סוג מרכז]]</f>
        <v>תשושי נפש</v>
      </c>
      <c r="C295" s="64">
        <f>תקן[[#This Row],[גודל מרכז]]</f>
        <v>20</v>
      </c>
      <c r="D295" s="64" t="str">
        <f>תקן[[#This Row],[סוג פריט]]</f>
        <v>מטבח וחדר אוכל</v>
      </c>
      <c r="E295" s="64" t="str">
        <f>תקן[[#This Row],[קטגוריה]]</f>
        <v>חדר אוכל-כלי הגשה</v>
      </c>
      <c r="F295" s="60" t="str">
        <f>תקן[[#This Row],[תיאור הפריט]]</f>
        <v>מפות בד</v>
      </c>
      <c r="G295" s="64">
        <f>תקן[[#This Row],[עלות פריט]]</f>
        <v>150</v>
      </c>
      <c r="H295" s="64">
        <f>תקן[[#This Row],[כמות]]</f>
        <v>10</v>
      </c>
      <c r="I295" s="64">
        <f>תקן[[#This Row],[סהכ עלות]]</f>
        <v>1500</v>
      </c>
      <c r="J295" s="65"/>
      <c r="K295" s="209" t="str">
        <f t="shared" si="40"/>
        <v>מפות בד</v>
      </c>
      <c r="L295" s="210">
        <f t="shared" si="36"/>
        <v>10</v>
      </c>
      <c r="M295" s="211">
        <f t="shared" si="37"/>
        <v>0</v>
      </c>
      <c r="N295" s="211">
        <f t="shared" si="38"/>
        <v>1500</v>
      </c>
      <c r="O295" s="210"/>
      <c r="P295" s="218"/>
      <c r="Q295" s="215" t="str">
        <f t="shared" si="41"/>
        <v>מטבח וחדר אוכל</v>
      </c>
      <c r="R295" s="219">
        <f t="shared" si="42"/>
        <v>10</v>
      </c>
      <c r="S295" s="211">
        <f t="shared" si="43"/>
        <v>0</v>
      </c>
      <c r="T295" s="211">
        <f t="shared" si="39"/>
        <v>150</v>
      </c>
      <c r="U295" s="211">
        <f t="shared" si="44"/>
        <v>1500</v>
      </c>
      <c r="V295" s="220"/>
      <c r="X295" s="63" t="str">
        <f>'טבלה מרכזת'!A295</f>
        <v>תשושי נפש</v>
      </c>
      <c r="Y295" s="63">
        <f>'טבלה מרכזת'!B295</f>
        <v>20</v>
      </c>
      <c r="Z295" s="63" t="str">
        <f>'טבלה מרכזת'!C295</f>
        <v>מטבח וחדר אוכל</v>
      </c>
      <c r="AA295" s="63" t="str">
        <f>'טבלה מרכזת'!D295</f>
        <v>חדר אוכל-כלי הגשה</v>
      </c>
      <c r="AB295" s="63" t="str">
        <f>'טבלה מרכזת'!E295</f>
        <v>מפות בד</v>
      </c>
      <c r="AC295" s="63">
        <f>'טבלה מרכזת'!F295</f>
        <v>150</v>
      </c>
      <c r="AD295" s="63">
        <f>'טבלה מרכזת'!G295</f>
        <v>10</v>
      </c>
      <c r="AE295" s="63">
        <f>'טבלה מרכזת'!H295</f>
        <v>1500</v>
      </c>
    </row>
    <row r="296" spans="2:31" ht="14.5" thickBot="1" x14ac:dyDescent="0.35">
      <c r="B296" s="64" t="str">
        <f>תקן[[#This Row],[סוג מרכז]]</f>
        <v>תשושי נפש</v>
      </c>
      <c r="C296" s="64">
        <f>תקן[[#This Row],[גודל מרכז]]</f>
        <v>20</v>
      </c>
      <c r="D296" s="64" t="str">
        <f>תקן[[#This Row],[סוג פריט]]</f>
        <v>מטבח וחדר אוכל</v>
      </c>
      <c r="E296" s="64" t="str">
        <f>תקן[[#This Row],[קטגוריה]]</f>
        <v>מטבח</v>
      </c>
      <c r="F296" s="60" t="str">
        <f>תקן[[#This Row],[תיאור הפריט]]</f>
        <v>מקפיא תעשייתי דלת אחת</v>
      </c>
      <c r="G296" s="64">
        <f>תקן[[#This Row],[עלות פריט]]</f>
        <v>9000</v>
      </c>
      <c r="H296" s="64">
        <f>תקן[[#This Row],[כמות]]</f>
        <v>1</v>
      </c>
      <c r="I296" s="64">
        <f>תקן[[#This Row],[סהכ עלות]]</f>
        <v>9000</v>
      </c>
      <c r="J296" s="65"/>
      <c r="K296" s="209" t="str">
        <f t="shared" si="40"/>
        <v>מקפיא תעשייתי דלת אחת</v>
      </c>
      <c r="L296" s="210">
        <f t="shared" si="36"/>
        <v>1</v>
      </c>
      <c r="M296" s="211">
        <f t="shared" si="37"/>
        <v>0</v>
      </c>
      <c r="N296" s="211">
        <f t="shared" si="38"/>
        <v>9000</v>
      </c>
      <c r="O296" s="210"/>
      <c r="P296" s="218"/>
      <c r="Q296" s="215" t="str">
        <f t="shared" si="41"/>
        <v>מטבח וחדר אוכל</v>
      </c>
      <c r="R296" s="219">
        <f t="shared" si="42"/>
        <v>1</v>
      </c>
      <c r="S296" s="211">
        <f t="shared" si="43"/>
        <v>0</v>
      </c>
      <c r="T296" s="211">
        <f t="shared" si="39"/>
        <v>9000</v>
      </c>
      <c r="U296" s="211">
        <f t="shared" si="44"/>
        <v>9000</v>
      </c>
      <c r="V296" s="220"/>
      <c r="X296" s="63" t="str">
        <f>'טבלה מרכזת'!A296</f>
        <v>תשושי נפש</v>
      </c>
      <c r="Y296" s="63">
        <f>'טבלה מרכזת'!B296</f>
        <v>20</v>
      </c>
      <c r="Z296" s="63" t="str">
        <f>'טבלה מרכזת'!C296</f>
        <v>מטבח וחדר אוכל</v>
      </c>
      <c r="AA296" s="63" t="str">
        <f>'טבלה מרכזת'!D296</f>
        <v>מטבח</v>
      </c>
      <c r="AB296" s="63" t="str">
        <f>'טבלה מרכזת'!E296</f>
        <v>מקפיא תעשייתי דלת אחת</v>
      </c>
      <c r="AC296" s="63">
        <f>'טבלה מרכזת'!F296</f>
        <v>9000</v>
      </c>
      <c r="AD296" s="63">
        <f>'טבלה מרכזת'!G296</f>
        <v>1</v>
      </c>
      <c r="AE296" s="63">
        <f>'טבלה מרכזת'!H296</f>
        <v>9000</v>
      </c>
    </row>
    <row r="297" spans="2:31" ht="14.5" thickBot="1" x14ac:dyDescent="0.35">
      <c r="B297" s="64" t="str">
        <f>תקן[[#This Row],[סוג מרכז]]</f>
        <v>תשושי נפש</v>
      </c>
      <c r="C297" s="64">
        <f>תקן[[#This Row],[גודל מרכז]]</f>
        <v>20</v>
      </c>
      <c r="D297" s="64" t="str">
        <f>תקן[[#This Row],[סוג פריט]]</f>
        <v>מטבח וחדר אוכל</v>
      </c>
      <c r="E297" s="64" t="str">
        <f>תקן[[#This Row],[קטגוריה]]</f>
        <v>מטבח</v>
      </c>
      <c r="F297" s="60" t="str">
        <f>תקן[[#This Row],[תיאור הפריט]]</f>
        <v>מקרר תעשייתי דלת אחת</v>
      </c>
      <c r="G297" s="64">
        <f>תקן[[#This Row],[עלות פריט]]</f>
        <v>7700</v>
      </c>
      <c r="H297" s="64">
        <f>תקן[[#This Row],[כמות]]</f>
        <v>1</v>
      </c>
      <c r="I297" s="64">
        <f>תקן[[#This Row],[סהכ עלות]]</f>
        <v>7700</v>
      </c>
      <c r="J297" s="65"/>
      <c r="K297" s="209" t="str">
        <f t="shared" si="40"/>
        <v>מקרר תעשייתי דלת אחת</v>
      </c>
      <c r="L297" s="210">
        <f t="shared" si="36"/>
        <v>1</v>
      </c>
      <c r="M297" s="211">
        <f t="shared" si="37"/>
        <v>0</v>
      </c>
      <c r="N297" s="211">
        <f t="shared" si="38"/>
        <v>7700</v>
      </c>
      <c r="O297" s="210"/>
      <c r="P297" s="218"/>
      <c r="Q297" s="215" t="str">
        <f t="shared" si="41"/>
        <v>מטבח וחדר אוכל</v>
      </c>
      <c r="R297" s="219">
        <f t="shared" si="42"/>
        <v>1</v>
      </c>
      <c r="S297" s="211">
        <f t="shared" si="43"/>
        <v>0</v>
      </c>
      <c r="T297" s="211">
        <f t="shared" si="39"/>
        <v>7700</v>
      </c>
      <c r="U297" s="211">
        <f t="shared" si="44"/>
        <v>7700</v>
      </c>
      <c r="V297" s="220"/>
      <c r="X297" s="63" t="str">
        <f>'טבלה מרכזת'!A297</f>
        <v>תשושי נפש</v>
      </c>
      <c r="Y297" s="63">
        <f>'טבלה מרכזת'!B297</f>
        <v>20</v>
      </c>
      <c r="Z297" s="63" t="str">
        <f>'טבלה מרכזת'!C297</f>
        <v>מטבח וחדר אוכל</v>
      </c>
      <c r="AA297" s="63" t="str">
        <f>'טבלה מרכזת'!D297</f>
        <v>מטבח</v>
      </c>
      <c r="AB297" s="63" t="str">
        <f>'טבלה מרכזת'!E297</f>
        <v>מקרר תעשייתי דלת אחת</v>
      </c>
      <c r="AC297" s="63">
        <f>'טבלה מרכזת'!F297</f>
        <v>7700</v>
      </c>
      <c r="AD297" s="63">
        <f>'טבלה מרכזת'!G297</f>
        <v>1</v>
      </c>
      <c r="AE297" s="63">
        <f>'טבלה מרכזת'!H297</f>
        <v>7700</v>
      </c>
    </row>
    <row r="298" spans="2:31" ht="14.5" thickBot="1" x14ac:dyDescent="0.35">
      <c r="B298" s="64" t="str">
        <f>תקן[[#This Row],[סוג מרכז]]</f>
        <v>תשושי נפש</v>
      </c>
      <c r="C298" s="64">
        <f>תקן[[#This Row],[גודל מרכז]]</f>
        <v>20</v>
      </c>
      <c r="D298" s="64" t="str">
        <f>תקן[[#This Row],[סוג פריט]]</f>
        <v>מטבח וחדר אוכל</v>
      </c>
      <c r="E298" s="64" t="str">
        <f>תקן[[#This Row],[קטגוריה]]</f>
        <v>מטבח</v>
      </c>
      <c r="F298" s="60" t="str">
        <f>תקן[[#This Row],[תיאור הפריט]]</f>
        <v>מקרר תעשייתי שתי דלתות</v>
      </c>
      <c r="G298" s="64">
        <f>תקן[[#This Row],[עלות פריט]]</f>
        <v>10800</v>
      </c>
      <c r="H298" s="64">
        <f>תקן[[#This Row],[כמות]]</f>
        <v>0</v>
      </c>
      <c r="I298" s="64">
        <f>תקן[[#This Row],[סהכ עלות]]</f>
        <v>0</v>
      </c>
      <c r="J298" s="65"/>
      <c r="K298" s="209" t="str">
        <f t="shared" si="40"/>
        <v>מקרר תעשייתי שתי דלתות</v>
      </c>
      <c r="L298" s="210">
        <f t="shared" si="36"/>
        <v>0</v>
      </c>
      <c r="M298" s="211">
        <f t="shared" si="37"/>
        <v>0</v>
      </c>
      <c r="N298" s="211">
        <f t="shared" si="38"/>
        <v>0</v>
      </c>
      <c r="O298" s="210"/>
      <c r="P298" s="218"/>
      <c r="Q298" s="215" t="str">
        <f t="shared" si="41"/>
        <v>מטבח וחדר אוכל</v>
      </c>
      <c r="R298" s="219">
        <f t="shared" si="42"/>
        <v>0</v>
      </c>
      <c r="S298" s="211">
        <f t="shared" si="43"/>
        <v>0</v>
      </c>
      <c r="T298" s="211">
        <f t="shared" si="39"/>
        <v>10800</v>
      </c>
      <c r="U298" s="211">
        <f t="shared" si="44"/>
        <v>0</v>
      </c>
      <c r="V298" s="220"/>
      <c r="X298" s="63" t="str">
        <f>'טבלה מרכזת'!A298</f>
        <v>תשושי נפש</v>
      </c>
      <c r="Y298" s="63">
        <f>'טבלה מרכזת'!B298</f>
        <v>20</v>
      </c>
      <c r="Z298" s="63" t="str">
        <f>'טבלה מרכזת'!C298</f>
        <v>מטבח וחדר אוכל</v>
      </c>
      <c r="AA298" s="63" t="str">
        <f>'טבלה מרכזת'!D298</f>
        <v>מטבח</v>
      </c>
      <c r="AB298" s="63" t="str">
        <f>'טבלה מרכזת'!E298</f>
        <v>מקרר תעשייתי שתי דלתות</v>
      </c>
      <c r="AC298" s="63">
        <f>'טבלה מרכזת'!F298</f>
        <v>10800</v>
      </c>
      <c r="AD298" s="63">
        <f>'טבלה מרכזת'!G298</f>
        <v>0</v>
      </c>
      <c r="AE298" s="63">
        <f>'טבלה מרכזת'!H298</f>
        <v>0</v>
      </c>
    </row>
    <row r="299" spans="2:31" ht="14.5" thickBot="1" x14ac:dyDescent="0.35">
      <c r="B299" s="64" t="str">
        <f>תקן[[#This Row],[סוג מרכז]]</f>
        <v>תשושי נפש</v>
      </c>
      <c r="C299" s="64">
        <f>תקן[[#This Row],[גודל מרכז]]</f>
        <v>20</v>
      </c>
      <c r="D299" s="64" t="str">
        <f>תקן[[#This Row],[סוג פריט]]</f>
        <v>מטבח וחדר אוכל</v>
      </c>
      <c r="E299" s="64" t="str">
        <f>תקן[[#This Row],[קטגוריה]]</f>
        <v>מטבח</v>
      </c>
      <c r="F299" s="60" t="str">
        <f>תקן[[#This Row],[תיאור הפריט]]</f>
        <v>מרכך מים אוטומטי למטבח</v>
      </c>
      <c r="G299" s="64">
        <f>תקן[[#This Row],[עלות פריט]]</f>
        <v>3000</v>
      </c>
      <c r="H299" s="64">
        <f>תקן[[#This Row],[כמות]]</f>
        <v>1</v>
      </c>
      <c r="I299" s="64">
        <f>תקן[[#This Row],[סהכ עלות]]</f>
        <v>3000</v>
      </c>
      <c r="J299" s="65"/>
      <c r="K299" s="209" t="str">
        <f t="shared" si="40"/>
        <v>מרכך מים אוטומטי למטבח</v>
      </c>
      <c r="L299" s="210">
        <f t="shared" si="36"/>
        <v>1</v>
      </c>
      <c r="M299" s="211">
        <f t="shared" si="37"/>
        <v>0</v>
      </c>
      <c r="N299" s="211">
        <f t="shared" si="38"/>
        <v>3000</v>
      </c>
      <c r="O299" s="210"/>
      <c r="P299" s="218"/>
      <c r="Q299" s="215" t="str">
        <f t="shared" si="41"/>
        <v>מטבח וחדר אוכל</v>
      </c>
      <c r="R299" s="219">
        <f t="shared" si="42"/>
        <v>1</v>
      </c>
      <c r="S299" s="211">
        <f t="shared" si="43"/>
        <v>0</v>
      </c>
      <c r="T299" s="211">
        <f t="shared" si="39"/>
        <v>3000</v>
      </c>
      <c r="U299" s="211">
        <f t="shared" si="44"/>
        <v>3000</v>
      </c>
      <c r="V299" s="220"/>
      <c r="X299" s="63" t="str">
        <f>'טבלה מרכזת'!A299</f>
        <v>תשושי נפש</v>
      </c>
      <c r="Y299" s="63">
        <f>'טבלה מרכזת'!B299</f>
        <v>20</v>
      </c>
      <c r="Z299" s="63" t="str">
        <f>'טבלה מרכזת'!C299</f>
        <v>מטבח וחדר אוכל</v>
      </c>
      <c r="AA299" s="63" t="str">
        <f>'טבלה מרכזת'!D299</f>
        <v>מטבח</v>
      </c>
      <c r="AB299" s="63" t="str">
        <f>'טבלה מרכזת'!E299</f>
        <v>מרכך מים אוטומטי למטבח</v>
      </c>
      <c r="AC299" s="63">
        <f>'טבלה מרכזת'!F299</f>
        <v>3000</v>
      </c>
      <c r="AD299" s="63">
        <f>'טבלה מרכזת'!G299</f>
        <v>1</v>
      </c>
      <c r="AE299" s="63">
        <f>'טבלה מרכזת'!H299</f>
        <v>3000</v>
      </c>
    </row>
    <row r="300" spans="2:31" ht="42.5" thickBot="1" x14ac:dyDescent="0.35">
      <c r="B300" s="64" t="str">
        <f>תקן[[#This Row],[סוג מרכז]]</f>
        <v>תשושי נפש</v>
      </c>
      <c r="C300" s="64">
        <f>תקן[[#This Row],[גודל מרכז]]</f>
        <v>20</v>
      </c>
      <c r="D300" s="64" t="str">
        <f>תקן[[#This Row],[סוג פריט]]</f>
        <v>מטבח וחדר אוכל</v>
      </c>
      <c r="E300" s="64" t="str">
        <f>תקן[[#This Row],[קטגוריה]]</f>
        <v>חדר אוכל-כלי הגשה</v>
      </c>
      <c r="F300" s="60" t="str">
        <f>תקן[[#This Row],[תיאור הפריט]]</f>
        <v>מרקיה, סלסלת לחם, סט מלח פלפל סוכר, מתקן מפיות, קיסמי שיניים</v>
      </c>
      <c r="G300" s="64">
        <f>תקן[[#This Row],[עלות פריט]]</f>
        <v>250</v>
      </c>
      <c r="H300" s="64">
        <f>תקן[[#This Row],[כמות]]</f>
        <v>6</v>
      </c>
      <c r="I300" s="64">
        <f>תקן[[#This Row],[סהכ עלות]]</f>
        <v>1500</v>
      </c>
      <c r="J300" s="65"/>
      <c r="K300" s="209" t="str">
        <f t="shared" si="40"/>
        <v>מרקיה, סלסלת לחם, סט מלח פלפל סוכר, מתקן מפיות, קיסמי שיניים</v>
      </c>
      <c r="L300" s="210">
        <f t="shared" si="36"/>
        <v>6</v>
      </c>
      <c r="M300" s="211">
        <f t="shared" si="37"/>
        <v>0</v>
      </c>
      <c r="N300" s="211">
        <f t="shared" si="38"/>
        <v>1500</v>
      </c>
      <c r="O300" s="210"/>
      <c r="P300" s="218"/>
      <c r="Q300" s="215" t="str">
        <f t="shared" si="41"/>
        <v>מטבח וחדר אוכל</v>
      </c>
      <c r="R300" s="219">
        <f t="shared" si="42"/>
        <v>6</v>
      </c>
      <c r="S300" s="211">
        <f t="shared" si="43"/>
        <v>0</v>
      </c>
      <c r="T300" s="211">
        <f t="shared" si="39"/>
        <v>250</v>
      </c>
      <c r="U300" s="211">
        <f t="shared" si="44"/>
        <v>1500</v>
      </c>
      <c r="V300" s="220"/>
      <c r="X300" s="63" t="str">
        <f>'טבלה מרכזת'!A300</f>
        <v>תשושי נפש</v>
      </c>
      <c r="Y300" s="63">
        <f>'טבלה מרכזת'!B300</f>
        <v>20</v>
      </c>
      <c r="Z300" s="63" t="str">
        <f>'טבלה מרכזת'!C300</f>
        <v>מטבח וחדר אוכל</v>
      </c>
      <c r="AA300" s="63" t="str">
        <f>'טבלה מרכזת'!D300</f>
        <v>חדר אוכל-כלי הגשה</v>
      </c>
      <c r="AB300" s="63" t="str">
        <f>'טבלה מרכזת'!E300</f>
        <v>מרקיה, סלסלת לחם, סט מלח פלפל סוכר, מתקן מפיות, קיסמי שיניים</v>
      </c>
      <c r="AC300" s="63">
        <f>'טבלה מרכזת'!F300</f>
        <v>250</v>
      </c>
      <c r="AD300" s="63">
        <f>'טבלה מרכזת'!G300</f>
        <v>6</v>
      </c>
      <c r="AE300" s="63">
        <f>'טבלה מרכזת'!H300</f>
        <v>1500</v>
      </c>
    </row>
    <row r="301" spans="2:31" ht="14.5" thickBot="1" x14ac:dyDescent="0.35">
      <c r="B301" s="64" t="str">
        <f>תקן[[#This Row],[סוג מרכז]]</f>
        <v>תשושי נפש</v>
      </c>
      <c r="C301" s="64">
        <f>תקן[[#This Row],[גודל מרכז]]</f>
        <v>20</v>
      </c>
      <c r="D301" s="64" t="str">
        <f>תקן[[#This Row],[סוג פריט]]</f>
        <v>מטבח וחדר אוכל</v>
      </c>
      <c r="E301" s="64" t="str">
        <f>תקן[[#This Row],[קטגוריה]]</f>
        <v>מטבח</v>
      </c>
      <c r="F301" s="60" t="str">
        <f>תקן[[#This Row],[תיאור הפריט]]</f>
        <v>עגלת 3 קומות</v>
      </c>
      <c r="G301" s="64">
        <f>תקן[[#This Row],[עלות פריט]]</f>
        <v>1000</v>
      </c>
      <c r="H301" s="64">
        <f>תקן[[#This Row],[כמות]]</f>
        <v>1</v>
      </c>
      <c r="I301" s="64">
        <f>תקן[[#This Row],[סהכ עלות]]</f>
        <v>1000</v>
      </c>
      <c r="J301" s="65"/>
      <c r="K301" s="209" t="str">
        <f t="shared" si="40"/>
        <v>עגלת 3 קומות</v>
      </c>
      <c r="L301" s="210">
        <f t="shared" si="36"/>
        <v>1</v>
      </c>
      <c r="M301" s="211">
        <f t="shared" si="37"/>
        <v>0</v>
      </c>
      <c r="N301" s="211">
        <f t="shared" si="38"/>
        <v>1000</v>
      </c>
      <c r="O301" s="210"/>
      <c r="P301" s="218"/>
      <c r="Q301" s="215" t="str">
        <f t="shared" si="41"/>
        <v>מטבח וחדר אוכל</v>
      </c>
      <c r="R301" s="219">
        <f t="shared" si="42"/>
        <v>1</v>
      </c>
      <c r="S301" s="211">
        <f t="shared" si="43"/>
        <v>0</v>
      </c>
      <c r="T301" s="211">
        <f t="shared" si="39"/>
        <v>1000</v>
      </c>
      <c r="U301" s="211">
        <f t="shared" si="44"/>
        <v>1000</v>
      </c>
      <c r="V301" s="220"/>
      <c r="X301" s="63" t="str">
        <f>'טבלה מרכזת'!A301</f>
        <v>תשושי נפש</v>
      </c>
      <c r="Y301" s="63">
        <f>'טבלה מרכזת'!B301</f>
        <v>20</v>
      </c>
      <c r="Z301" s="63" t="str">
        <f>'טבלה מרכזת'!C301</f>
        <v>מטבח וחדר אוכל</v>
      </c>
      <c r="AA301" s="63" t="str">
        <f>'טבלה מרכזת'!D301</f>
        <v>מטבח</v>
      </c>
      <c r="AB301" s="63" t="str">
        <f>'טבלה מרכזת'!E301</f>
        <v>עגלת 3 קומות</v>
      </c>
      <c r="AC301" s="63">
        <f>'טבלה מרכזת'!F301</f>
        <v>1000</v>
      </c>
      <c r="AD301" s="63">
        <f>'טבלה מרכזת'!G301</f>
        <v>1</v>
      </c>
      <c r="AE301" s="63">
        <f>'טבלה מרכזת'!H301</f>
        <v>1000</v>
      </c>
    </row>
    <row r="302" spans="2:31" ht="14.5" thickBot="1" x14ac:dyDescent="0.35">
      <c r="B302" s="64" t="str">
        <f>תקן[[#This Row],[סוג מרכז]]</f>
        <v>תשושי נפש</v>
      </c>
      <c r="C302" s="64">
        <f>תקן[[#This Row],[גודל מרכז]]</f>
        <v>20</v>
      </c>
      <c r="D302" s="64" t="str">
        <f>תקן[[#This Row],[סוג פריט]]</f>
        <v>מטבח וחדר אוכל</v>
      </c>
      <c r="E302" s="64" t="str">
        <f>תקן[[#This Row],[קטגוריה]]</f>
        <v>מטבח</v>
      </c>
      <c r="F302" s="60" t="str">
        <f>תקן[[#This Row],[תיאור הפריט]]</f>
        <v>עגלת נירוסטה לפח אשפה</v>
      </c>
      <c r="G302" s="64">
        <f>תקן[[#This Row],[עלות פריט]]</f>
        <v>500</v>
      </c>
      <c r="H302" s="64">
        <f>תקן[[#This Row],[כמות]]</f>
        <v>1</v>
      </c>
      <c r="I302" s="64">
        <f>תקן[[#This Row],[סהכ עלות]]</f>
        <v>500</v>
      </c>
      <c r="J302" s="65"/>
      <c r="K302" s="209" t="str">
        <f t="shared" si="40"/>
        <v>עגלת נירוסטה לפח אשפה</v>
      </c>
      <c r="L302" s="210">
        <f t="shared" si="36"/>
        <v>1</v>
      </c>
      <c r="M302" s="211">
        <f t="shared" si="37"/>
        <v>0</v>
      </c>
      <c r="N302" s="211">
        <f t="shared" si="38"/>
        <v>500</v>
      </c>
      <c r="O302" s="210"/>
      <c r="P302" s="218"/>
      <c r="Q302" s="215" t="str">
        <f t="shared" si="41"/>
        <v>מטבח וחדר אוכל</v>
      </c>
      <c r="R302" s="219">
        <f t="shared" si="42"/>
        <v>1</v>
      </c>
      <c r="S302" s="211">
        <f t="shared" si="43"/>
        <v>0</v>
      </c>
      <c r="T302" s="211">
        <f t="shared" si="39"/>
        <v>500</v>
      </c>
      <c r="U302" s="211">
        <f t="shared" si="44"/>
        <v>500</v>
      </c>
      <c r="V302" s="220"/>
      <c r="X302" s="63" t="str">
        <f>'טבלה מרכזת'!A302</f>
        <v>תשושי נפש</v>
      </c>
      <c r="Y302" s="63">
        <f>'טבלה מרכזת'!B302</f>
        <v>20</v>
      </c>
      <c r="Z302" s="63" t="str">
        <f>'טבלה מרכזת'!C302</f>
        <v>מטבח וחדר אוכל</v>
      </c>
      <c r="AA302" s="63" t="str">
        <f>'טבלה מרכזת'!D302</f>
        <v>מטבח</v>
      </c>
      <c r="AB302" s="63" t="str">
        <f>'טבלה מרכזת'!E302</f>
        <v>עגלת נירוסטה לפח אשפה</v>
      </c>
      <c r="AC302" s="63">
        <f>'טבלה מרכזת'!F302</f>
        <v>500</v>
      </c>
      <c r="AD302" s="63">
        <f>'טבלה מרכזת'!G302</f>
        <v>1</v>
      </c>
      <c r="AE302" s="63">
        <f>'טבלה מרכזת'!H302</f>
        <v>500</v>
      </c>
    </row>
    <row r="303" spans="2:31" ht="14.5" thickBot="1" x14ac:dyDescent="0.35">
      <c r="B303" s="64" t="str">
        <f>תקן[[#This Row],[סוג מרכז]]</f>
        <v>תשושי נפש</v>
      </c>
      <c r="C303" s="64">
        <f>תקן[[#This Row],[גודל מרכז]]</f>
        <v>20</v>
      </c>
      <c r="D303" s="64" t="str">
        <f>תקן[[#This Row],[סוג פריט]]</f>
        <v>מטבח וחדר אוכל</v>
      </c>
      <c r="E303" s="64" t="str">
        <f>תקן[[#This Row],[קטגוריה]]</f>
        <v>מטבח</v>
      </c>
      <c r="F303" s="60" t="str">
        <f>תקן[[#This Row],[תיאור הפריט]]</f>
        <v>קומביסטימר+מעמד</v>
      </c>
      <c r="G303" s="64">
        <f>תקן[[#This Row],[עלות פריט]]</f>
        <v>15000</v>
      </c>
      <c r="H303" s="64">
        <f>תקן[[#This Row],[כמות]]</f>
        <v>1</v>
      </c>
      <c r="I303" s="64">
        <f>תקן[[#This Row],[סהכ עלות]]</f>
        <v>15000</v>
      </c>
      <c r="J303" s="65"/>
      <c r="K303" s="209" t="str">
        <f t="shared" si="40"/>
        <v>קומביסטימר+מעמד</v>
      </c>
      <c r="L303" s="210">
        <f t="shared" si="36"/>
        <v>1</v>
      </c>
      <c r="M303" s="211">
        <f t="shared" si="37"/>
        <v>0</v>
      </c>
      <c r="N303" s="211">
        <f t="shared" si="38"/>
        <v>15000</v>
      </c>
      <c r="O303" s="210"/>
      <c r="P303" s="218"/>
      <c r="Q303" s="215" t="str">
        <f t="shared" si="41"/>
        <v>מטבח וחדר אוכל</v>
      </c>
      <c r="R303" s="219">
        <f t="shared" si="42"/>
        <v>1</v>
      </c>
      <c r="S303" s="211">
        <f t="shared" si="43"/>
        <v>0</v>
      </c>
      <c r="T303" s="211">
        <f t="shared" si="39"/>
        <v>15000</v>
      </c>
      <c r="U303" s="211">
        <f t="shared" si="44"/>
        <v>15000</v>
      </c>
      <c r="V303" s="220"/>
      <c r="X303" s="63" t="str">
        <f>'טבלה מרכזת'!A303</f>
        <v>תשושי נפש</v>
      </c>
      <c r="Y303" s="63">
        <f>'טבלה מרכזת'!B303</f>
        <v>20</v>
      </c>
      <c r="Z303" s="63" t="str">
        <f>'טבלה מרכזת'!C303</f>
        <v>מטבח וחדר אוכל</v>
      </c>
      <c r="AA303" s="63" t="str">
        <f>'טבלה מרכזת'!D303</f>
        <v>מטבח</v>
      </c>
      <c r="AB303" s="63" t="str">
        <f>'טבלה מרכזת'!E303</f>
        <v>קומביסטימר+מעמד</v>
      </c>
      <c r="AC303" s="63">
        <f>'טבלה מרכזת'!F303</f>
        <v>15000</v>
      </c>
      <c r="AD303" s="63">
        <f>'טבלה מרכזת'!G303</f>
        <v>1</v>
      </c>
      <c r="AE303" s="63">
        <f>'טבלה מרכזת'!H303</f>
        <v>15000</v>
      </c>
    </row>
    <row r="304" spans="2:31" ht="14.5" thickBot="1" x14ac:dyDescent="0.35">
      <c r="B304" s="64" t="str">
        <f>תקן[[#This Row],[סוג מרכז]]</f>
        <v>תשושי נפש</v>
      </c>
      <c r="C304" s="64">
        <f>תקן[[#This Row],[גודל מרכז]]</f>
        <v>20</v>
      </c>
      <c r="D304" s="64" t="str">
        <f>תקן[[#This Row],[סוג פריט]]</f>
        <v>מטבח וחדר אוכל</v>
      </c>
      <c r="E304" s="64" t="str">
        <f>תקן[[#This Row],[קטגוריה]]</f>
        <v>מטבח</v>
      </c>
      <c r="F304" s="60" t="str">
        <f>תקן[[#This Row],[תיאור הפריט]]</f>
        <v>קוצץ ירקות מקצועי</v>
      </c>
      <c r="G304" s="64">
        <f>תקן[[#This Row],[עלות פריט]]</f>
        <v>5000</v>
      </c>
      <c r="H304" s="64">
        <f>תקן[[#This Row],[כמות]]</f>
        <v>0</v>
      </c>
      <c r="I304" s="64">
        <f>תקן[[#This Row],[סהכ עלות]]</f>
        <v>0</v>
      </c>
      <c r="J304" s="65"/>
      <c r="K304" s="209" t="str">
        <f t="shared" si="40"/>
        <v>קוצץ ירקות מקצועי</v>
      </c>
      <c r="L304" s="210">
        <f t="shared" si="36"/>
        <v>0</v>
      </c>
      <c r="M304" s="211">
        <f t="shared" si="37"/>
        <v>0</v>
      </c>
      <c r="N304" s="211">
        <f t="shared" si="38"/>
        <v>0</v>
      </c>
      <c r="O304" s="210"/>
      <c r="P304" s="218"/>
      <c r="Q304" s="215" t="str">
        <f t="shared" si="41"/>
        <v>מטבח וחדר אוכל</v>
      </c>
      <c r="R304" s="219">
        <f t="shared" si="42"/>
        <v>0</v>
      </c>
      <c r="S304" s="211">
        <f t="shared" si="43"/>
        <v>0</v>
      </c>
      <c r="T304" s="211">
        <f t="shared" si="39"/>
        <v>5000</v>
      </c>
      <c r="U304" s="211">
        <f t="shared" si="44"/>
        <v>0</v>
      </c>
      <c r="V304" s="220"/>
      <c r="X304" s="63" t="str">
        <f>'טבלה מרכזת'!A304</f>
        <v>תשושי נפש</v>
      </c>
      <c r="Y304" s="63">
        <f>'טבלה מרכזת'!B304</f>
        <v>20</v>
      </c>
      <c r="Z304" s="63" t="str">
        <f>'טבלה מרכזת'!C304</f>
        <v>מטבח וחדר אוכל</v>
      </c>
      <c r="AA304" s="63" t="str">
        <f>'טבלה מרכזת'!D304</f>
        <v>מטבח</v>
      </c>
      <c r="AB304" s="63" t="str">
        <f>'טבלה מרכזת'!E304</f>
        <v>קוצץ ירקות מקצועי</v>
      </c>
      <c r="AC304" s="63">
        <f>'טבלה מרכזת'!F304</f>
        <v>5000</v>
      </c>
      <c r="AD304" s="63">
        <f>'טבלה מרכזת'!G304</f>
        <v>0</v>
      </c>
      <c r="AE304" s="63">
        <f>'טבלה מרכזת'!H304</f>
        <v>0</v>
      </c>
    </row>
    <row r="305" spans="2:31" ht="28.5" thickBot="1" x14ac:dyDescent="0.35">
      <c r="B305" s="64" t="str">
        <f>תקן[[#This Row],[סוג מרכז]]</f>
        <v>תשושי נפש</v>
      </c>
      <c r="C305" s="64">
        <f>תקן[[#This Row],[גודל מרכז]]</f>
        <v>20</v>
      </c>
      <c r="D305" s="64" t="str">
        <f>תקן[[#This Row],[סוג פריט]]</f>
        <v>מטבח וחדר אוכל</v>
      </c>
      <c r="E305" s="64" t="str">
        <f>תקן[[#This Row],[קטגוריה]]</f>
        <v>חדר אוכל-כלי הגשה</v>
      </c>
      <c r="F305" s="60" t="str">
        <f>תקן[[#This Row],[תיאור הפריט]]</f>
        <v>קערות הגשה, מצקות וכפות הגשה, ארגזי פלסטויק לאיסוף</v>
      </c>
      <c r="G305" s="64">
        <f>תקן[[#This Row],[עלות פריט]]</f>
        <v>1200</v>
      </c>
      <c r="H305" s="64">
        <f>תקן[[#This Row],[כמות]]</f>
        <v>2</v>
      </c>
      <c r="I305" s="64">
        <f>תקן[[#This Row],[סהכ עלות]]</f>
        <v>2400</v>
      </c>
      <c r="J305" s="65"/>
      <c r="K305" s="209" t="str">
        <f t="shared" si="40"/>
        <v>קערות הגשה, מצקות וכפות הגשה, ארגזי פלסטויק לאיסוף</v>
      </c>
      <c r="L305" s="210">
        <f t="shared" si="36"/>
        <v>2</v>
      </c>
      <c r="M305" s="211">
        <f t="shared" si="37"/>
        <v>0</v>
      </c>
      <c r="N305" s="211">
        <f t="shared" si="38"/>
        <v>2400</v>
      </c>
      <c r="O305" s="210"/>
      <c r="P305" s="218"/>
      <c r="Q305" s="215" t="str">
        <f t="shared" si="41"/>
        <v>מטבח וחדר אוכל</v>
      </c>
      <c r="R305" s="219">
        <f t="shared" si="42"/>
        <v>2</v>
      </c>
      <c r="S305" s="211">
        <f t="shared" si="43"/>
        <v>0</v>
      </c>
      <c r="T305" s="211">
        <f t="shared" si="39"/>
        <v>1200</v>
      </c>
      <c r="U305" s="211">
        <f t="shared" si="44"/>
        <v>2400</v>
      </c>
      <c r="V305" s="220"/>
      <c r="X305" s="63" t="str">
        <f>'טבלה מרכזת'!A305</f>
        <v>תשושי נפש</v>
      </c>
      <c r="Y305" s="63">
        <f>'טבלה מרכזת'!B305</f>
        <v>20</v>
      </c>
      <c r="Z305" s="63" t="str">
        <f>'טבלה מרכזת'!C305</f>
        <v>מטבח וחדר אוכל</v>
      </c>
      <c r="AA305" s="63" t="str">
        <f>'טבלה מרכזת'!D305</f>
        <v>חדר אוכל-כלי הגשה</v>
      </c>
      <c r="AB305" s="63" t="str">
        <f>'טבלה מרכזת'!E305</f>
        <v>קערות הגשה, מצקות וכפות הגשה, ארגזי פלסטויק לאיסוף</v>
      </c>
      <c r="AC305" s="63">
        <f>'טבלה מרכזת'!F305</f>
        <v>1200</v>
      </c>
      <c r="AD305" s="63">
        <f>'טבלה מרכזת'!G305</f>
        <v>2</v>
      </c>
      <c r="AE305" s="63">
        <f>'טבלה מרכזת'!H305</f>
        <v>2400</v>
      </c>
    </row>
    <row r="306" spans="2:31" ht="14.5" thickBot="1" x14ac:dyDescent="0.35">
      <c r="B306" s="64" t="str">
        <f>תקן[[#This Row],[סוג מרכז]]</f>
        <v>תשושי נפש</v>
      </c>
      <c r="C306" s="64">
        <f>תקן[[#This Row],[גודל מרכז]]</f>
        <v>20</v>
      </c>
      <c r="D306" s="64" t="str">
        <f>תקן[[#This Row],[סוג פריט]]</f>
        <v>מטבח וחדר אוכל</v>
      </c>
      <c r="E306" s="64" t="str">
        <f>תקן[[#This Row],[קטגוריה]]</f>
        <v>כלי הכנה-מטבח מחמם</v>
      </c>
      <c r="F306" s="60" t="str">
        <f>תקן[[#This Row],[תיאור הפריט]]</f>
        <v>קערות וקעריות מסוגים שונים</v>
      </c>
      <c r="G306" s="64">
        <f>תקן[[#This Row],[עלות פריט]]</f>
        <v>500</v>
      </c>
      <c r="H306" s="64">
        <f>תקן[[#This Row],[כמות]]</f>
        <v>1</v>
      </c>
      <c r="I306" s="64">
        <f>תקן[[#This Row],[סהכ עלות]]</f>
        <v>500</v>
      </c>
      <c r="J306" s="65"/>
      <c r="K306" s="209" t="str">
        <f t="shared" si="40"/>
        <v>קערות וקעריות מסוגים שונים</v>
      </c>
      <c r="L306" s="210">
        <f t="shared" si="36"/>
        <v>1</v>
      </c>
      <c r="M306" s="211">
        <f t="shared" si="37"/>
        <v>0</v>
      </c>
      <c r="N306" s="211">
        <f t="shared" si="38"/>
        <v>500</v>
      </c>
      <c r="O306" s="210"/>
      <c r="P306" s="218"/>
      <c r="Q306" s="215" t="str">
        <f t="shared" si="41"/>
        <v>מטבח וחדר אוכל</v>
      </c>
      <c r="R306" s="219">
        <f t="shared" si="42"/>
        <v>1</v>
      </c>
      <c r="S306" s="211">
        <f t="shared" si="43"/>
        <v>0</v>
      </c>
      <c r="T306" s="211">
        <f t="shared" si="39"/>
        <v>500</v>
      </c>
      <c r="U306" s="211">
        <f t="shared" si="44"/>
        <v>500</v>
      </c>
      <c r="V306" s="220"/>
      <c r="X306" s="63" t="str">
        <f>'טבלה מרכזת'!A306</f>
        <v>תשושי נפש</v>
      </c>
      <c r="Y306" s="63">
        <f>'טבלה מרכזת'!B306</f>
        <v>20</v>
      </c>
      <c r="Z306" s="63" t="str">
        <f>'טבלה מרכזת'!C306</f>
        <v>מטבח וחדר אוכל</v>
      </c>
      <c r="AA306" s="63" t="str">
        <f>'טבלה מרכזת'!D306</f>
        <v>כלי הכנה-מטבח מחמם</v>
      </c>
      <c r="AB306" s="63" t="str">
        <f>'טבלה מרכזת'!E306</f>
        <v>קערות וקעריות מסוגים שונים</v>
      </c>
      <c r="AC306" s="63">
        <f>'טבלה מרכזת'!F306</f>
        <v>500</v>
      </c>
      <c r="AD306" s="63">
        <f>'טבלה מרכזת'!G306</f>
        <v>1</v>
      </c>
      <c r="AE306" s="63">
        <f>'טבלה מרכזת'!H306</f>
        <v>500</v>
      </c>
    </row>
    <row r="307" spans="2:31" ht="28.5" thickBot="1" x14ac:dyDescent="0.35">
      <c r="B307" s="64" t="str">
        <f>תקן[[#This Row],[סוג מרכז]]</f>
        <v>תשושי נפש</v>
      </c>
      <c r="C307" s="64">
        <f>תקן[[#This Row],[גודל מרכז]]</f>
        <v>20</v>
      </c>
      <c r="D307" s="64" t="str">
        <f>תקן[[#This Row],[סוג פריט]]</f>
        <v>מטבח וחדר אוכל</v>
      </c>
      <c r="E307" s="64" t="str">
        <f>תקן[[#This Row],[קטגוריה]]</f>
        <v>מטבח</v>
      </c>
      <c r="F307" s="60" t="str">
        <f>תקן[[#This Row],[תיאור הפריט]]</f>
        <v>שולחן ( 2 מ') עם כיור כפול + מדף תחתוןן</v>
      </c>
      <c r="G307" s="64">
        <f>תקן[[#This Row],[עלות פריט]]</f>
        <v>4200</v>
      </c>
      <c r="H307" s="64">
        <f>תקן[[#This Row],[כמות]]</f>
        <v>0</v>
      </c>
      <c r="I307" s="64">
        <f>תקן[[#This Row],[סהכ עלות]]</f>
        <v>0</v>
      </c>
      <c r="J307" s="65"/>
      <c r="K307" s="209" t="str">
        <f t="shared" si="40"/>
        <v>שולחן ( 2 מ') עם כיור כפול + מדף תחתוןן</v>
      </c>
      <c r="L307" s="210">
        <f t="shared" si="36"/>
        <v>0</v>
      </c>
      <c r="M307" s="211">
        <f t="shared" si="37"/>
        <v>0</v>
      </c>
      <c r="N307" s="211">
        <f t="shared" si="38"/>
        <v>0</v>
      </c>
      <c r="O307" s="210"/>
      <c r="P307" s="218"/>
      <c r="Q307" s="215" t="str">
        <f t="shared" si="41"/>
        <v>מטבח וחדר אוכל</v>
      </c>
      <c r="R307" s="219">
        <f t="shared" si="42"/>
        <v>0</v>
      </c>
      <c r="S307" s="211">
        <f t="shared" si="43"/>
        <v>0</v>
      </c>
      <c r="T307" s="211">
        <f t="shared" si="39"/>
        <v>4200</v>
      </c>
      <c r="U307" s="211">
        <f t="shared" si="44"/>
        <v>0</v>
      </c>
      <c r="V307" s="220"/>
      <c r="X307" s="63" t="str">
        <f>'טבלה מרכזת'!A307</f>
        <v>תשושי נפש</v>
      </c>
      <c r="Y307" s="63">
        <f>'טבלה מרכזת'!B307</f>
        <v>20</v>
      </c>
      <c r="Z307" s="63" t="str">
        <f>'טבלה מרכזת'!C307</f>
        <v>מטבח וחדר אוכל</v>
      </c>
      <c r="AA307" s="63" t="str">
        <f>'טבלה מרכזת'!D307</f>
        <v>מטבח</v>
      </c>
      <c r="AB307" s="63" t="str">
        <f>'טבלה מרכזת'!E307</f>
        <v>שולחן ( 2 מ') עם כיור כפול + מדף תחתוןן</v>
      </c>
      <c r="AC307" s="63">
        <f>'טבלה מרכזת'!F307</f>
        <v>4200</v>
      </c>
      <c r="AD307" s="63">
        <f>'טבלה מרכזת'!G307</f>
        <v>0</v>
      </c>
      <c r="AE307" s="63">
        <f>'טבלה מרכזת'!H307</f>
        <v>0</v>
      </c>
    </row>
    <row r="308" spans="2:31" ht="28.5" thickBot="1" x14ac:dyDescent="0.35">
      <c r="B308" s="64" t="str">
        <f>תקן[[#This Row],[סוג מרכז]]</f>
        <v>תשושי נפש</v>
      </c>
      <c r="C308" s="64">
        <f>תקן[[#This Row],[גודל מרכז]]</f>
        <v>20</v>
      </c>
      <c r="D308" s="64" t="str">
        <f>תקן[[#This Row],[סוג פריט]]</f>
        <v>מטבח וחדר אוכל</v>
      </c>
      <c r="E308" s="64" t="str">
        <f>תקן[[#This Row],[קטגוריה]]</f>
        <v>מטבח</v>
      </c>
      <c r="F308" s="60" t="str">
        <f>תקן[[#This Row],[תיאור הפריט]]</f>
        <v>שולחן עבודה ללא כיורים + מדף תחתון</v>
      </c>
      <c r="G308" s="64">
        <f>תקן[[#This Row],[עלות פריט]]</f>
        <v>2500</v>
      </c>
      <c r="H308" s="64">
        <f>תקן[[#This Row],[כמות]]</f>
        <v>0</v>
      </c>
      <c r="I308" s="64">
        <f>תקן[[#This Row],[סהכ עלות]]</f>
        <v>0</v>
      </c>
      <c r="J308" s="65"/>
      <c r="K308" s="209" t="str">
        <f t="shared" si="40"/>
        <v>שולחן עבודה ללא כיורים + מדף תחתון</v>
      </c>
      <c r="L308" s="210">
        <f t="shared" si="36"/>
        <v>0</v>
      </c>
      <c r="M308" s="211">
        <f t="shared" si="37"/>
        <v>0</v>
      </c>
      <c r="N308" s="211">
        <f t="shared" si="38"/>
        <v>0</v>
      </c>
      <c r="O308" s="210"/>
      <c r="P308" s="218"/>
      <c r="Q308" s="215" t="str">
        <f t="shared" si="41"/>
        <v>מטבח וחדר אוכל</v>
      </c>
      <c r="R308" s="219">
        <f t="shared" si="42"/>
        <v>0</v>
      </c>
      <c r="S308" s="211">
        <f t="shared" si="43"/>
        <v>0</v>
      </c>
      <c r="T308" s="211">
        <f t="shared" si="39"/>
        <v>2500</v>
      </c>
      <c r="U308" s="211">
        <f t="shared" si="44"/>
        <v>0</v>
      </c>
      <c r="V308" s="220"/>
      <c r="X308" s="63" t="str">
        <f>'טבלה מרכזת'!A308</f>
        <v>תשושי נפש</v>
      </c>
      <c r="Y308" s="63">
        <f>'טבלה מרכזת'!B308</f>
        <v>20</v>
      </c>
      <c r="Z308" s="63" t="str">
        <f>'טבלה מרכזת'!C308</f>
        <v>מטבח וחדר אוכל</v>
      </c>
      <c r="AA308" s="63" t="str">
        <f>'טבלה מרכזת'!D308</f>
        <v>מטבח</v>
      </c>
      <c r="AB308" s="63" t="str">
        <f>'טבלה מרכזת'!E308</f>
        <v>שולחן עבודה ללא כיורים + מדף תחתון</v>
      </c>
      <c r="AC308" s="63">
        <f>'טבלה מרכזת'!F308</f>
        <v>2500</v>
      </c>
      <c r="AD308" s="63">
        <f>'טבלה מרכזת'!G308</f>
        <v>0</v>
      </c>
      <c r="AE308" s="63">
        <f>'טבלה מרכזת'!H308</f>
        <v>0</v>
      </c>
    </row>
    <row r="309" spans="2:31" ht="28.5" thickBot="1" x14ac:dyDescent="0.35">
      <c r="B309" s="64" t="str">
        <f>תקן[[#This Row],[סוג מרכז]]</f>
        <v>תשושי נפש</v>
      </c>
      <c r="C309" s="64">
        <f>תקן[[#This Row],[גודל מרכז]]</f>
        <v>20</v>
      </c>
      <c r="D309" s="64" t="str">
        <f>תקן[[#This Row],[סוג פריט]]</f>
        <v>מטבח וחדר אוכל</v>
      </c>
      <c r="E309" s="64" t="str">
        <f>תקן[[#This Row],[קטגוריה]]</f>
        <v>מטבח</v>
      </c>
      <c r="F309" s="60" t="str">
        <f>תקן[[#This Row],[תיאור הפריט]]</f>
        <v>שולחן עם כיור יחיד ( 2 מ') + מדף תחתוןן</v>
      </c>
      <c r="G309" s="64">
        <f>תקן[[#This Row],[עלות פריט]]</f>
        <v>3500</v>
      </c>
      <c r="H309" s="64">
        <f>תקן[[#This Row],[כמות]]</f>
        <v>1</v>
      </c>
      <c r="I309" s="64">
        <f>תקן[[#This Row],[סהכ עלות]]</f>
        <v>3500</v>
      </c>
      <c r="J309" s="65"/>
      <c r="K309" s="209" t="str">
        <f t="shared" si="40"/>
        <v>שולחן עם כיור יחיד ( 2 מ') + מדף תחתוןן</v>
      </c>
      <c r="L309" s="210">
        <f t="shared" si="36"/>
        <v>1</v>
      </c>
      <c r="M309" s="211">
        <f t="shared" si="37"/>
        <v>0</v>
      </c>
      <c r="N309" s="211">
        <f t="shared" si="38"/>
        <v>3500</v>
      </c>
      <c r="O309" s="210"/>
      <c r="P309" s="218"/>
      <c r="Q309" s="215" t="str">
        <f t="shared" si="41"/>
        <v>מטבח וחדר אוכל</v>
      </c>
      <c r="R309" s="219">
        <f t="shared" si="42"/>
        <v>1</v>
      </c>
      <c r="S309" s="211">
        <f t="shared" si="43"/>
        <v>0</v>
      </c>
      <c r="T309" s="211">
        <f t="shared" si="39"/>
        <v>3500</v>
      </c>
      <c r="U309" s="211">
        <f t="shared" si="44"/>
        <v>3500</v>
      </c>
      <c r="V309" s="220"/>
      <c r="X309" s="63" t="str">
        <f>'טבלה מרכזת'!A309</f>
        <v>תשושי נפש</v>
      </c>
      <c r="Y309" s="63">
        <f>'טבלה מרכזת'!B309</f>
        <v>20</v>
      </c>
      <c r="Z309" s="63" t="str">
        <f>'טבלה מרכזת'!C309</f>
        <v>מטבח וחדר אוכל</v>
      </c>
      <c r="AA309" s="63" t="str">
        <f>'טבלה מרכזת'!D309</f>
        <v>מטבח</v>
      </c>
      <c r="AB309" s="63" t="str">
        <f>'טבלה מרכזת'!E309</f>
        <v>שולחן עם כיור יחיד ( 2 מ') + מדף תחתוןן</v>
      </c>
      <c r="AC309" s="63">
        <f>'טבלה מרכזת'!F309</f>
        <v>3500</v>
      </c>
      <c r="AD309" s="63">
        <f>'טבלה מרכזת'!G309</f>
        <v>1</v>
      </c>
      <c r="AE309" s="63">
        <f>'טבלה מרכזת'!H309</f>
        <v>3500</v>
      </c>
    </row>
    <row r="310" spans="2:31" ht="14.5" thickBot="1" x14ac:dyDescent="0.35">
      <c r="B310" s="64" t="str">
        <f>תקן[[#This Row],[סוג מרכז]]</f>
        <v>תשושי נפש</v>
      </c>
      <c r="C310" s="64">
        <f>תקן[[#This Row],[גודל מרכז]]</f>
        <v>20</v>
      </c>
      <c r="D310" s="64" t="str">
        <f>תקן[[#This Row],[סוג פריט]]</f>
        <v>מטבח וחדר אוכל</v>
      </c>
      <c r="E310" s="64" t="str">
        <f>תקן[[#This Row],[קטגוריה]]</f>
        <v>מטבח</v>
      </c>
      <c r="F310" s="60" t="str">
        <f>תקן[[#This Row],[תיאור הפריט]]</f>
        <v>תנור בישול ואפייה</v>
      </c>
      <c r="G310" s="64">
        <f>תקן[[#This Row],[עלות פריט]]</f>
        <v>6500</v>
      </c>
      <c r="H310" s="64">
        <f>תקן[[#This Row],[כמות]]</f>
        <v>1</v>
      </c>
      <c r="I310" s="64">
        <f>תקן[[#This Row],[סהכ עלות]]</f>
        <v>6500</v>
      </c>
      <c r="J310" s="65"/>
      <c r="K310" s="209" t="str">
        <f t="shared" si="40"/>
        <v>תנור בישול ואפייה</v>
      </c>
      <c r="L310" s="210">
        <f t="shared" si="36"/>
        <v>1</v>
      </c>
      <c r="M310" s="211">
        <f t="shared" si="37"/>
        <v>0</v>
      </c>
      <c r="N310" s="211">
        <f t="shared" si="38"/>
        <v>6500</v>
      </c>
      <c r="O310" s="210"/>
      <c r="P310" s="218"/>
      <c r="Q310" s="215" t="str">
        <f t="shared" si="41"/>
        <v>מטבח וחדר אוכל</v>
      </c>
      <c r="R310" s="219">
        <f t="shared" si="42"/>
        <v>1</v>
      </c>
      <c r="S310" s="211">
        <f t="shared" si="43"/>
        <v>0</v>
      </c>
      <c r="T310" s="211">
        <f t="shared" si="39"/>
        <v>6500</v>
      </c>
      <c r="U310" s="211">
        <f t="shared" si="44"/>
        <v>6500</v>
      </c>
      <c r="V310" s="220"/>
      <c r="X310" s="63" t="str">
        <f>'טבלה מרכזת'!A310</f>
        <v>תשושי נפש</v>
      </c>
      <c r="Y310" s="63">
        <f>'טבלה מרכזת'!B310</f>
        <v>20</v>
      </c>
      <c r="Z310" s="63" t="str">
        <f>'טבלה מרכזת'!C310</f>
        <v>מטבח וחדר אוכל</v>
      </c>
      <c r="AA310" s="63" t="str">
        <f>'טבלה מרכזת'!D310</f>
        <v>מטבח</v>
      </c>
      <c r="AB310" s="63" t="str">
        <f>'טבלה מרכזת'!E310</f>
        <v>תנור בישול ואפייה</v>
      </c>
      <c r="AC310" s="63">
        <f>'טבלה מרכזת'!F310</f>
        <v>6500</v>
      </c>
      <c r="AD310" s="63">
        <f>'טבלה מרכזת'!G310</f>
        <v>1</v>
      </c>
      <c r="AE310" s="63">
        <f>'טבלה מרכזת'!H310</f>
        <v>6500</v>
      </c>
    </row>
    <row r="311" spans="2:31" ht="14.5" thickBot="1" x14ac:dyDescent="0.35">
      <c r="B311" s="64" t="str">
        <f>תקן[[#This Row],[סוג מרכז]]</f>
        <v>תשושי נפש</v>
      </c>
      <c r="C311" s="64">
        <f>תקן[[#This Row],[גודל מרכז]]</f>
        <v>20</v>
      </c>
      <c r="D311" s="64" t="str">
        <f>תקן[[#This Row],[סוג פריט]]</f>
        <v>מטבח וחדר אוכל</v>
      </c>
      <c r="E311" s="64" t="str">
        <f>תקן[[#This Row],[קטגוריה]]</f>
        <v>מטבח</v>
      </c>
      <c r="F311" s="60" t="str">
        <f>תקן[[#This Row],[תיאור הפריט]]</f>
        <v>תנור מיקרוגל</v>
      </c>
      <c r="G311" s="64">
        <f>תקן[[#This Row],[עלות פריט]]</f>
        <v>1200</v>
      </c>
      <c r="H311" s="64">
        <f>תקן[[#This Row],[כמות]]</f>
        <v>1</v>
      </c>
      <c r="I311" s="64">
        <f>תקן[[#This Row],[סהכ עלות]]</f>
        <v>1200</v>
      </c>
      <c r="J311" s="65"/>
      <c r="K311" s="209" t="str">
        <f t="shared" si="40"/>
        <v>תנור מיקרוגל</v>
      </c>
      <c r="L311" s="210">
        <f t="shared" si="36"/>
        <v>1</v>
      </c>
      <c r="M311" s="211">
        <f t="shared" si="37"/>
        <v>0</v>
      </c>
      <c r="N311" s="211">
        <f t="shared" si="38"/>
        <v>1200</v>
      </c>
      <c r="O311" s="210"/>
      <c r="P311" s="218"/>
      <c r="Q311" s="215" t="str">
        <f t="shared" si="41"/>
        <v>מטבח וחדר אוכל</v>
      </c>
      <c r="R311" s="219">
        <f t="shared" si="42"/>
        <v>1</v>
      </c>
      <c r="S311" s="211">
        <f t="shared" si="43"/>
        <v>0</v>
      </c>
      <c r="T311" s="211">
        <f t="shared" si="39"/>
        <v>1200</v>
      </c>
      <c r="U311" s="211">
        <f t="shared" si="44"/>
        <v>1200</v>
      </c>
      <c r="V311" s="220"/>
      <c r="X311" s="63" t="str">
        <f>'טבלה מרכזת'!A311</f>
        <v>תשושי נפש</v>
      </c>
      <c r="Y311" s="63">
        <f>'טבלה מרכזת'!B311</f>
        <v>20</v>
      </c>
      <c r="Z311" s="63" t="str">
        <f>'טבלה מרכזת'!C311</f>
        <v>מטבח וחדר אוכל</v>
      </c>
      <c r="AA311" s="63" t="str">
        <f>'טבלה מרכזת'!D311</f>
        <v>מטבח</v>
      </c>
      <c r="AB311" s="63" t="str">
        <f>'טבלה מרכזת'!E311</f>
        <v>תנור מיקרוגל</v>
      </c>
      <c r="AC311" s="63">
        <f>'טבלה מרכזת'!F311</f>
        <v>1200</v>
      </c>
      <c r="AD311" s="63">
        <f>'טבלה מרכזת'!G311</f>
        <v>1</v>
      </c>
      <c r="AE311" s="63">
        <f>'טבלה מרכזת'!H311</f>
        <v>1200</v>
      </c>
    </row>
    <row r="312" spans="2:31" ht="28.5" thickBot="1" x14ac:dyDescent="0.35">
      <c r="B312" s="64" t="str">
        <f>תקן[[#This Row],[סוג מרכז]]</f>
        <v>תשושי נפש</v>
      </c>
      <c r="C312" s="64">
        <f>תקן[[#This Row],[גודל מרכז]]</f>
        <v>20</v>
      </c>
      <c r="D312" s="64" t="str">
        <f>תקן[[#This Row],[סוג פריט]]</f>
        <v>מטבח וחדר אוכל</v>
      </c>
      <c r="E312" s="64" t="str">
        <f>תקן[[#This Row],[קטגוריה]]</f>
        <v>חדר אוכל</v>
      </c>
      <c r="F312" s="60" t="str">
        <f>תקן[[#This Row],[תיאור הפריט]]</f>
        <v>תפריט דיגיטלי עם אפשרות להזמנות</v>
      </c>
      <c r="G312" s="64">
        <f>תקן[[#This Row],[עלות פריט]]</f>
        <v>2500</v>
      </c>
      <c r="H312" s="64">
        <f>תקן[[#This Row],[כמות]]</f>
        <v>1</v>
      </c>
      <c r="I312" s="64">
        <f>תקן[[#This Row],[סהכ עלות]]</f>
        <v>2500</v>
      </c>
      <c r="J312" s="65"/>
      <c r="K312" s="209" t="str">
        <f t="shared" si="40"/>
        <v>תפריט דיגיטלי עם אפשרות להזמנות</v>
      </c>
      <c r="L312" s="210">
        <f t="shared" si="36"/>
        <v>1</v>
      </c>
      <c r="M312" s="211">
        <f t="shared" si="37"/>
        <v>0</v>
      </c>
      <c r="N312" s="211">
        <f t="shared" si="38"/>
        <v>2500</v>
      </c>
      <c r="O312" s="210"/>
      <c r="P312" s="218"/>
      <c r="Q312" s="215" t="str">
        <f t="shared" si="41"/>
        <v>מטבח וחדר אוכל</v>
      </c>
      <c r="R312" s="219">
        <f t="shared" si="42"/>
        <v>1</v>
      </c>
      <c r="S312" s="211">
        <f t="shared" si="43"/>
        <v>0</v>
      </c>
      <c r="T312" s="211">
        <f t="shared" si="39"/>
        <v>2500</v>
      </c>
      <c r="U312" s="211">
        <f t="shared" si="44"/>
        <v>2500</v>
      </c>
      <c r="V312" s="220"/>
      <c r="X312" s="63" t="str">
        <f>'טבלה מרכזת'!A312</f>
        <v>תשושי נפש</v>
      </c>
      <c r="Y312" s="63">
        <f>'טבלה מרכזת'!B312</f>
        <v>20</v>
      </c>
      <c r="Z312" s="63" t="str">
        <f>'טבלה מרכזת'!C312</f>
        <v>מטבח וחדר אוכל</v>
      </c>
      <c r="AA312" s="63" t="str">
        <f>'טבלה מרכזת'!D312</f>
        <v>חדר אוכל</v>
      </c>
      <c r="AB312" s="63" t="str">
        <f>'טבלה מרכזת'!E312</f>
        <v>תפריט דיגיטלי עם אפשרות להזמנות</v>
      </c>
      <c r="AC312" s="63">
        <f>'טבלה מרכזת'!F312</f>
        <v>2500</v>
      </c>
      <c r="AD312" s="63">
        <f>'טבלה מרכזת'!G312</f>
        <v>1</v>
      </c>
      <c r="AE312" s="63">
        <f>'טבלה מרכזת'!H312</f>
        <v>2500</v>
      </c>
    </row>
    <row r="313" spans="2:31" ht="14.5" thickBot="1" x14ac:dyDescent="0.35">
      <c r="B313" s="64" t="str">
        <f>תקן[[#This Row],[סוג מרכז]]</f>
        <v>תשושי נפש</v>
      </c>
      <c r="C313" s="64">
        <f>תקן[[#This Row],[גודל מרכז]]</f>
        <v>20</v>
      </c>
      <c r="D313" s="64" t="str">
        <f>תקן[[#This Row],[סוג פריט]]</f>
        <v>מיחשוב</v>
      </c>
      <c r="E313" s="64" t="str">
        <f>תקן[[#This Row],[קטגוריה]]</f>
        <v>חדר מזכירות וקבלה</v>
      </c>
      <c r="F313" s="60" t="str">
        <f>תקן[[#This Row],[תיאור הפריט]]</f>
        <v>מגרסת נייר משרדית</v>
      </c>
      <c r="G313" s="64">
        <f>תקן[[#This Row],[עלות פריט]]</f>
        <v>600</v>
      </c>
      <c r="H313" s="64">
        <f>תקן[[#This Row],[כמות]]</f>
        <v>1</v>
      </c>
      <c r="I313" s="64">
        <f>תקן[[#This Row],[סהכ עלות]]</f>
        <v>600</v>
      </c>
      <c r="J313" s="65"/>
      <c r="K313" s="209" t="str">
        <f t="shared" si="40"/>
        <v>מגרסת נייר משרדית</v>
      </c>
      <c r="L313" s="210">
        <f t="shared" si="36"/>
        <v>1</v>
      </c>
      <c r="M313" s="211">
        <f t="shared" si="37"/>
        <v>0</v>
      </c>
      <c r="N313" s="211">
        <f t="shared" si="38"/>
        <v>600</v>
      </c>
      <c r="O313" s="210"/>
      <c r="P313" s="218"/>
      <c r="Q313" s="215" t="str">
        <f t="shared" si="41"/>
        <v>מיחשוב</v>
      </c>
      <c r="R313" s="219">
        <f t="shared" si="42"/>
        <v>1</v>
      </c>
      <c r="S313" s="211">
        <f t="shared" si="43"/>
        <v>0</v>
      </c>
      <c r="T313" s="211">
        <f t="shared" si="39"/>
        <v>600</v>
      </c>
      <c r="U313" s="211">
        <f t="shared" si="44"/>
        <v>600</v>
      </c>
      <c r="V313" s="220"/>
      <c r="X313" s="63" t="str">
        <f>'טבלה מרכזת'!A313</f>
        <v>תשושי נפש</v>
      </c>
      <c r="Y313" s="63">
        <f>'טבלה מרכזת'!B313</f>
        <v>20</v>
      </c>
      <c r="Z313" s="63" t="str">
        <f>'טבלה מרכזת'!C313</f>
        <v>מיחשוב</v>
      </c>
      <c r="AA313" s="63" t="str">
        <f>'טבלה מרכזת'!D313</f>
        <v>חדר מזכירות וקבלה</v>
      </c>
      <c r="AB313" s="63" t="str">
        <f>'טבלה מרכזת'!E313</f>
        <v>מגרסת נייר משרדית</v>
      </c>
      <c r="AC313" s="63">
        <f>'טבלה מרכזת'!F313</f>
        <v>600</v>
      </c>
      <c r="AD313" s="63">
        <f>'טבלה מרכזת'!G313</f>
        <v>1</v>
      </c>
      <c r="AE313" s="63">
        <f>'טבלה מרכזת'!H313</f>
        <v>600</v>
      </c>
    </row>
    <row r="314" spans="2:31" ht="14.5" thickBot="1" x14ac:dyDescent="0.35">
      <c r="B314" s="64" t="str">
        <f>תקן[[#This Row],[סוג מרכז]]</f>
        <v>תשושי נפש</v>
      </c>
      <c r="C314" s="64">
        <f>תקן[[#This Row],[גודל מרכז]]</f>
        <v>20</v>
      </c>
      <c r="D314" s="64" t="str">
        <f>תקן[[#This Row],[סוג פריט]]</f>
        <v>מיחשוב</v>
      </c>
      <c r="E314" s="64" t="str">
        <f>תקן[[#This Row],[קטגוריה]]</f>
        <v>חדר מזכירות וקבלה</v>
      </c>
      <c r="F314" s="60" t="str">
        <f>תקן[[#This Row],[תיאור הפריט]]</f>
        <v>מדפסת משולבת</v>
      </c>
      <c r="G314" s="64">
        <f>תקן[[#This Row],[עלות פריט]]</f>
        <v>1200</v>
      </c>
      <c r="H314" s="64">
        <f>תקן[[#This Row],[כמות]]</f>
        <v>1</v>
      </c>
      <c r="I314" s="64">
        <f>תקן[[#This Row],[סהכ עלות]]</f>
        <v>1200</v>
      </c>
      <c r="J314" s="65"/>
      <c r="K314" s="209" t="str">
        <f t="shared" si="40"/>
        <v>מדפסת משולבת</v>
      </c>
      <c r="L314" s="210">
        <f t="shared" si="36"/>
        <v>1</v>
      </c>
      <c r="M314" s="211">
        <f t="shared" si="37"/>
        <v>0</v>
      </c>
      <c r="N314" s="211">
        <f t="shared" si="38"/>
        <v>1200</v>
      </c>
      <c r="O314" s="210"/>
      <c r="P314" s="218"/>
      <c r="Q314" s="215" t="str">
        <f t="shared" si="41"/>
        <v>מיחשוב</v>
      </c>
      <c r="R314" s="219">
        <f t="shared" si="42"/>
        <v>1</v>
      </c>
      <c r="S314" s="211">
        <f t="shared" si="43"/>
        <v>0</v>
      </c>
      <c r="T314" s="211">
        <f t="shared" si="39"/>
        <v>1200</v>
      </c>
      <c r="U314" s="211">
        <f t="shared" si="44"/>
        <v>1200</v>
      </c>
      <c r="V314" s="220"/>
      <c r="X314" s="63" t="str">
        <f>'טבלה מרכזת'!A314</f>
        <v>תשושי נפש</v>
      </c>
      <c r="Y314" s="63">
        <f>'טבלה מרכזת'!B314</f>
        <v>20</v>
      </c>
      <c r="Z314" s="63" t="str">
        <f>'טבלה מרכזת'!C314</f>
        <v>מיחשוב</v>
      </c>
      <c r="AA314" s="63" t="str">
        <f>'טבלה מרכזת'!D314</f>
        <v>חדר מזכירות וקבלה</v>
      </c>
      <c r="AB314" s="63" t="str">
        <f>'טבלה מרכזת'!E314</f>
        <v>מדפסת משולבת</v>
      </c>
      <c r="AC314" s="63">
        <f>'טבלה מרכזת'!F314</f>
        <v>1200</v>
      </c>
      <c r="AD314" s="63">
        <f>'טבלה מרכזת'!G314</f>
        <v>1</v>
      </c>
      <c r="AE314" s="63">
        <f>'טבלה מרכזת'!H314</f>
        <v>1200</v>
      </c>
    </row>
    <row r="315" spans="2:31" ht="14.5" thickBot="1" x14ac:dyDescent="0.35">
      <c r="B315" s="64" t="str">
        <f>תקן[[#This Row],[סוג מרכז]]</f>
        <v>תשושי נפש</v>
      </c>
      <c r="C315" s="64">
        <f>תקן[[#This Row],[גודל מרכז]]</f>
        <v>20</v>
      </c>
      <c r="D315" s="64" t="str">
        <f>תקן[[#This Row],[סוג פריט]]</f>
        <v>מיחשוב</v>
      </c>
      <c r="E315" s="64" t="str">
        <f>תקן[[#This Row],[קטגוריה]]</f>
        <v>חדר מחשבים</v>
      </c>
      <c r="F315" s="60" t="str">
        <f>תקן[[#This Row],[תיאור הפריט]]</f>
        <v>מדפסת משולבת</v>
      </c>
      <c r="G315" s="64">
        <f>תקן[[#This Row],[עלות פריט]]</f>
        <v>1200</v>
      </c>
      <c r="H315" s="64">
        <f>תקן[[#This Row],[כמות]]</f>
        <v>0</v>
      </c>
      <c r="I315" s="64">
        <f>תקן[[#This Row],[סהכ עלות]]</f>
        <v>0</v>
      </c>
      <c r="J315" s="65"/>
      <c r="K315" s="209" t="str">
        <f t="shared" si="40"/>
        <v>מדפסת משולבת</v>
      </c>
      <c r="L315" s="210">
        <f t="shared" si="36"/>
        <v>0</v>
      </c>
      <c r="M315" s="211">
        <f t="shared" si="37"/>
        <v>0</v>
      </c>
      <c r="N315" s="211">
        <f t="shared" si="38"/>
        <v>0</v>
      </c>
      <c r="O315" s="210"/>
      <c r="P315" s="218"/>
      <c r="Q315" s="215" t="str">
        <f t="shared" si="41"/>
        <v>מיחשוב</v>
      </c>
      <c r="R315" s="219">
        <f t="shared" si="42"/>
        <v>0</v>
      </c>
      <c r="S315" s="211">
        <f t="shared" si="43"/>
        <v>0</v>
      </c>
      <c r="T315" s="211">
        <f t="shared" si="39"/>
        <v>1200</v>
      </c>
      <c r="U315" s="211">
        <f t="shared" si="44"/>
        <v>0</v>
      </c>
      <c r="V315" s="220"/>
      <c r="X315" s="63" t="str">
        <f>'טבלה מרכזת'!A315</f>
        <v>תשושי נפש</v>
      </c>
      <c r="Y315" s="63">
        <f>'טבלה מרכזת'!B315</f>
        <v>20</v>
      </c>
      <c r="Z315" s="63" t="str">
        <f>'טבלה מרכזת'!C315</f>
        <v>מיחשוב</v>
      </c>
      <c r="AA315" s="63" t="str">
        <f>'טבלה מרכזת'!D315</f>
        <v>חדר מחשבים</v>
      </c>
      <c r="AB315" s="63" t="str">
        <f>'טבלה מרכזת'!E315</f>
        <v>מדפסת משולבת</v>
      </c>
      <c r="AC315" s="63">
        <f>'טבלה מרכזת'!F315</f>
        <v>1200</v>
      </c>
      <c r="AD315" s="63">
        <f>'טבלה מרכזת'!G315</f>
        <v>0</v>
      </c>
      <c r="AE315" s="63">
        <f>'טבלה מרכזת'!H315</f>
        <v>0</v>
      </c>
    </row>
    <row r="316" spans="2:31" ht="14.5" thickBot="1" x14ac:dyDescent="0.35">
      <c r="B316" s="64" t="str">
        <f>תקן[[#This Row],[סוג מרכז]]</f>
        <v>תשושי נפש</v>
      </c>
      <c r="C316" s="64">
        <f>תקן[[#This Row],[גודל מרכז]]</f>
        <v>20</v>
      </c>
      <c r="D316" s="64" t="str">
        <f>תקן[[#This Row],[סוג פריט]]</f>
        <v>מיחשוב</v>
      </c>
      <c r="E316" s="64" t="str">
        <f>תקן[[#This Row],[קטגוריה]]</f>
        <v>חדר מחשבים</v>
      </c>
      <c r="F316" s="60" t="str">
        <f>תקן[[#This Row],[תיאור הפריט]]</f>
        <v>מחשב נייד לתצוגות</v>
      </c>
      <c r="G316" s="64">
        <f>תקן[[#This Row],[עלות פריט]]</f>
        <v>2500</v>
      </c>
      <c r="H316" s="64">
        <f>תקן[[#This Row],[כמות]]</f>
        <v>1</v>
      </c>
      <c r="I316" s="64">
        <f>תקן[[#This Row],[סהכ עלות]]</f>
        <v>2500</v>
      </c>
      <c r="J316" s="65"/>
      <c r="K316" s="209" t="str">
        <f t="shared" si="40"/>
        <v>מחשב נייד לתצוגות</v>
      </c>
      <c r="L316" s="210">
        <f t="shared" si="36"/>
        <v>1</v>
      </c>
      <c r="M316" s="211">
        <f t="shared" si="37"/>
        <v>0</v>
      </c>
      <c r="N316" s="211">
        <f t="shared" si="38"/>
        <v>2500</v>
      </c>
      <c r="O316" s="210"/>
      <c r="P316" s="218"/>
      <c r="Q316" s="215" t="str">
        <f t="shared" si="41"/>
        <v>מיחשוב</v>
      </c>
      <c r="R316" s="219">
        <f t="shared" si="42"/>
        <v>1</v>
      </c>
      <c r="S316" s="211">
        <f t="shared" si="43"/>
        <v>0</v>
      </c>
      <c r="T316" s="211">
        <f t="shared" si="39"/>
        <v>2500</v>
      </c>
      <c r="U316" s="211">
        <f t="shared" si="44"/>
        <v>2500</v>
      </c>
      <c r="V316" s="220"/>
      <c r="X316" s="63" t="str">
        <f>'טבלה מרכזת'!A316</f>
        <v>תשושי נפש</v>
      </c>
      <c r="Y316" s="63">
        <f>'טבלה מרכזת'!B316</f>
        <v>20</v>
      </c>
      <c r="Z316" s="63" t="str">
        <f>'טבלה מרכזת'!C316</f>
        <v>מיחשוב</v>
      </c>
      <c r="AA316" s="63" t="str">
        <f>'טבלה מרכזת'!D316</f>
        <v>חדר מחשבים</v>
      </c>
      <c r="AB316" s="63" t="str">
        <f>'טבלה מרכזת'!E316</f>
        <v>מחשב נייד לתצוגות</v>
      </c>
      <c r="AC316" s="63">
        <f>'טבלה מרכזת'!F316</f>
        <v>2500</v>
      </c>
      <c r="AD316" s="63">
        <f>'טבלה מרכזת'!G316</f>
        <v>1</v>
      </c>
      <c r="AE316" s="63">
        <f>'טבלה מרכזת'!H316</f>
        <v>2500</v>
      </c>
    </row>
    <row r="317" spans="2:31" ht="14.5" thickBot="1" x14ac:dyDescent="0.35">
      <c r="B317" s="64" t="str">
        <f>תקן[[#This Row],[סוג מרכז]]</f>
        <v>תשושי נפש</v>
      </c>
      <c r="C317" s="64">
        <f>תקן[[#This Row],[גודל מרכז]]</f>
        <v>20</v>
      </c>
      <c r="D317" s="64" t="str">
        <f>תקן[[#This Row],[סוג פריט]]</f>
        <v>מיחשוב</v>
      </c>
      <c r="E317" s="64" t="str">
        <f>תקן[[#This Row],[קטגוריה]]</f>
        <v>חדר מחשבים</v>
      </c>
      <c r="F317" s="60" t="str">
        <f>תקן[[#This Row],[תיאור הפריט]]</f>
        <v xml:space="preserve">מחשב+תוכנות </v>
      </c>
      <c r="G317" s="64">
        <f>תקן[[#This Row],[עלות פריט]]</f>
        <v>3500</v>
      </c>
      <c r="H317" s="64">
        <f>תקן[[#This Row],[כמות]]</f>
        <v>2</v>
      </c>
      <c r="I317" s="64">
        <f>תקן[[#This Row],[סהכ עלות]]</f>
        <v>7000</v>
      </c>
      <c r="J317" s="65"/>
      <c r="K317" s="209" t="str">
        <f t="shared" si="40"/>
        <v xml:space="preserve">מחשב+תוכנות </v>
      </c>
      <c r="L317" s="210">
        <f t="shared" si="36"/>
        <v>2</v>
      </c>
      <c r="M317" s="211">
        <f t="shared" si="37"/>
        <v>0</v>
      </c>
      <c r="N317" s="211">
        <f t="shared" si="38"/>
        <v>7000</v>
      </c>
      <c r="O317" s="210"/>
      <c r="P317" s="218"/>
      <c r="Q317" s="215" t="str">
        <f t="shared" si="41"/>
        <v>מיחשוב</v>
      </c>
      <c r="R317" s="219">
        <f t="shared" si="42"/>
        <v>2</v>
      </c>
      <c r="S317" s="211">
        <f t="shared" si="43"/>
        <v>0</v>
      </c>
      <c r="T317" s="211">
        <f t="shared" si="39"/>
        <v>3500</v>
      </c>
      <c r="U317" s="211">
        <f t="shared" si="44"/>
        <v>7000</v>
      </c>
      <c r="V317" s="220"/>
      <c r="X317" s="63" t="str">
        <f>'טבלה מרכזת'!A317</f>
        <v>תשושי נפש</v>
      </c>
      <c r="Y317" s="63">
        <f>'טבלה מרכזת'!B317</f>
        <v>20</v>
      </c>
      <c r="Z317" s="63" t="str">
        <f>'טבלה מרכזת'!C317</f>
        <v>מיחשוב</v>
      </c>
      <c r="AA317" s="63" t="str">
        <f>'טבלה מרכזת'!D317</f>
        <v>חדר מחשבים</v>
      </c>
      <c r="AB317" s="63" t="str">
        <f>'טבלה מרכזת'!E317</f>
        <v xml:space="preserve">מחשב+תוכנות </v>
      </c>
      <c r="AC317" s="63">
        <f>'טבלה מרכזת'!F317</f>
        <v>3500</v>
      </c>
      <c r="AD317" s="63">
        <f>'טבלה מרכזת'!G317</f>
        <v>2</v>
      </c>
      <c r="AE317" s="63">
        <f>'טבלה מרכזת'!H317</f>
        <v>7000</v>
      </c>
    </row>
    <row r="318" spans="2:31" ht="14.5" thickBot="1" x14ac:dyDescent="0.35">
      <c r="B318" s="64" t="str">
        <f>תקן[[#This Row],[סוג מרכז]]</f>
        <v>תשושי נפש</v>
      </c>
      <c r="C318" s="64">
        <f>תקן[[#This Row],[גודל מרכז]]</f>
        <v>20</v>
      </c>
      <c r="D318" s="64" t="str">
        <f>תקן[[#This Row],[סוג פריט]]</f>
        <v>מיחשוב</v>
      </c>
      <c r="E318" s="64" t="str">
        <f>תקן[[#This Row],[קטגוריה]]</f>
        <v>חדר מזכירות וקבלה</v>
      </c>
      <c r="F318" s="60" t="str">
        <f>תקן[[#This Row],[תיאור הפריט]]</f>
        <v>מחשב+תוכנות הפעלה ומשרד</v>
      </c>
      <c r="G318" s="64">
        <f>תקן[[#This Row],[עלות פריט]]</f>
        <v>3500</v>
      </c>
      <c r="H318" s="64">
        <f>תקן[[#This Row],[כמות]]</f>
        <v>1</v>
      </c>
      <c r="I318" s="64">
        <f>תקן[[#This Row],[סהכ עלות]]</f>
        <v>3500</v>
      </c>
      <c r="J318" s="65"/>
      <c r="K318" s="209" t="str">
        <f t="shared" si="40"/>
        <v>מחשב+תוכנות הפעלה ומשרד</v>
      </c>
      <c r="L318" s="210">
        <f t="shared" ref="L318:L379" si="45">H318</f>
        <v>1</v>
      </c>
      <c r="M318" s="211">
        <f t="shared" ref="M318:M379" si="46">IF(L318-H318&lt;&gt;0,L318-H318,0)</f>
        <v>0</v>
      </c>
      <c r="N318" s="211">
        <f t="shared" ref="N318:N379" si="47">L318*G318</f>
        <v>3500</v>
      </c>
      <c r="O318" s="210"/>
      <c r="P318" s="218"/>
      <c r="Q318" s="215" t="str">
        <f t="shared" si="41"/>
        <v>מיחשוב</v>
      </c>
      <c r="R318" s="219">
        <f t="shared" si="42"/>
        <v>1</v>
      </c>
      <c r="S318" s="211">
        <f t="shared" si="43"/>
        <v>0</v>
      </c>
      <c r="T318" s="211">
        <f t="shared" ref="T318:T379" si="48">G318</f>
        <v>3500</v>
      </c>
      <c r="U318" s="211">
        <f t="shared" si="44"/>
        <v>3500</v>
      </c>
      <c r="V318" s="220"/>
      <c r="X318" s="63" t="str">
        <f>'טבלה מרכזת'!A318</f>
        <v>תשושי נפש</v>
      </c>
      <c r="Y318" s="63">
        <f>'טבלה מרכזת'!B318</f>
        <v>20</v>
      </c>
      <c r="Z318" s="63" t="str">
        <f>'טבלה מרכזת'!C318</f>
        <v>מיחשוב</v>
      </c>
      <c r="AA318" s="63" t="str">
        <f>'טבלה מרכזת'!D318</f>
        <v>חדר מזכירות וקבלה</v>
      </c>
      <c r="AB318" s="63" t="str">
        <f>'טבלה מרכזת'!E318</f>
        <v>מחשב+תוכנות הפעלה ומשרד</v>
      </c>
      <c r="AC318" s="63">
        <f>'טבלה מרכזת'!F318</f>
        <v>3500</v>
      </c>
      <c r="AD318" s="63">
        <f>'טבלה מרכזת'!G318</f>
        <v>1</v>
      </c>
      <c r="AE318" s="63">
        <f>'טבלה מרכזת'!H318</f>
        <v>3500</v>
      </c>
    </row>
    <row r="319" spans="2:31" ht="14.5" thickBot="1" x14ac:dyDescent="0.35">
      <c r="B319" s="64" t="str">
        <f>תקן[[#This Row],[סוג מרכז]]</f>
        <v>תשושי נפש</v>
      </c>
      <c r="C319" s="64">
        <f>תקן[[#This Row],[גודל מרכז]]</f>
        <v>20</v>
      </c>
      <c r="D319" s="64" t="str">
        <f>תקן[[#This Row],[סוג פריט]]</f>
        <v>מיחשוב</v>
      </c>
      <c r="E319" s="64" t="str">
        <f>תקן[[#This Row],[קטגוריה]]</f>
        <v>חדרי צוות/רב תחומי</v>
      </c>
      <c r="F319" s="60" t="str">
        <f>תקן[[#This Row],[תיאור הפריט]]</f>
        <v>מחשב+תוכנות הפעלה ומשרד</v>
      </c>
      <c r="G319" s="64">
        <f>תקן[[#This Row],[עלות פריט]]</f>
        <v>3500</v>
      </c>
      <c r="H319" s="64">
        <f>תקן[[#This Row],[כמות]]</f>
        <v>0</v>
      </c>
      <c r="I319" s="64">
        <f>תקן[[#This Row],[סהכ עלות]]</f>
        <v>0</v>
      </c>
      <c r="J319" s="65"/>
      <c r="K319" s="209" t="str">
        <f t="shared" ref="K319:K380" si="49">F319</f>
        <v>מחשב+תוכנות הפעלה ומשרד</v>
      </c>
      <c r="L319" s="210">
        <f t="shared" si="45"/>
        <v>0</v>
      </c>
      <c r="M319" s="211">
        <f t="shared" si="46"/>
        <v>0</v>
      </c>
      <c r="N319" s="211">
        <f t="shared" si="47"/>
        <v>0</v>
      </c>
      <c r="O319" s="210"/>
      <c r="P319" s="218"/>
      <c r="Q319" s="215" t="str">
        <f t="shared" ref="Q319:Q380" si="50">D319</f>
        <v>מיחשוב</v>
      </c>
      <c r="R319" s="219">
        <f t="shared" ref="R319:R380" si="51">L319</f>
        <v>0</v>
      </c>
      <c r="S319" s="211">
        <f t="shared" ref="S319:S380" si="52">M319</f>
        <v>0</v>
      </c>
      <c r="T319" s="211">
        <f t="shared" si="48"/>
        <v>3500</v>
      </c>
      <c r="U319" s="211">
        <f t="shared" ref="U319:U380" si="53">T319*R319</f>
        <v>0</v>
      </c>
      <c r="V319" s="220"/>
      <c r="X319" s="63" t="str">
        <f>'טבלה מרכזת'!A319</f>
        <v>תשושי נפש</v>
      </c>
      <c r="Y319" s="63">
        <f>'טבלה מרכזת'!B319</f>
        <v>20</v>
      </c>
      <c r="Z319" s="63" t="str">
        <f>'טבלה מרכזת'!C319</f>
        <v>מיחשוב</v>
      </c>
      <c r="AA319" s="63" t="str">
        <f>'טבלה מרכזת'!D319</f>
        <v>חדרי צוות/רב תחומי</v>
      </c>
      <c r="AB319" s="63" t="str">
        <f>'טבלה מרכזת'!E319</f>
        <v>מחשב+תוכנות הפעלה ומשרד</v>
      </c>
      <c r="AC319" s="63">
        <f>'טבלה מרכזת'!F319</f>
        <v>3500</v>
      </c>
      <c r="AD319" s="63">
        <f>'טבלה מרכזת'!G319</f>
        <v>0</v>
      </c>
      <c r="AE319" s="63">
        <f>'טבלה מרכזת'!H319</f>
        <v>0</v>
      </c>
    </row>
    <row r="320" spans="2:31" ht="14.5" thickBot="1" x14ac:dyDescent="0.35">
      <c r="B320" s="64" t="str">
        <f>תקן[[#This Row],[סוג מרכז]]</f>
        <v>תשושי נפש</v>
      </c>
      <c r="C320" s="64">
        <f>תקן[[#This Row],[גודל מרכז]]</f>
        <v>20</v>
      </c>
      <c r="D320" s="64" t="str">
        <f>תקן[[#This Row],[סוג פריט]]</f>
        <v>עם הפנים לקהילה</v>
      </c>
      <c r="E320" s="64" t="str">
        <f>תקן[[#This Row],[קטגוריה]]</f>
        <v>עם הפנים לקהילה</v>
      </c>
      <c r="F320" s="60" t="str">
        <f>תקן[[#This Row],[תיאור הפריט]]</f>
        <v xml:space="preserve">ראה גיליון מצורף </v>
      </c>
      <c r="G320" s="64">
        <f>תקן[[#This Row],[עלות פריט]]</f>
        <v>0</v>
      </c>
      <c r="H320" s="64">
        <f>תקן[[#This Row],[כמות]]</f>
        <v>0</v>
      </c>
      <c r="I320" s="64">
        <f>תקן[[#This Row],[סהכ עלות]]</f>
        <v>0</v>
      </c>
      <c r="J320" s="65"/>
      <c r="K320" s="209" t="str">
        <f t="shared" si="49"/>
        <v xml:space="preserve">ראה גיליון מצורף </v>
      </c>
      <c r="L320" s="210">
        <f t="shared" si="45"/>
        <v>0</v>
      </c>
      <c r="M320" s="211">
        <f t="shared" si="46"/>
        <v>0</v>
      </c>
      <c r="N320" s="211">
        <f t="shared" si="47"/>
        <v>0</v>
      </c>
      <c r="O320" s="210"/>
      <c r="P320" s="218"/>
      <c r="Q320" s="215" t="str">
        <f t="shared" si="50"/>
        <v>עם הפנים לקהילה</v>
      </c>
      <c r="R320" s="219">
        <f t="shared" si="51"/>
        <v>0</v>
      </c>
      <c r="S320" s="211">
        <f t="shared" si="52"/>
        <v>0</v>
      </c>
      <c r="T320" s="211">
        <f t="shared" si="48"/>
        <v>0</v>
      </c>
      <c r="U320" s="211">
        <f t="shared" si="53"/>
        <v>0</v>
      </c>
      <c r="V320" s="220"/>
      <c r="X320" s="63" t="str">
        <f>'טבלה מרכזת'!A320</f>
        <v>תשושי נפש</v>
      </c>
      <c r="Y320" s="63">
        <f>'טבלה מרכזת'!B320</f>
        <v>20</v>
      </c>
      <c r="Z320" s="63" t="str">
        <f>'טבלה מרכזת'!C320</f>
        <v>עם הפנים לקהילה</v>
      </c>
      <c r="AA320" s="63" t="str">
        <f>'טבלה מרכזת'!D320</f>
        <v>עם הפנים לקהילה</v>
      </c>
      <c r="AB320" s="63" t="str">
        <f>'טבלה מרכזת'!E320</f>
        <v xml:space="preserve">ראה גיליון מצורף </v>
      </c>
      <c r="AC320" s="63">
        <f>'טבלה מרכזת'!F320</f>
        <v>0</v>
      </c>
      <c r="AD320" s="63">
        <f>'טבלה מרכזת'!G320</f>
        <v>0</v>
      </c>
      <c r="AE320" s="63">
        <f>'טבלה מרכזת'!H320</f>
        <v>0</v>
      </c>
    </row>
    <row r="321" spans="2:31" ht="14.5" thickBot="1" x14ac:dyDescent="0.35">
      <c r="B321" s="64" t="str">
        <f>תקן[[#This Row],[סוג מרכז]]</f>
        <v>תשושי נפש</v>
      </c>
      <c r="C321" s="64">
        <f>תקן[[#This Row],[גודל מרכז]]</f>
        <v>20</v>
      </c>
      <c r="D321" s="64" t="str">
        <f>תקן[[#This Row],[סוג פריט]]</f>
        <v>ציוד אלקטרוני</v>
      </c>
      <c r="E321" s="64" t="str">
        <f>תקן[[#This Row],[קטגוריה]]</f>
        <v>כללי</v>
      </c>
      <c r="F321" s="60" t="str">
        <f>תקן[[#This Row],[תיאור הפריט]]</f>
        <v>דפיברלטור</v>
      </c>
      <c r="G321" s="64">
        <f>תקן[[#This Row],[עלות פריט]]</f>
        <v>4500</v>
      </c>
      <c r="H321" s="64">
        <f>תקן[[#This Row],[כמות]]</f>
        <v>1</v>
      </c>
      <c r="I321" s="64">
        <f>תקן[[#This Row],[סהכ עלות]]</f>
        <v>4500</v>
      </c>
      <c r="J321" s="65"/>
      <c r="K321" s="209" t="str">
        <f t="shared" si="49"/>
        <v>דפיברלטור</v>
      </c>
      <c r="L321" s="210">
        <f t="shared" si="45"/>
        <v>1</v>
      </c>
      <c r="M321" s="211">
        <f t="shared" si="46"/>
        <v>0</v>
      </c>
      <c r="N321" s="211">
        <f t="shared" si="47"/>
        <v>4500</v>
      </c>
      <c r="O321" s="210"/>
      <c r="P321" s="218"/>
      <c r="Q321" s="215" t="str">
        <f t="shared" si="50"/>
        <v>ציוד אלקטרוני</v>
      </c>
      <c r="R321" s="219">
        <f t="shared" si="51"/>
        <v>1</v>
      </c>
      <c r="S321" s="211">
        <f t="shared" si="52"/>
        <v>0</v>
      </c>
      <c r="T321" s="211">
        <f t="shared" si="48"/>
        <v>4500</v>
      </c>
      <c r="U321" s="211">
        <f t="shared" si="53"/>
        <v>4500</v>
      </c>
      <c r="V321" s="220"/>
      <c r="X321" s="63" t="str">
        <f>'טבלה מרכזת'!A321</f>
        <v>תשושי נפש</v>
      </c>
      <c r="Y321" s="63">
        <f>'טבלה מרכזת'!B321</f>
        <v>20</v>
      </c>
      <c r="Z321" s="63" t="str">
        <f>'טבלה מרכזת'!C321</f>
        <v>ציוד אלקטרוני</v>
      </c>
      <c r="AA321" s="63" t="str">
        <f>'טבלה מרכזת'!D321</f>
        <v>כללי</v>
      </c>
      <c r="AB321" s="63" t="str">
        <f>'טבלה מרכזת'!E321</f>
        <v>דפיברלטור</v>
      </c>
      <c r="AC321" s="63">
        <f>'טבלה מרכזת'!F321</f>
        <v>4500</v>
      </c>
      <c r="AD321" s="63">
        <f>'טבלה מרכזת'!G321</f>
        <v>1</v>
      </c>
      <c r="AE321" s="63">
        <f>'טבלה מרכזת'!H321</f>
        <v>4500</v>
      </c>
    </row>
    <row r="322" spans="2:31" ht="28.5" thickBot="1" x14ac:dyDescent="0.35">
      <c r="B322" s="64" t="str">
        <f>תקן[[#This Row],[סוג מרכז]]</f>
        <v>תשושי נפש</v>
      </c>
      <c r="C322" s="64">
        <f>תקן[[#This Row],[גודל מרכז]]</f>
        <v>20</v>
      </c>
      <c r="D322" s="64" t="str">
        <f>תקן[[#This Row],[סוג פריט]]</f>
        <v>ציוד אלקטרוני</v>
      </c>
      <c r="E322" s="64" t="str">
        <f>תקן[[#This Row],[קטגוריה]]</f>
        <v>חדר מחשבים</v>
      </c>
      <c r="F322" s="60" t="str">
        <f>תקן[[#This Row],[תיאור הפריט]]</f>
        <v>טלוויזיה 42 (כולל הובלה והתקנה)</v>
      </c>
      <c r="G322" s="64">
        <f>תקן[[#This Row],[עלות פריט]]</f>
        <v>2500</v>
      </c>
      <c r="H322" s="64">
        <f>תקן[[#This Row],[כמות]]</f>
        <v>0</v>
      </c>
      <c r="I322" s="64">
        <f>תקן[[#This Row],[סהכ עלות]]</f>
        <v>0</v>
      </c>
      <c r="J322" s="65"/>
      <c r="K322" s="209" t="str">
        <f t="shared" si="49"/>
        <v>טלוויזיה 42 (כולל הובלה והתקנה)</v>
      </c>
      <c r="L322" s="210">
        <f t="shared" si="45"/>
        <v>0</v>
      </c>
      <c r="M322" s="211">
        <f t="shared" si="46"/>
        <v>0</v>
      </c>
      <c r="N322" s="211">
        <f t="shared" si="47"/>
        <v>0</v>
      </c>
      <c r="O322" s="210"/>
      <c r="P322" s="218"/>
      <c r="Q322" s="215" t="str">
        <f t="shared" si="50"/>
        <v>ציוד אלקטרוני</v>
      </c>
      <c r="R322" s="219">
        <f t="shared" si="51"/>
        <v>0</v>
      </c>
      <c r="S322" s="211">
        <f t="shared" si="52"/>
        <v>0</v>
      </c>
      <c r="T322" s="211">
        <f t="shared" si="48"/>
        <v>2500</v>
      </c>
      <c r="U322" s="211">
        <f t="shared" si="53"/>
        <v>0</v>
      </c>
      <c r="V322" s="220"/>
      <c r="X322" s="63" t="str">
        <f>'טבלה מרכזת'!A322</f>
        <v>תשושי נפש</v>
      </c>
      <c r="Y322" s="63">
        <f>'טבלה מרכזת'!B322</f>
        <v>20</v>
      </c>
      <c r="Z322" s="63" t="str">
        <f>'טבלה מרכזת'!C322</f>
        <v>ציוד אלקטרוני</v>
      </c>
      <c r="AA322" s="63" t="str">
        <f>'טבלה מרכזת'!D322</f>
        <v>חדר מחשבים</v>
      </c>
      <c r="AB322" s="63" t="str">
        <f>'טבלה מרכזת'!E322</f>
        <v>טלוויזיה 42 (כולל הובלה והתקנה)</v>
      </c>
      <c r="AC322" s="63">
        <f>'טבלה מרכזת'!F322</f>
        <v>2500</v>
      </c>
      <c r="AD322" s="63">
        <f>'טבלה מרכזת'!G322</f>
        <v>0</v>
      </c>
      <c r="AE322" s="63">
        <f>'טבלה מרכזת'!H322</f>
        <v>0</v>
      </c>
    </row>
    <row r="323" spans="2:31" ht="28.5" thickBot="1" x14ac:dyDescent="0.35">
      <c r="B323" s="64" t="str">
        <f>תקן[[#This Row],[סוג מרכז]]</f>
        <v>תשושי נפש</v>
      </c>
      <c r="C323" s="64">
        <f>תקן[[#This Row],[גודל מרכז]]</f>
        <v>20</v>
      </c>
      <c r="D323" s="64" t="str">
        <f>תקן[[#This Row],[סוג פריט]]</f>
        <v>ציוד אלקטרוני</v>
      </c>
      <c r="E323" s="64" t="str">
        <f>תקן[[#This Row],[קטגוריה]]</f>
        <v>חדר מנהל</v>
      </c>
      <c r="F323" s="60" t="str">
        <f>תקן[[#This Row],[תיאור הפריט]]</f>
        <v>טלוויזיה 42 (כולל הובלה והתקנה)</v>
      </c>
      <c r="G323" s="64">
        <f>תקן[[#This Row],[עלות פריט]]</f>
        <v>2500</v>
      </c>
      <c r="H323" s="64">
        <f>תקן[[#This Row],[כמות]]</f>
        <v>0</v>
      </c>
      <c r="I323" s="64">
        <f>תקן[[#This Row],[סהכ עלות]]</f>
        <v>0</v>
      </c>
      <c r="J323" s="65"/>
      <c r="K323" s="209" t="str">
        <f t="shared" si="49"/>
        <v>טלוויזיה 42 (כולל הובלה והתקנה)</v>
      </c>
      <c r="L323" s="210">
        <f t="shared" si="45"/>
        <v>0</v>
      </c>
      <c r="M323" s="211">
        <f t="shared" si="46"/>
        <v>0</v>
      </c>
      <c r="N323" s="211">
        <f t="shared" si="47"/>
        <v>0</v>
      </c>
      <c r="O323" s="210"/>
      <c r="P323" s="218"/>
      <c r="Q323" s="215" t="str">
        <f t="shared" si="50"/>
        <v>ציוד אלקטרוני</v>
      </c>
      <c r="R323" s="219">
        <f t="shared" si="51"/>
        <v>0</v>
      </c>
      <c r="S323" s="211">
        <f t="shared" si="52"/>
        <v>0</v>
      </c>
      <c r="T323" s="211">
        <f t="shared" si="48"/>
        <v>2500</v>
      </c>
      <c r="U323" s="211">
        <f t="shared" si="53"/>
        <v>0</v>
      </c>
      <c r="V323" s="220"/>
      <c r="X323" s="63" t="str">
        <f>'טבלה מרכזת'!A323</f>
        <v>תשושי נפש</v>
      </c>
      <c r="Y323" s="63">
        <f>'טבלה מרכזת'!B323</f>
        <v>20</v>
      </c>
      <c r="Z323" s="63" t="str">
        <f>'טבלה מרכזת'!C323</f>
        <v>ציוד אלקטרוני</v>
      </c>
      <c r="AA323" s="63" t="str">
        <f>'טבלה מרכזת'!D323</f>
        <v>חדר מנהל</v>
      </c>
      <c r="AB323" s="63" t="str">
        <f>'טבלה מרכזת'!E323</f>
        <v>טלוויזיה 42 (כולל הובלה והתקנה)</v>
      </c>
      <c r="AC323" s="63">
        <f>'טבלה מרכזת'!F323</f>
        <v>2500</v>
      </c>
      <c r="AD323" s="63">
        <f>'טבלה מרכזת'!G323</f>
        <v>0</v>
      </c>
      <c r="AE323" s="63">
        <f>'טבלה מרכזת'!H323</f>
        <v>0</v>
      </c>
    </row>
    <row r="324" spans="2:31" ht="28.5" thickBot="1" x14ac:dyDescent="0.35">
      <c r="B324" s="64" t="str">
        <f>תקן[[#This Row],[סוג מרכז]]</f>
        <v>תשושי נפש</v>
      </c>
      <c r="C324" s="64">
        <f>תקן[[#This Row],[גודל מרכז]]</f>
        <v>20</v>
      </c>
      <c r="D324" s="64" t="str">
        <f>תקן[[#This Row],[סוג פריט]]</f>
        <v>ציוד אלקטרוני</v>
      </c>
      <c r="E324" s="64" t="str">
        <f>תקן[[#This Row],[קטגוריה]]</f>
        <v>חדרי פעילות/תעסוקה</v>
      </c>
      <c r="F324" s="60" t="str">
        <f>תקן[[#This Row],[תיאור הפריט]]</f>
        <v>טלוויזיה 42 (כולל הובלה והתקנה)</v>
      </c>
      <c r="G324" s="64">
        <f>תקן[[#This Row],[עלות פריט]]</f>
        <v>2500</v>
      </c>
      <c r="H324" s="64">
        <f>תקן[[#This Row],[כמות]]</f>
        <v>1</v>
      </c>
      <c r="I324" s="64">
        <f>תקן[[#This Row],[סהכ עלות]]</f>
        <v>2500</v>
      </c>
      <c r="J324" s="65"/>
      <c r="K324" s="209" t="str">
        <f t="shared" si="49"/>
        <v>טלוויזיה 42 (כולל הובלה והתקנה)</v>
      </c>
      <c r="L324" s="210">
        <f t="shared" si="45"/>
        <v>1</v>
      </c>
      <c r="M324" s="211">
        <f t="shared" si="46"/>
        <v>0</v>
      </c>
      <c r="N324" s="211">
        <f t="shared" si="47"/>
        <v>2500</v>
      </c>
      <c r="O324" s="210"/>
      <c r="P324" s="218"/>
      <c r="Q324" s="215" t="str">
        <f t="shared" si="50"/>
        <v>ציוד אלקטרוני</v>
      </c>
      <c r="R324" s="219">
        <f t="shared" si="51"/>
        <v>1</v>
      </c>
      <c r="S324" s="211">
        <f t="shared" si="52"/>
        <v>0</v>
      </c>
      <c r="T324" s="211">
        <f t="shared" si="48"/>
        <v>2500</v>
      </c>
      <c r="U324" s="211">
        <f t="shared" si="53"/>
        <v>2500</v>
      </c>
      <c r="V324" s="220"/>
      <c r="X324" s="63" t="str">
        <f>'טבלה מרכזת'!A324</f>
        <v>תשושי נפש</v>
      </c>
      <c r="Y324" s="63">
        <f>'טבלה מרכזת'!B324</f>
        <v>20</v>
      </c>
      <c r="Z324" s="63" t="str">
        <f>'טבלה מרכזת'!C324</f>
        <v>ציוד אלקטרוני</v>
      </c>
      <c r="AA324" s="63" t="str">
        <f>'טבלה מרכזת'!D324</f>
        <v>חדרי פעילות/תעסוקה</v>
      </c>
      <c r="AB324" s="63" t="str">
        <f>'טבלה מרכזת'!E324</f>
        <v>טלוויזיה 42 (כולל הובלה והתקנה)</v>
      </c>
      <c r="AC324" s="63">
        <f>'טבלה מרכזת'!F324</f>
        <v>2500</v>
      </c>
      <c r="AD324" s="63">
        <f>'טבלה מרכזת'!G324</f>
        <v>1</v>
      </c>
      <c r="AE324" s="63">
        <f>'טבלה מרכזת'!H324</f>
        <v>2500</v>
      </c>
    </row>
    <row r="325" spans="2:31" ht="28.5" thickBot="1" x14ac:dyDescent="0.35">
      <c r="B325" s="64" t="str">
        <f>תקן[[#This Row],[סוג מרכז]]</f>
        <v>תשושי נפש</v>
      </c>
      <c r="C325" s="64">
        <f>תקן[[#This Row],[גודל מרכז]]</f>
        <v>20</v>
      </c>
      <c r="D325" s="64" t="str">
        <f>תקן[[#This Row],[סוג פריט]]</f>
        <v>ציוד אלקטרוני</v>
      </c>
      <c r="E325" s="64" t="str">
        <f>תקן[[#This Row],[קטגוריה]]</f>
        <v>חדרי צוות/רב תחומי</v>
      </c>
      <c r="F325" s="60" t="str">
        <f>תקן[[#This Row],[תיאור הפריט]]</f>
        <v>טלוויזיה 42 (כולל הובלה והתקנה)</v>
      </c>
      <c r="G325" s="64">
        <f>תקן[[#This Row],[עלות פריט]]</f>
        <v>2500</v>
      </c>
      <c r="H325" s="64">
        <f>תקן[[#This Row],[כמות]]</f>
        <v>1</v>
      </c>
      <c r="I325" s="64">
        <f>תקן[[#This Row],[סהכ עלות]]</f>
        <v>2500</v>
      </c>
      <c r="J325" s="65"/>
      <c r="K325" s="209" t="str">
        <f t="shared" si="49"/>
        <v>טלוויזיה 42 (כולל הובלה והתקנה)</v>
      </c>
      <c r="L325" s="210">
        <f t="shared" si="45"/>
        <v>1</v>
      </c>
      <c r="M325" s="211">
        <f t="shared" si="46"/>
        <v>0</v>
      </c>
      <c r="N325" s="211">
        <f t="shared" si="47"/>
        <v>2500</v>
      </c>
      <c r="O325" s="210"/>
      <c r="P325" s="218"/>
      <c r="Q325" s="215" t="str">
        <f t="shared" si="50"/>
        <v>ציוד אלקטרוני</v>
      </c>
      <c r="R325" s="219">
        <f t="shared" si="51"/>
        <v>1</v>
      </c>
      <c r="S325" s="211">
        <f t="shared" si="52"/>
        <v>0</v>
      </c>
      <c r="T325" s="211">
        <f t="shared" si="48"/>
        <v>2500</v>
      </c>
      <c r="U325" s="211">
        <f t="shared" si="53"/>
        <v>2500</v>
      </c>
      <c r="V325" s="220"/>
      <c r="X325" s="63" t="str">
        <f>'טבלה מרכזת'!A325</f>
        <v>תשושי נפש</v>
      </c>
      <c r="Y325" s="63">
        <f>'טבלה מרכזת'!B325</f>
        <v>20</v>
      </c>
      <c r="Z325" s="63" t="str">
        <f>'טבלה מרכזת'!C325</f>
        <v>ציוד אלקטרוני</v>
      </c>
      <c r="AA325" s="63" t="str">
        <f>'טבלה מרכזת'!D325</f>
        <v>חדרי צוות/רב תחומי</v>
      </c>
      <c r="AB325" s="63" t="str">
        <f>'טבלה מרכזת'!E325</f>
        <v>טלוויזיה 42 (כולל הובלה והתקנה)</v>
      </c>
      <c r="AC325" s="63">
        <f>'טבלה מרכזת'!F325</f>
        <v>2500</v>
      </c>
      <c r="AD325" s="63">
        <f>'טבלה מרכזת'!G325</f>
        <v>1</v>
      </c>
      <c r="AE325" s="63">
        <f>'טבלה מרכזת'!H325</f>
        <v>2500</v>
      </c>
    </row>
    <row r="326" spans="2:31" ht="28.5" thickBot="1" x14ac:dyDescent="0.35">
      <c r="B326" s="64" t="str">
        <f>תקן[[#This Row],[סוג מרכז]]</f>
        <v>תשושי נפש</v>
      </c>
      <c r="C326" s="64">
        <f>תקן[[#This Row],[גודל מרכז]]</f>
        <v>20</v>
      </c>
      <c r="D326" s="64" t="str">
        <f>תקן[[#This Row],[סוג פריט]]</f>
        <v>ציוד אלקטרוני</v>
      </c>
      <c r="E326" s="64" t="str">
        <f>תקן[[#This Row],[קטגוריה]]</f>
        <v>אולם כניסה</v>
      </c>
      <c r="F326" s="60" t="str">
        <f>תקן[[#This Row],[תיאור הפריט]]</f>
        <v>טלוויזיה 65 (כולל הובלה והתקנה)</v>
      </c>
      <c r="G326" s="64">
        <f>תקן[[#This Row],[עלות פריט]]</f>
        <v>5000</v>
      </c>
      <c r="H326" s="64">
        <f>תקן[[#This Row],[כמות]]</f>
        <v>1</v>
      </c>
      <c r="I326" s="64">
        <f>תקן[[#This Row],[סהכ עלות]]</f>
        <v>5000</v>
      </c>
      <c r="J326" s="65"/>
      <c r="K326" s="209" t="str">
        <f t="shared" si="49"/>
        <v>טלוויזיה 65 (כולל הובלה והתקנה)</v>
      </c>
      <c r="L326" s="210">
        <f t="shared" si="45"/>
        <v>1</v>
      </c>
      <c r="M326" s="211">
        <f t="shared" si="46"/>
        <v>0</v>
      </c>
      <c r="N326" s="211">
        <f t="shared" si="47"/>
        <v>5000</v>
      </c>
      <c r="O326" s="210"/>
      <c r="P326" s="218"/>
      <c r="Q326" s="215" t="str">
        <f t="shared" si="50"/>
        <v>ציוד אלקטרוני</v>
      </c>
      <c r="R326" s="219">
        <f t="shared" si="51"/>
        <v>1</v>
      </c>
      <c r="S326" s="211">
        <f t="shared" si="52"/>
        <v>0</v>
      </c>
      <c r="T326" s="211">
        <f t="shared" si="48"/>
        <v>5000</v>
      </c>
      <c r="U326" s="211">
        <f t="shared" si="53"/>
        <v>5000</v>
      </c>
      <c r="V326" s="220"/>
      <c r="X326" s="63" t="str">
        <f>'טבלה מרכזת'!A326</f>
        <v>תשושי נפש</v>
      </c>
      <c r="Y326" s="63">
        <f>'טבלה מרכזת'!B326</f>
        <v>20</v>
      </c>
      <c r="Z326" s="63" t="str">
        <f>'טבלה מרכזת'!C326</f>
        <v>ציוד אלקטרוני</v>
      </c>
      <c r="AA326" s="63" t="str">
        <f>'טבלה מרכזת'!D326</f>
        <v>אולם כניסה</v>
      </c>
      <c r="AB326" s="63" t="str">
        <f>'טבלה מרכזת'!E326</f>
        <v>טלוויזיה 65 (כולל הובלה והתקנה)</v>
      </c>
      <c r="AC326" s="63">
        <f>'טבלה מרכזת'!F326</f>
        <v>5000</v>
      </c>
      <c r="AD326" s="63">
        <f>'טבלה מרכזת'!G326</f>
        <v>1</v>
      </c>
      <c r="AE326" s="63">
        <f>'טבלה מרכזת'!H326</f>
        <v>5000</v>
      </c>
    </row>
    <row r="327" spans="2:31" ht="28.5" thickBot="1" x14ac:dyDescent="0.35">
      <c r="B327" s="64" t="str">
        <f>תקן[[#This Row],[סוג מרכז]]</f>
        <v>תשושי נפש</v>
      </c>
      <c r="C327" s="64">
        <f>תקן[[#This Row],[גודל מרכז]]</f>
        <v>20</v>
      </c>
      <c r="D327" s="64" t="str">
        <f>תקן[[#This Row],[סוג פריט]]</f>
        <v>ציוד אלקטרוני</v>
      </c>
      <c r="E327" s="64" t="str">
        <f>תקן[[#This Row],[קטגוריה]]</f>
        <v>חדר אוכל</v>
      </c>
      <c r="F327" s="60" t="str">
        <f>תקן[[#This Row],[תיאור הפריט]]</f>
        <v>טלוויזיה 65 (כולל הובלה והתקנה)</v>
      </c>
      <c r="G327" s="64">
        <f>תקן[[#This Row],[עלות פריט]]</f>
        <v>5000</v>
      </c>
      <c r="H327" s="64">
        <f>תקן[[#This Row],[כמות]]</f>
        <v>1</v>
      </c>
      <c r="I327" s="64">
        <f>תקן[[#This Row],[סהכ עלות]]</f>
        <v>5000</v>
      </c>
      <c r="J327" s="65"/>
      <c r="K327" s="209" t="str">
        <f t="shared" si="49"/>
        <v>טלוויזיה 65 (כולל הובלה והתקנה)</v>
      </c>
      <c r="L327" s="210">
        <f t="shared" si="45"/>
        <v>1</v>
      </c>
      <c r="M327" s="211">
        <f t="shared" si="46"/>
        <v>0</v>
      </c>
      <c r="N327" s="211">
        <f t="shared" si="47"/>
        <v>5000</v>
      </c>
      <c r="O327" s="210"/>
      <c r="P327" s="218"/>
      <c r="Q327" s="215" t="str">
        <f t="shared" si="50"/>
        <v>ציוד אלקטרוני</v>
      </c>
      <c r="R327" s="219">
        <f t="shared" si="51"/>
        <v>1</v>
      </c>
      <c r="S327" s="211">
        <f t="shared" si="52"/>
        <v>0</v>
      </c>
      <c r="T327" s="211">
        <f t="shared" si="48"/>
        <v>5000</v>
      </c>
      <c r="U327" s="211">
        <f t="shared" si="53"/>
        <v>5000</v>
      </c>
      <c r="V327" s="220"/>
      <c r="X327" s="63" t="str">
        <f>'טבלה מרכזת'!A327</f>
        <v>תשושי נפש</v>
      </c>
      <c r="Y327" s="63">
        <f>'טבלה מרכזת'!B327</f>
        <v>20</v>
      </c>
      <c r="Z327" s="63" t="str">
        <f>'טבלה מרכזת'!C327</f>
        <v>ציוד אלקטרוני</v>
      </c>
      <c r="AA327" s="63" t="str">
        <f>'טבלה מרכזת'!D327</f>
        <v>חדר אוכל</v>
      </c>
      <c r="AB327" s="63" t="str">
        <f>'טבלה מרכזת'!E327</f>
        <v>טלוויזיה 65 (כולל הובלה והתקנה)</v>
      </c>
      <c r="AC327" s="63">
        <f>'טבלה מרכזת'!F327</f>
        <v>5000</v>
      </c>
      <c r="AD327" s="63">
        <f>'טבלה מרכזת'!G327</f>
        <v>1</v>
      </c>
      <c r="AE327" s="63">
        <f>'טבלה מרכזת'!H327</f>
        <v>5000</v>
      </c>
    </row>
    <row r="328" spans="2:31" ht="28.5" thickBot="1" x14ac:dyDescent="0.35">
      <c r="B328" s="64" t="str">
        <f>תקן[[#This Row],[סוג מרכז]]</f>
        <v>תשושי נפש</v>
      </c>
      <c r="C328" s="64">
        <f>תקן[[#This Row],[גודל מרכז]]</f>
        <v>20</v>
      </c>
      <c r="D328" s="64" t="str">
        <f>תקן[[#This Row],[סוג פריט]]</f>
        <v>ציוד אלקטרוני</v>
      </c>
      <c r="E328" s="64" t="str">
        <f>תקן[[#This Row],[קטגוריה]]</f>
        <v>חדר אוכל</v>
      </c>
      <c r="F328" s="60" t="str">
        <f>תקן[[#This Row],[תיאור הפריט]]</f>
        <v>טלוויזיה 85 (כולל הובלה והתקנה)</v>
      </c>
      <c r="G328" s="64">
        <f>תקן[[#This Row],[עלות פריט]]</f>
        <v>8000</v>
      </c>
      <c r="H328" s="64">
        <f>תקן[[#This Row],[כמות]]</f>
        <v>0</v>
      </c>
      <c r="I328" s="64">
        <f>תקן[[#This Row],[סהכ עלות]]</f>
        <v>0</v>
      </c>
      <c r="J328" s="65"/>
      <c r="K328" s="209" t="str">
        <f t="shared" si="49"/>
        <v>טלוויזיה 85 (כולל הובלה והתקנה)</v>
      </c>
      <c r="L328" s="210">
        <f t="shared" si="45"/>
        <v>0</v>
      </c>
      <c r="M328" s="211">
        <f t="shared" si="46"/>
        <v>0</v>
      </c>
      <c r="N328" s="211">
        <f t="shared" si="47"/>
        <v>0</v>
      </c>
      <c r="O328" s="210"/>
      <c r="P328" s="218"/>
      <c r="Q328" s="215" t="str">
        <f t="shared" si="50"/>
        <v>ציוד אלקטרוני</v>
      </c>
      <c r="R328" s="219">
        <f t="shared" si="51"/>
        <v>0</v>
      </c>
      <c r="S328" s="211">
        <f t="shared" si="52"/>
        <v>0</v>
      </c>
      <c r="T328" s="211">
        <f t="shared" si="48"/>
        <v>8000</v>
      </c>
      <c r="U328" s="211">
        <f t="shared" si="53"/>
        <v>0</v>
      </c>
      <c r="V328" s="220"/>
      <c r="X328" s="63" t="str">
        <f>'טבלה מרכזת'!A328</f>
        <v>תשושי נפש</v>
      </c>
      <c r="Y328" s="63">
        <f>'טבלה מרכזת'!B328</f>
        <v>20</v>
      </c>
      <c r="Z328" s="63" t="str">
        <f>'טבלה מרכזת'!C328</f>
        <v>ציוד אלקטרוני</v>
      </c>
      <c r="AA328" s="63" t="str">
        <f>'טבלה מרכזת'!D328</f>
        <v>חדר אוכל</v>
      </c>
      <c r="AB328" s="63" t="str">
        <f>'טבלה מרכזת'!E328</f>
        <v>טלוויזיה 85 (כולל הובלה והתקנה)</v>
      </c>
      <c r="AC328" s="63">
        <f>'טבלה מרכזת'!F328</f>
        <v>8000</v>
      </c>
      <c r="AD328" s="63">
        <f>'טבלה מרכזת'!G328</f>
        <v>0</v>
      </c>
      <c r="AE328" s="63">
        <f>'טבלה מרכזת'!H328</f>
        <v>0</v>
      </c>
    </row>
    <row r="329" spans="2:31" ht="14.5" thickBot="1" x14ac:dyDescent="0.35">
      <c r="B329" s="64" t="str">
        <f>תקן[[#This Row],[סוג מרכז]]</f>
        <v>תשושי נפש</v>
      </c>
      <c r="C329" s="64">
        <f>תקן[[#This Row],[גודל מרכז]]</f>
        <v>20</v>
      </c>
      <c r="D329" s="64" t="str">
        <f>תקן[[#This Row],[סוג פריט]]</f>
        <v>ציוד אלקטרוני</v>
      </c>
      <c r="E329" s="64" t="str">
        <f>תקן[[#This Row],[קטגוריה]]</f>
        <v>ציוד אלקטרוני</v>
      </c>
      <c r="F329" s="60" t="str">
        <f>תקן[[#This Row],[תיאור הפריט]]</f>
        <v>מגדיל טווח WIFI</v>
      </c>
      <c r="G329" s="64">
        <f>תקן[[#This Row],[עלות פריט]]</f>
        <v>900</v>
      </c>
      <c r="H329" s="64">
        <f>תקן[[#This Row],[כמות]]</f>
        <v>1</v>
      </c>
      <c r="I329" s="64">
        <f>תקן[[#This Row],[סהכ עלות]]</f>
        <v>900</v>
      </c>
      <c r="J329" s="65"/>
      <c r="K329" s="209" t="str">
        <f t="shared" si="49"/>
        <v>מגדיל טווח WIFI</v>
      </c>
      <c r="L329" s="210">
        <f t="shared" si="45"/>
        <v>1</v>
      </c>
      <c r="M329" s="211">
        <f t="shared" si="46"/>
        <v>0</v>
      </c>
      <c r="N329" s="211">
        <f t="shared" si="47"/>
        <v>900</v>
      </c>
      <c r="O329" s="210"/>
      <c r="P329" s="218"/>
      <c r="Q329" s="215" t="str">
        <f t="shared" si="50"/>
        <v>ציוד אלקטרוני</v>
      </c>
      <c r="R329" s="219">
        <f t="shared" si="51"/>
        <v>1</v>
      </c>
      <c r="S329" s="211">
        <f t="shared" si="52"/>
        <v>0</v>
      </c>
      <c r="T329" s="211">
        <f t="shared" si="48"/>
        <v>900</v>
      </c>
      <c r="U329" s="211">
        <f t="shared" si="53"/>
        <v>900</v>
      </c>
      <c r="V329" s="220"/>
      <c r="X329" s="63" t="str">
        <f>'טבלה מרכזת'!A329</f>
        <v>תשושי נפש</v>
      </c>
      <c r="Y329" s="63">
        <f>'טבלה מרכזת'!B329</f>
        <v>20</v>
      </c>
      <c r="Z329" s="63" t="str">
        <f>'טבלה מרכזת'!C329</f>
        <v>ציוד אלקטרוני</v>
      </c>
      <c r="AA329" s="63" t="str">
        <f>'טבלה מרכזת'!D329</f>
        <v>ציוד אלקטרוני</v>
      </c>
      <c r="AB329" s="63" t="str">
        <f>'טבלה מרכזת'!E329</f>
        <v>מגדיל טווח WIFI</v>
      </c>
      <c r="AC329" s="63">
        <f>'טבלה מרכזת'!F329</f>
        <v>900</v>
      </c>
      <c r="AD329" s="63">
        <f>'טבלה מרכזת'!G329</f>
        <v>1</v>
      </c>
      <c r="AE329" s="63">
        <f>'טבלה מרכזת'!H329</f>
        <v>900</v>
      </c>
    </row>
    <row r="330" spans="2:31" ht="14.5" thickBot="1" x14ac:dyDescent="0.35">
      <c r="B330" s="64" t="str">
        <f>תקן[[#This Row],[סוג מרכז]]</f>
        <v>תשושי נפש</v>
      </c>
      <c r="C330" s="64">
        <f>תקן[[#This Row],[גודל מרכז]]</f>
        <v>20</v>
      </c>
      <c r="D330" s="64" t="str">
        <f>תקן[[#This Row],[סוג פריט]]</f>
        <v>ציוד אלקטרוני</v>
      </c>
      <c r="E330" s="64" t="str">
        <f>תקן[[#This Row],[קטגוריה]]</f>
        <v>כללי</v>
      </c>
      <c r="F330" s="60" t="str">
        <f>תקן[[#This Row],[תיאור הפריט]]</f>
        <v>מערכת אזעקה ומצלמות</v>
      </c>
      <c r="G330" s="64">
        <f>תקן[[#This Row],[עלות פריט]]</f>
        <v>5000</v>
      </c>
      <c r="H330" s="64">
        <f>תקן[[#This Row],[כמות]]</f>
        <v>1</v>
      </c>
      <c r="I330" s="64">
        <f>תקן[[#This Row],[סהכ עלות]]</f>
        <v>5000</v>
      </c>
      <c r="J330" s="65"/>
      <c r="K330" s="209" t="str">
        <f t="shared" si="49"/>
        <v>מערכת אזעקה ומצלמות</v>
      </c>
      <c r="L330" s="210">
        <f t="shared" si="45"/>
        <v>1</v>
      </c>
      <c r="M330" s="211">
        <f t="shared" si="46"/>
        <v>0</v>
      </c>
      <c r="N330" s="211">
        <f t="shared" si="47"/>
        <v>5000</v>
      </c>
      <c r="O330" s="210"/>
      <c r="P330" s="218"/>
      <c r="Q330" s="215" t="str">
        <f t="shared" si="50"/>
        <v>ציוד אלקטרוני</v>
      </c>
      <c r="R330" s="219">
        <f t="shared" si="51"/>
        <v>1</v>
      </c>
      <c r="S330" s="211">
        <f t="shared" si="52"/>
        <v>0</v>
      </c>
      <c r="T330" s="211">
        <f t="shared" si="48"/>
        <v>5000</v>
      </c>
      <c r="U330" s="211">
        <f t="shared" si="53"/>
        <v>5000</v>
      </c>
      <c r="V330" s="220"/>
      <c r="X330" s="63" t="str">
        <f>'טבלה מרכזת'!A330</f>
        <v>תשושי נפש</v>
      </c>
      <c r="Y330" s="63">
        <f>'טבלה מרכזת'!B330</f>
        <v>20</v>
      </c>
      <c r="Z330" s="63" t="str">
        <f>'טבלה מרכזת'!C330</f>
        <v>ציוד אלקטרוני</v>
      </c>
      <c r="AA330" s="63" t="str">
        <f>'טבלה מרכזת'!D330</f>
        <v>כללי</v>
      </c>
      <c r="AB330" s="63" t="str">
        <f>'טבלה מרכזת'!E330</f>
        <v>מערכת אזעקה ומצלמות</v>
      </c>
      <c r="AC330" s="63">
        <f>'טבלה מרכזת'!F330</f>
        <v>5000</v>
      </c>
      <c r="AD330" s="63">
        <f>'טבלה מרכזת'!G330</f>
        <v>1</v>
      </c>
      <c r="AE330" s="63">
        <f>'טבלה מרכזת'!H330</f>
        <v>5000</v>
      </c>
    </row>
    <row r="331" spans="2:31" ht="14.5" thickBot="1" x14ac:dyDescent="0.35">
      <c r="B331" s="64" t="str">
        <f>תקן[[#This Row],[סוג מרכז]]</f>
        <v>תשושי נפש</v>
      </c>
      <c r="C331" s="64">
        <f>תקן[[#This Row],[גודל מרכז]]</f>
        <v>20</v>
      </c>
      <c r="D331" s="64" t="str">
        <f>תקן[[#This Row],[סוג פריט]]</f>
        <v>ציוד אלקטרוני</v>
      </c>
      <c r="E331" s="64" t="str">
        <f>תקן[[#This Row],[קטגוריה]]</f>
        <v>ציוד אלקטרוני</v>
      </c>
      <c r="F331" s="60" t="str">
        <f>תקן[[#This Row],[תיאור הפריט]]</f>
        <v>מערכת התרעה נגד אש</v>
      </c>
      <c r="G331" s="64">
        <f>תקן[[#This Row],[עלות פריט]]</f>
        <v>5200</v>
      </c>
      <c r="H331" s="64">
        <f>תקן[[#This Row],[כמות]]</f>
        <v>0</v>
      </c>
      <c r="I331" s="64">
        <f>תקן[[#This Row],[סהכ עלות]]</f>
        <v>0</v>
      </c>
      <c r="J331" s="65"/>
      <c r="K331" s="209" t="str">
        <f t="shared" si="49"/>
        <v>מערכת התרעה נגד אש</v>
      </c>
      <c r="L331" s="210">
        <f t="shared" si="45"/>
        <v>0</v>
      </c>
      <c r="M331" s="211">
        <f t="shared" si="46"/>
        <v>0</v>
      </c>
      <c r="N331" s="211">
        <f t="shared" si="47"/>
        <v>0</v>
      </c>
      <c r="O331" s="210"/>
      <c r="P331" s="218"/>
      <c r="Q331" s="215" t="str">
        <f t="shared" si="50"/>
        <v>ציוד אלקטרוני</v>
      </c>
      <c r="R331" s="219">
        <f t="shared" si="51"/>
        <v>0</v>
      </c>
      <c r="S331" s="211">
        <f t="shared" si="52"/>
        <v>0</v>
      </c>
      <c r="T331" s="211">
        <f t="shared" si="48"/>
        <v>5200</v>
      </c>
      <c r="U331" s="211">
        <f t="shared" si="53"/>
        <v>0</v>
      </c>
      <c r="V331" s="220"/>
      <c r="X331" s="63" t="str">
        <f>'טבלה מרכזת'!A331</f>
        <v>תשושי נפש</v>
      </c>
      <c r="Y331" s="63">
        <f>'טבלה מרכזת'!B331</f>
        <v>20</v>
      </c>
      <c r="Z331" s="63" t="str">
        <f>'טבלה מרכזת'!C331</f>
        <v>ציוד אלקטרוני</v>
      </c>
      <c r="AA331" s="63" t="str">
        <f>'טבלה מרכזת'!D331</f>
        <v>ציוד אלקטרוני</v>
      </c>
      <c r="AB331" s="63" t="str">
        <f>'טבלה מרכזת'!E331</f>
        <v>מערכת התרעה נגד אש</v>
      </c>
      <c r="AC331" s="63">
        <f>'טבלה מרכזת'!F331</f>
        <v>5200</v>
      </c>
      <c r="AD331" s="63">
        <f>'טבלה מרכזת'!G331</f>
        <v>0</v>
      </c>
      <c r="AE331" s="63">
        <f>'טבלה מרכזת'!H331</f>
        <v>0</v>
      </c>
    </row>
    <row r="332" spans="2:31" ht="14.5" thickBot="1" x14ac:dyDescent="0.35">
      <c r="B332" s="64" t="str">
        <f>תקן[[#This Row],[סוג מרכז]]</f>
        <v>תשושי נפש</v>
      </c>
      <c r="C332" s="64">
        <f>תקן[[#This Row],[גודל מרכז]]</f>
        <v>20</v>
      </c>
      <c r="D332" s="64" t="str">
        <f>תקן[[#This Row],[סוג פריט]]</f>
        <v>ציוד אלקטרוני</v>
      </c>
      <c r="E332" s="64" t="str">
        <f>תקן[[#This Row],[קטגוריה]]</f>
        <v>ציוד אלקטרוני</v>
      </c>
      <c r="F332" s="60" t="str">
        <f>תקן[[#This Row],[תיאור הפריט]]</f>
        <v>מערכת טלפונים</v>
      </c>
      <c r="G332" s="64">
        <f>תקן[[#This Row],[עלות פריט]]</f>
        <v>6100</v>
      </c>
      <c r="H332" s="64">
        <f>תקן[[#This Row],[כמות]]</f>
        <v>0</v>
      </c>
      <c r="I332" s="64">
        <f>תקן[[#This Row],[סהכ עלות]]</f>
        <v>0</v>
      </c>
      <c r="J332" s="65"/>
      <c r="K332" s="209" t="str">
        <f t="shared" si="49"/>
        <v>מערכת טלפונים</v>
      </c>
      <c r="L332" s="210">
        <f t="shared" si="45"/>
        <v>0</v>
      </c>
      <c r="M332" s="211">
        <f t="shared" si="46"/>
        <v>0</v>
      </c>
      <c r="N332" s="211">
        <f t="shared" si="47"/>
        <v>0</v>
      </c>
      <c r="O332" s="210"/>
      <c r="P332" s="218"/>
      <c r="Q332" s="215" t="str">
        <f t="shared" si="50"/>
        <v>ציוד אלקטרוני</v>
      </c>
      <c r="R332" s="219">
        <f t="shared" si="51"/>
        <v>0</v>
      </c>
      <c r="S332" s="211">
        <f t="shared" si="52"/>
        <v>0</v>
      </c>
      <c r="T332" s="211">
        <f t="shared" si="48"/>
        <v>6100</v>
      </c>
      <c r="U332" s="211">
        <f t="shared" si="53"/>
        <v>0</v>
      </c>
      <c r="V332" s="220"/>
      <c r="X332" s="63" t="str">
        <f>'טבלה מרכזת'!A332</f>
        <v>תשושי נפש</v>
      </c>
      <c r="Y332" s="63">
        <f>'טבלה מרכזת'!B332</f>
        <v>20</v>
      </c>
      <c r="Z332" s="63" t="str">
        <f>'טבלה מרכזת'!C332</f>
        <v>ציוד אלקטרוני</v>
      </c>
      <c r="AA332" s="63" t="str">
        <f>'טבלה מרכזת'!D332</f>
        <v>ציוד אלקטרוני</v>
      </c>
      <c r="AB332" s="63" t="str">
        <f>'טבלה מרכזת'!E332</f>
        <v>מערכת טלפונים</v>
      </c>
      <c r="AC332" s="63">
        <f>'טבלה מרכזת'!F332</f>
        <v>6100</v>
      </c>
      <c r="AD332" s="63">
        <f>'טבלה מרכזת'!G332</f>
        <v>0</v>
      </c>
      <c r="AE332" s="63">
        <f>'טבלה מרכזת'!H332</f>
        <v>0</v>
      </c>
    </row>
    <row r="333" spans="2:31" ht="14.5" thickBot="1" x14ac:dyDescent="0.35">
      <c r="B333" s="64" t="str">
        <f>תקן[[#This Row],[סוג מרכז]]</f>
        <v>תשושי נפש</v>
      </c>
      <c r="C333" s="64">
        <f>תקן[[#This Row],[גודל מרכז]]</f>
        <v>20</v>
      </c>
      <c r="D333" s="64" t="str">
        <f>תקן[[#This Row],[סוג פריט]]</f>
        <v>ציוד אלקטרוני</v>
      </c>
      <c r="E333" s="64" t="str">
        <f>תקן[[#This Row],[קטגוריה]]</f>
        <v>ציוד אלקטרוני</v>
      </c>
      <c r="F333" s="60" t="str">
        <f>תקן[[#This Row],[תיאור הפריט]]</f>
        <v>מערכת כריזת חירום</v>
      </c>
      <c r="G333" s="64">
        <f>תקן[[#This Row],[עלות פריט]]</f>
        <v>5000</v>
      </c>
      <c r="H333" s="64">
        <f>תקן[[#This Row],[כמות]]</f>
        <v>0</v>
      </c>
      <c r="I333" s="64">
        <f>תקן[[#This Row],[סהכ עלות]]</f>
        <v>0</v>
      </c>
      <c r="J333" s="65"/>
      <c r="K333" s="209" t="str">
        <f t="shared" si="49"/>
        <v>מערכת כריזת חירום</v>
      </c>
      <c r="L333" s="210">
        <f t="shared" si="45"/>
        <v>0</v>
      </c>
      <c r="M333" s="211">
        <f t="shared" si="46"/>
        <v>0</v>
      </c>
      <c r="N333" s="211">
        <f t="shared" si="47"/>
        <v>0</v>
      </c>
      <c r="O333" s="210"/>
      <c r="P333" s="218"/>
      <c r="Q333" s="215" t="str">
        <f t="shared" si="50"/>
        <v>ציוד אלקטרוני</v>
      </c>
      <c r="R333" s="219">
        <f t="shared" si="51"/>
        <v>0</v>
      </c>
      <c r="S333" s="211">
        <f t="shared" si="52"/>
        <v>0</v>
      </c>
      <c r="T333" s="211">
        <f t="shared" si="48"/>
        <v>5000</v>
      </c>
      <c r="U333" s="211">
        <f t="shared" si="53"/>
        <v>0</v>
      </c>
      <c r="V333" s="220"/>
      <c r="X333" s="63" t="str">
        <f>'טבלה מרכזת'!A333</f>
        <v>תשושי נפש</v>
      </c>
      <c r="Y333" s="63">
        <f>'טבלה מרכזת'!B333</f>
        <v>20</v>
      </c>
      <c r="Z333" s="63" t="str">
        <f>'טבלה מרכזת'!C333</f>
        <v>ציוד אלקטרוני</v>
      </c>
      <c r="AA333" s="63" t="str">
        <f>'טבלה מרכזת'!D333</f>
        <v>ציוד אלקטרוני</v>
      </c>
      <c r="AB333" s="63" t="str">
        <f>'טבלה מרכזת'!E333</f>
        <v>מערכת כריזת חירום</v>
      </c>
      <c r="AC333" s="63">
        <f>'טבלה מרכזת'!F333</f>
        <v>5000</v>
      </c>
      <c r="AD333" s="63">
        <f>'טבלה מרכזת'!G333</f>
        <v>0</v>
      </c>
      <c r="AE333" s="63">
        <f>'טבלה מרכזת'!H333</f>
        <v>0</v>
      </c>
    </row>
    <row r="334" spans="2:31" ht="28.5" thickBot="1" x14ac:dyDescent="0.35">
      <c r="B334" s="64" t="str">
        <f>תקן[[#This Row],[סוג מרכז]]</f>
        <v>תשושי נפש</v>
      </c>
      <c r="C334" s="64">
        <f>תקן[[#This Row],[גודל מרכז]]</f>
        <v>20</v>
      </c>
      <c r="D334" s="64" t="str">
        <f>תקן[[#This Row],[סוג פריט]]</f>
        <v>ריהוט</v>
      </c>
      <c r="E334" s="64" t="str">
        <f>תקן[[#This Row],[קטגוריה]]</f>
        <v>חדר מנוחה</v>
      </c>
      <c r="F334" s="60" t="str">
        <f>תקן[[#This Row],[תיאור הפריט]]</f>
        <v>ארון איחסון (רוחב 80-100 ס"מ)</v>
      </c>
      <c r="G334" s="64">
        <f>תקן[[#This Row],[עלות פריט]]</f>
        <v>1000</v>
      </c>
      <c r="H334" s="64">
        <f>תקן[[#This Row],[כמות]]</f>
        <v>1</v>
      </c>
      <c r="I334" s="64">
        <f>תקן[[#This Row],[סהכ עלות]]</f>
        <v>1000</v>
      </c>
      <c r="J334" s="65"/>
      <c r="K334" s="209" t="str">
        <f t="shared" si="49"/>
        <v>ארון איחסון (רוחב 80-100 ס"מ)</v>
      </c>
      <c r="L334" s="210">
        <f t="shared" si="45"/>
        <v>1</v>
      </c>
      <c r="M334" s="211">
        <f t="shared" si="46"/>
        <v>0</v>
      </c>
      <c r="N334" s="211">
        <f t="shared" si="47"/>
        <v>1000</v>
      </c>
      <c r="O334" s="210"/>
      <c r="P334" s="218"/>
      <c r="Q334" s="215" t="str">
        <f t="shared" si="50"/>
        <v>ריהוט</v>
      </c>
      <c r="R334" s="219">
        <f t="shared" si="51"/>
        <v>1</v>
      </c>
      <c r="S334" s="211">
        <f t="shared" si="52"/>
        <v>0</v>
      </c>
      <c r="T334" s="211">
        <f t="shared" si="48"/>
        <v>1000</v>
      </c>
      <c r="U334" s="211">
        <f t="shared" si="53"/>
        <v>1000</v>
      </c>
      <c r="V334" s="220"/>
      <c r="X334" s="63" t="str">
        <f>'טבלה מרכזת'!A334</f>
        <v>תשושי נפש</v>
      </c>
      <c r="Y334" s="63">
        <f>'טבלה מרכזת'!B334</f>
        <v>20</v>
      </c>
      <c r="Z334" s="63" t="str">
        <f>'טבלה מרכזת'!C334</f>
        <v>ריהוט</v>
      </c>
      <c r="AA334" s="63" t="str">
        <f>'טבלה מרכזת'!D334</f>
        <v>חדר מנוחה</v>
      </c>
      <c r="AB334" s="63" t="str">
        <f>'טבלה מרכזת'!E334</f>
        <v>ארון איחסון (רוחב 80-100 ס"מ)</v>
      </c>
      <c r="AC334" s="63">
        <f>'טבלה מרכזת'!F334</f>
        <v>1000</v>
      </c>
      <c r="AD334" s="63">
        <f>'טבלה מרכזת'!G334</f>
        <v>1</v>
      </c>
      <c r="AE334" s="63">
        <f>'טבלה מרכזת'!H334</f>
        <v>1000</v>
      </c>
    </row>
    <row r="335" spans="2:31" ht="28.5" thickBot="1" x14ac:dyDescent="0.35">
      <c r="B335" s="64" t="str">
        <f>תקן[[#This Row],[סוג מרכז]]</f>
        <v>תשושי נפש</v>
      </c>
      <c r="C335" s="64">
        <f>תקן[[#This Row],[גודל מרכז]]</f>
        <v>20</v>
      </c>
      <c r="D335" s="64" t="str">
        <f>תקן[[#This Row],[סוג פריט]]</f>
        <v>ריהוט</v>
      </c>
      <c r="E335" s="64" t="str">
        <f>תקן[[#This Row],[קטגוריה]]</f>
        <v>חדר ניקיון</v>
      </c>
      <c r="F335" s="60" t="str">
        <f>תקן[[#This Row],[תיאור הפריט]]</f>
        <v>ארון איחסון (רוחב 80-100 ס"מ)</v>
      </c>
      <c r="G335" s="64">
        <f>תקן[[#This Row],[עלות פריט]]</f>
        <v>1000</v>
      </c>
      <c r="H335" s="64">
        <f>תקן[[#This Row],[כמות]]</f>
        <v>1</v>
      </c>
      <c r="I335" s="64">
        <f>תקן[[#This Row],[סהכ עלות]]</f>
        <v>1000</v>
      </c>
      <c r="J335" s="65"/>
      <c r="K335" s="209" t="str">
        <f t="shared" si="49"/>
        <v>ארון איחסון (רוחב 80-100 ס"מ)</v>
      </c>
      <c r="L335" s="210">
        <f t="shared" si="45"/>
        <v>1</v>
      </c>
      <c r="M335" s="211">
        <f t="shared" si="46"/>
        <v>0</v>
      </c>
      <c r="N335" s="211">
        <f t="shared" si="47"/>
        <v>1000</v>
      </c>
      <c r="O335" s="210"/>
      <c r="P335" s="218"/>
      <c r="Q335" s="215" t="str">
        <f t="shared" si="50"/>
        <v>ריהוט</v>
      </c>
      <c r="R335" s="219">
        <f t="shared" si="51"/>
        <v>1</v>
      </c>
      <c r="S335" s="211">
        <f t="shared" si="52"/>
        <v>0</v>
      </c>
      <c r="T335" s="211">
        <f t="shared" si="48"/>
        <v>1000</v>
      </c>
      <c r="U335" s="211">
        <f t="shared" si="53"/>
        <v>1000</v>
      </c>
      <c r="V335" s="220"/>
      <c r="X335" s="63" t="str">
        <f>'טבלה מרכזת'!A335</f>
        <v>תשושי נפש</v>
      </c>
      <c r="Y335" s="63">
        <f>'טבלה מרכזת'!B335</f>
        <v>20</v>
      </c>
      <c r="Z335" s="63" t="str">
        <f>'טבלה מרכזת'!C335</f>
        <v>ריהוט</v>
      </c>
      <c r="AA335" s="63" t="str">
        <f>'טבלה מרכזת'!D335</f>
        <v>חדר ניקיון</v>
      </c>
      <c r="AB335" s="63" t="str">
        <f>'טבלה מרכזת'!E335</f>
        <v>ארון איחסון (רוחב 80-100 ס"מ)</v>
      </c>
      <c r="AC335" s="63">
        <f>'טבלה מרכזת'!F335</f>
        <v>1000</v>
      </c>
      <c r="AD335" s="63">
        <f>'טבלה מרכזת'!G335</f>
        <v>1</v>
      </c>
      <c r="AE335" s="63">
        <f>'טבלה מרכזת'!H335</f>
        <v>1000</v>
      </c>
    </row>
    <row r="336" spans="2:31" ht="28.5" thickBot="1" x14ac:dyDescent="0.35">
      <c r="B336" s="64" t="str">
        <f>תקן[[#This Row],[סוג מרכז]]</f>
        <v>תשושי נפש</v>
      </c>
      <c r="C336" s="64">
        <f>תקן[[#This Row],[גודל מרכז]]</f>
        <v>20</v>
      </c>
      <c r="D336" s="64" t="str">
        <f>תקן[[#This Row],[סוג פריט]]</f>
        <v>ריהוט</v>
      </c>
      <c r="E336" s="64" t="str">
        <f>תקן[[#This Row],[קטגוריה]]</f>
        <v>חדרי פעילות/תעסוקה</v>
      </c>
      <c r="F336" s="60" t="str">
        <f>תקן[[#This Row],[תיאור הפריט]]</f>
        <v>ארון איחסון (רוחב 80-100 ס"מ)</v>
      </c>
      <c r="G336" s="64">
        <f>תקן[[#This Row],[עלות פריט]]</f>
        <v>1000</v>
      </c>
      <c r="H336" s="64">
        <f>תקן[[#This Row],[כמות]]</f>
        <v>2</v>
      </c>
      <c r="I336" s="64">
        <f>תקן[[#This Row],[סהכ עלות]]</f>
        <v>2000</v>
      </c>
      <c r="J336" s="65"/>
      <c r="K336" s="209" t="str">
        <f t="shared" si="49"/>
        <v>ארון איחסון (רוחב 80-100 ס"מ)</v>
      </c>
      <c r="L336" s="210">
        <f t="shared" si="45"/>
        <v>2</v>
      </c>
      <c r="M336" s="211">
        <f t="shared" si="46"/>
        <v>0</v>
      </c>
      <c r="N336" s="211">
        <f t="shared" si="47"/>
        <v>2000</v>
      </c>
      <c r="O336" s="210"/>
      <c r="P336" s="218"/>
      <c r="Q336" s="215" t="str">
        <f t="shared" si="50"/>
        <v>ריהוט</v>
      </c>
      <c r="R336" s="219">
        <f t="shared" si="51"/>
        <v>2</v>
      </c>
      <c r="S336" s="211">
        <f t="shared" si="52"/>
        <v>0</v>
      </c>
      <c r="T336" s="211">
        <f t="shared" si="48"/>
        <v>1000</v>
      </c>
      <c r="U336" s="211">
        <f t="shared" si="53"/>
        <v>2000</v>
      </c>
      <c r="V336" s="220"/>
      <c r="X336" s="63" t="str">
        <f>'טבלה מרכזת'!A336</f>
        <v>תשושי נפש</v>
      </c>
      <c r="Y336" s="63">
        <f>'טבלה מרכזת'!B336</f>
        <v>20</v>
      </c>
      <c r="Z336" s="63" t="str">
        <f>'טבלה מרכזת'!C336</f>
        <v>ריהוט</v>
      </c>
      <c r="AA336" s="63" t="str">
        <f>'טבלה מרכזת'!D336</f>
        <v>חדרי פעילות/תעסוקה</v>
      </c>
      <c r="AB336" s="63" t="str">
        <f>'טבלה מרכזת'!E336</f>
        <v>ארון איחסון (רוחב 80-100 ס"מ)</v>
      </c>
      <c r="AC336" s="63">
        <f>'טבלה מרכזת'!F336</f>
        <v>1000</v>
      </c>
      <c r="AD336" s="63">
        <f>'טבלה מרכזת'!G336</f>
        <v>2</v>
      </c>
      <c r="AE336" s="63">
        <f>'טבלה מרכזת'!H336</f>
        <v>2000</v>
      </c>
    </row>
    <row r="337" spans="2:31" ht="28.5" thickBot="1" x14ac:dyDescent="0.35">
      <c r="B337" s="64" t="str">
        <f>תקן[[#This Row],[סוג מרכז]]</f>
        <v>תשושי נפש</v>
      </c>
      <c r="C337" s="64">
        <f>תקן[[#This Row],[גודל מרכז]]</f>
        <v>20</v>
      </c>
      <c r="D337" s="64" t="str">
        <f>תקן[[#This Row],[סוג פריט]]</f>
        <v>ריהוט</v>
      </c>
      <c r="E337" s="64" t="str">
        <f>תקן[[#This Row],[קטגוריה]]</f>
        <v>מחסנים - מטבח, כללי, תעסוקה</v>
      </c>
      <c r="F337" s="60" t="str">
        <f>תקן[[#This Row],[תיאור הפריט]]</f>
        <v>ארון איחסון (רוחב 80-100 ס"מ)</v>
      </c>
      <c r="G337" s="64">
        <f>תקן[[#This Row],[עלות פריט]]</f>
        <v>1000</v>
      </c>
      <c r="H337" s="64">
        <f>תקן[[#This Row],[כמות]]</f>
        <v>1</v>
      </c>
      <c r="I337" s="64">
        <f>תקן[[#This Row],[סהכ עלות]]</f>
        <v>1000</v>
      </c>
      <c r="J337" s="65"/>
      <c r="K337" s="209" t="str">
        <f t="shared" si="49"/>
        <v>ארון איחסון (רוחב 80-100 ס"מ)</v>
      </c>
      <c r="L337" s="210">
        <f t="shared" si="45"/>
        <v>1</v>
      </c>
      <c r="M337" s="211">
        <f t="shared" si="46"/>
        <v>0</v>
      </c>
      <c r="N337" s="211">
        <f t="shared" si="47"/>
        <v>1000</v>
      </c>
      <c r="O337" s="210"/>
      <c r="P337" s="218"/>
      <c r="Q337" s="215" t="str">
        <f t="shared" si="50"/>
        <v>ריהוט</v>
      </c>
      <c r="R337" s="219">
        <f t="shared" si="51"/>
        <v>1</v>
      </c>
      <c r="S337" s="211">
        <f t="shared" si="52"/>
        <v>0</v>
      </c>
      <c r="T337" s="211">
        <f t="shared" si="48"/>
        <v>1000</v>
      </c>
      <c r="U337" s="211">
        <f t="shared" si="53"/>
        <v>1000</v>
      </c>
      <c r="V337" s="220"/>
      <c r="X337" s="63" t="str">
        <f>'טבלה מרכזת'!A337</f>
        <v>תשושי נפש</v>
      </c>
      <c r="Y337" s="63">
        <f>'טבלה מרכזת'!B337</f>
        <v>20</v>
      </c>
      <c r="Z337" s="63" t="str">
        <f>'טבלה מרכזת'!C337</f>
        <v>ריהוט</v>
      </c>
      <c r="AA337" s="63" t="str">
        <f>'טבלה מרכזת'!D337</f>
        <v>מחסנים - מטבח, כללי, תעסוקה</v>
      </c>
      <c r="AB337" s="63" t="str">
        <f>'טבלה מרכזת'!E337</f>
        <v>ארון איחסון (רוחב 80-100 ס"מ)</v>
      </c>
      <c r="AC337" s="63">
        <f>'טבלה מרכזת'!F337</f>
        <v>1000</v>
      </c>
      <c r="AD337" s="63">
        <f>'טבלה מרכזת'!G337</f>
        <v>1</v>
      </c>
      <c r="AE337" s="63">
        <f>'טבלה מרכזת'!H337</f>
        <v>1000</v>
      </c>
    </row>
    <row r="338" spans="2:31" ht="28.5" thickBot="1" x14ac:dyDescent="0.35">
      <c r="B338" s="64" t="str">
        <f>תקן[[#This Row],[סוג מרכז]]</f>
        <v>תשושי נפש</v>
      </c>
      <c r="C338" s="64">
        <f>תקן[[#This Row],[גודל מרכז]]</f>
        <v>20</v>
      </c>
      <c r="D338" s="64" t="str">
        <f>תקן[[#This Row],[סוג פריט]]</f>
        <v>ריהוט</v>
      </c>
      <c r="E338" s="64" t="str">
        <f>תקן[[#This Row],[קטגוריה]]</f>
        <v>מכבסה</v>
      </c>
      <c r="F338" s="60" t="str">
        <f>תקן[[#This Row],[תיאור הפריט]]</f>
        <v>ארון איחסון (רוחב 80-100 ס"מ)</v>
      </c>
      <c r="G338" s="64">
        <f>תקן[[#This Row],[עלות פריט]]</f>
        <v>1000</v>
      </c>
      <c r="H338" s="64">
        <f>תקן[[#This Row],[כמות]]</f>
        <v>1</v>
      </c>
      <c r="I338" s="64">
        <f>תקן[[#This Row],[סהכ עלות]]</f>
        <v>1000</v>
      </c>
      <c r="J338" s="65"/>
      <c r="K338" s="209" t="str">
        <f t="shared" si="49"/>
        <v>ארון איחסון (רוחב 80-100 ס"מ)</v>
      </c>
      <c r="L338" s="210">
        <f t="shared" si="45"/>
        <v>1</v>
      </c>
      <c r="M338" s="211">
        <f t="shared" si="46"/>
        <v>0</v>
      </c>
      <c r="N338" s="211">
        <f t="shared" si="47"/>
        <v>1000</v>
      </c>
      <c r="O338" s="210"/>
      <c r="P338" s="218"/>
      <c r="Q338" s="215" t="str">
        <f t="shared" si="50"/>
        <v>ריהוט</v>
      </c>
      <c r="R338" s="219">
        <f t="shared" si="51"/>
        <v>1</v>
      </c>
      <c r="S338" s="211">
        <f t="shared" si="52"/>
        <v>0</v>
      </c>
      <c r="T338" s="211">
        <f t="shared" si="48"/>
        <v>1000</v>
      </c>
      <c r="U338" s="211">
        <f t="shared" si="53"/>
        <v>1000</v>
      </c>
      <c r="V338" s="220"/>
      <c r="X338" s="63" t="str">
        <f>'טבלה מרכזת'!A338</f>
        <v>תשושי נפש</v>
      </c>
      <c r="Y338" s="63">
        <f>'טבלה מרכזת'!B338</f>
        <v>20</v>
      </c>
      <c r="Z338" s="63" t="str">
        <f>'טבלה מרכזת'!C338</f>
        <v>ריהוט</v>
      </c>
      <c r="AA338" s="63" t="str">
        <f>'טבלה מרכזת'!D338</f>
        <v>מכבסה</v>
      </c>
      <c r="AB338" s="63" t="str">
        <f>'טבלה מרכזת'!E338</f>
        <v>ארון איחסון (רוחב 80-100 ס"מ)</v>
      </c>
      <c r="AC338" s="63">
        <f>'טבלה מרכזת'!F338</f>
        <v>1000</v>
      </c>
      <c r="AD338" s="63">
        <f>'טבלה מרכזת'!G338</f>
        <v>1</v>
      </c>
      <c r="AE338" s="63">
        <f>'טבלה מרכזת'!H338</f>
        <v>1000</v>
      </c>
    </row>
    <row r="339" spans="2:31" ht="28.5" thickBot="1" x14ac:dyDescent="0.35">
      <c r="B339" s="64" t="str">
        <f>תקן[[#This Row],[סוג מרכז]]</f>
        <v>תשושי נפש</v>
      </c>
      <c r="C339" s="64">
        <f>תקן[[#This Row],[גודל מרכז]]</f>
        <v>20</v>
      </c>
      <c r="D339" s="64" t="str">
        <f>תקן[[#This Row],[סוג פריט]]</f>
        <v>ריהוט</v>
      </c>
      <c r="E339" s="64" t="str">
        <f>תקן[[#This Row],[קטגוריה]]</f>
        <v>חדר מזכירות וקבלה</v>
      </c>
      <c r="F339" s="60" t="str">
        <f>תקן[[#This Row],[תיאור הפריט]]</f>
        <v>ארון איחסון משרדי (רוחב כ- 1 מטר)</v>
      </c>
      <c r="G339" s="64">
        <f>תקן[[#This Row],[עלות פריט]]</f>
        <v>1500</v>
      </c>
      <c r="H339" s="64">
        <f>תקן[[#This Row],[כמות]]</f>
        <v>1</v>
      </c>
      <c r="I339" s="64">
        <f>תקן[[#This Row],[סהכ עלות]]</f>
        <v>1500</v>
      </c>
      <c r="J339" s="65"/>
      <c r="K339" s="209" t="str">
        <f t="shared" si="49"/>
        <v>ארון איחסון משרדי (רוחב כ- 1 מטר)</v>
      </c>
      <c r="L339" s="210">
        <f t="shared" si="45"/>
        <v>1</v>
      </c>
      <c r="M339" s="211">
        <f t="shared" si="46"/>
        <v>0</v>
      </c>
      <c r="N339" s="211">
        <f t="shared" si="47"/>
        <v>1500</v>
      </c>
      <c r="O339" s="210"/>
      <c r="P339" s="218"/>
      <c r="Q339" s="215" t="str">
        <f t="shared" si="50"/>
        <v>ריהוט</v>
      </c>
      <c r="R339" s="219">
        <f t="shared" si="51"/>
        <v>1</v>
      </c>
      <c r="S339" s="211">
        <f t="shared" si="52"/>
        <v>0</v>
      </c>
      <c r="T339" s="211">
        <f t="shared" si="48"/>
        <v>1500</v>
      </c>
      <c r="U339" s="211">
        <f t="shared" si="53"/>
        <v>1500</v>
      </c>
      <c r="V339" s="220"/>
      <c r="X339" s="63" t="str">
        <f>'טבלה מרכזת'!A339</f>
        <v>תשושי נפש</v>
      </c>
      <c r="Y339" s="63">
        <f>'טבלה מרכזת'!B339</f>
        <v>20</v>
      </c>
      <c r="Z339" s="63" t="str">
        <f>'טבלה מרכזת'!C339</f>
        <v>ריהוט</v>
      </c>
      <c r="AA339" s="63" t="str">
        <f>'טבלה מרכזת'!D339</f>
        <v>חדר מזכירות וקבלה</v>
      </c>
      <c r="AB339" s="63" t="str">
        <f>'טבלה מרכזת'!E339</f>
        <v>ארון איחסון משרדי (רוחב כ- 1 מטר)</v>
      </c>
      <c r="AC339" s="63">
        <f>'טבלה מרכזת'!F339</f>
        <v>1500</v>
      </c>
      <c r="AD339" s="63">
        <f>'טבלה מרכזת'!G339</f>
        <v>1</v>
      </c>
      <c r="AE339" s="63">
        <f>'טבלה מרכזת'!H339</f>
        <v>1500</v>
      </c>
    </row>
    <row r="340" spans="2:31" ht="28.5" thickBot="1" x14ac:dyDescent="0.35">
      <c r="B340" s="64" t="str">
        <f>תקן[[#This Row],[סוג מרכז]]</f>
        <v>תשושי נפש</v>
      </c>
      <c r="C340" s="64">
        <f>תקן[[#This Row],[גודל מרכז]]</f>
        <v>20</v>
      </c>
      <c r="D340" s="64" t="str">
        <f>תקן[[#This Row],[סוג פריט]]</f>
        <v>ריהוט</v>
      </c>
      <c r="E340" s="64" t="str">
        <f>תקן[[#This Row],[קטגוריה]]</f>
        <v>חדר מחשבים</v>
      </c>
      <c r="F340" s="60" t="str">
        <f>תקן[[#This Row],[תיאור הפריט]]</f>
        <v>ארון איחסון משרדי (רוחב כ- 1 מטר)</v>
      </c>
      <c r="G340" s="64">
        <f>תקן[[#This Row],[עלות פריט]]</f>
        <v>1500</v>
      </c>
      <c r="H340" s="64">
        <f>תקן[[#This Row],[כמות]]</f>
        <v>1</v>
      </c>
      <c r="I340" s="64">
        <f>תקן[[#This Row],[סהכ עלות]]</f>
        <v>1500</v>
      </c>
      <c r="J340" s="65"/>
      <c r="K340" s="209" t="str">
        <f t="shared" si="49"/>
        <v>ארון איחסון משרדי (רוחב כ- 1 מטר)</v>
      </c>
      <c r="L340" s="210">
        <f t="shared" si="45"/>
        <v>1</v>
      </c>
      <c r="M340" s="211">
        <f t="shared" si="46"/>
        <v>0</v>
      </c>
      <c r="N340" s="211">
        <f t="shared" si="47"/>
        <v>1500</v>
      </c>
      <c r="O340" s="210"/>
      <c r="P340" s="218"/>
      <c r="Q340" s="215" t="str">
        <f t="shared" si="50"/>
        <v>ריהוט</v>
      </c>
      <c r="R340" s="219">
        <f t="shared" si="51"/>
        <v>1</v>
      </c>
      <c r="S340" s="211">
        <f t="shared" si="52"/>
        <v>0</v>
      </c>
      <c r="T340" s="211">
        <f t="shared" si="48"/>
        <v>1500</v>
      </c>
      <c r="U340" s="211">
        <f t="shared" si="53"/>
        <v>1500</v>
      </c>
      <c r="V340" s="220"/>
      <c r="X340" s="63" t="str">
        <f>'טבלה מרכזת'!A340</f>
        <v>תשושי נפש</v>
      </c>
      <c r="Y340" s="63">
        <f>'טבלה מרכזת'!B340</f>
        <v>20</v>
      </c>
      <c r="Z340" s="63" t="str">
        <f>'טבלה מרכזת'!C340</f>
        <v>ריהוט</v>
      </c>
      <c r="AA340" s="63" t="str">
        <f>'טבלה מרכזת'!D340</f>
        <v>חדר מחשבים</v>
      </c>
      <c r="AB340" s="63" t="str">
        <f>'טבלה מרכזת'!E340</f>
        <v>ארון איחסון משרדי (רוחב כ- 1 מטר)</v>
      </c>
      <c r="AC340" s="63">
        <f>'טבלה מרכזת'!F340</f>
        <v>1500</v>
      </c>
      <c r="AD340" s="63">
        <f>'טבלה מרכזת'!G340</f>
        <v>1</v>
      </c>
      <c r="AE340" s="63">
        <f>'טבלה מרכזת'!H340</f>
        <v>1500</v>
      </c>
    </row>
    <row r="341" spans="2:31" ht="28.5" thickBot="1" x14ac:dyDescent="0.35">
      <c r="B341" s="64" t="str">
        <f>תקן[[#This Row],[סוג מרכז]]</f>
        <v>תשושי נפש</v>
      </c>
      <c r="C341" s="64">
        <f>תקן[[#This Row],[גודל מרכז]]</f>
        <v>20</v>
      </c>
      <c r="D341" s="64" t="str">
        <f>תקן[[#This Row],[סוג פריט]]</f>
        <v>ריהוט</v>
      </c>
      <c r="E341" s="64" t="str">
        <f>תקן[[#This Row],[קטגוריה]]</f>
        <v>חדר מנהל</v>
      </c>
      <c r="F341" s="60" t="str">
        <f>תקן[[#This Row],[תיאור הפריט]]</f>
        <v>ארון איחסון משרדי (רוחב כ- 1 מטר)</v>
      </c>
      <c r="G341" s="64">
        <f>תקן[[#This Row],[עלות פריט]]</f>
        <v>1500</v>
      </c>
      <c r="H341" s="64">
        <f>תקן[[#This Row],[כמות]]</f>
        <v>0</v>
      </c>
      <c r="I341" s="64">
        <f>תקן[[#This Row],[סהכ עלות]]</f>
        <v>0</v>
      </c>
      <c r="J341" s="65"/>
      <c r="K341" s="209" t="str">
        <f t="shared" si="49"/>
        <v>ארון איחסון משרדי (רוחב כ- 1 מטר)</v>
      </c>
      <c r="L341" s="210">
        <f t="shared" si="45"/>
        <v>0</v>
      </c>
      <c r="M341" s="211">
        <f t="shared" si="46"/>
        <v>0</v>
      </c>
      <c r="N341" s="211">
        <f t="shared" si="47"/>
        <v>0</v>
      </c>
      <c r="O341" s="210"/>
      <c r="P341" s="218"/>
      <c r="Q341" s="215" t="str">
        <f t="shared" si="50"/>
        <v>ריהוט</v>
      </c>
      <c r="R341" s="219">
        <f t="shared" si="51"/>
        <v>0</v>
      </c>
      <c r="S341" s="211">
        <f t="shared" si="52"/>
        <v>0</v>
      </c>
      <c r="T341" s="211">
        <f t="shared" si="48"/>
        <v>1500</v>
      </c>
      <c r="U341" s="211">
        <f t="shared" si="53"/>
        <v>0</v>
      </c>
      <c r="V341" s="220"/>
      <c r="X341" s="63" t="str">
        <f>'טבלה מרכזת'!A341</f>
        <v>תשושי נפש</v>
      </c>
      <c r="Y341" s="63">
        <f>'טבלה מרכזת'!B341</f>
        <v>20</v>
      </c>
      <c r="Z341" s="63" t="str">
        <f>'טבלה מרכזת'!C341</f>
        <v>ריהוט</v>
      </c>
      <c r="AA341" s="63" t="str">
        <f>'טבלה מרכזת'!D341</f>
        <v>חדר מנהל</v>
      </c>
      <c r="AB341" s="63" t="str">
        <f>'טבלה מרכזת'!E341</f>
        <v>ארון איחסון משרדי (רוחב כ- 1 מטר)</v>
      </c>
      <c r="AC341" s="63">
        <f>'טבלה מרכזת'!F341</f>
        <v>1500</v>
      </c>
      <c r="AD341" s="63">
        <f>'טבלה מרכזת'!G341</f>
        <v>0</v>
      </c>
      <c r="AE341" s="63">
        <f>'טבלה מרכזת'!H341</f>
        <v>0</v>
      </c>
    </row>
    <row r="342" spans="2:31" ht="28.5" thickBot="1" x14ac:dyDescent="0.35">
      <c r="B342" s="64" t="str">
        <f>תקן[[#This Row],[סוג מרכז]]</f>
        <v>תשושי נפש</v>
      </c>
      <c r="C342" s="64">
        <f>תקן[[#This Row],[גודל מרכז]]</f>
        <v>20</v>
      </c>
      <c r="D342" s="64" t="str">
        <f>תקן[[#This Row],[סוג פריט]]</f>
        <v>ריהוט</v>
      </c>
      <c r="E342" s="64" t="str">
        <f>תקן[[#This Row],[קטגוריה]]</f>
        <v>חדרי צוות/רב תחומי</v>
      </c>
      <c r="F342" s="60" t="str">
        <f>תקן[[#This Row],[תיאור הפריט]]</f>
        <v>ארון איחסון משרדי (רוחב כ- 1 מטר)</v>
      </c>
      <c r="G342" s="64">
        <f>תקן[[#This Row],[עלות פריט]]</f>
        <v>1500</v>
      </c>
      <c r="H342" s="64">
        <f>תקן[[#This Row],[כמות]]</f>
        <v>1</v>
      </c>
      <c r="I342" s="64">
        <f>תקן[[#This Row],[סהכ עלות]]</f>
        <v>1500</v>
      </c>
      <c r="J342" s="65"/>
      <c r="K342" s="209" t="str">
        <f t="shared" si="49"/>
        <v>ארון איחסון משרדי (רוחב כ- 1 מטר)</v>
      </c>
      <c r="L342" s="210">
        <f t="shared" si="45"/>
        <v>1</v>
      </c>
      <c r="M342" s="211">
        <f t="shared" si="46"/>
        <v>0</v>
      </c>
      <c r="N342" s="211">
        <f t="shared" si="47"/>
        <v>1500</v>
      </c>
      <c r="O342" s="210"/>
      <c r="P342" s="218"/>
      <c r="Q342" s="215" t="str">
        <f t="shared" si="50"/>
        <v>ריהוט</v>
      </c>
      <c r="R342" s="219">
        <f t="shared" si="51"/>
        <v>1</v>
      </c>
      <c r="S342" s="211">
        <f t="shared" si="52"/>
        <v>0</v>
      </c>
      <c r="T342" s="211">
        <f t="shared" si="48"/>
        <v>1500</v>
      </c>
      <c r="U342" s="211">
        <f t="shared" si="53"/>
        <v>1500</v>
      </c>
      <c r="V342" s="220"/>
      <c r="X342" s="63" t="str">
        <f>'טבלה מרכזת'!A342</f>
        <v>תשושי נפש</v>
      </c>
      <c r="Y342" s="63">
        <f>'טבלה מרכזת'!B342</f>
        <v>20</v>
      </c>
      <c r="Z342" s="63" t="str">
        <f>'טבלה מרכזת'!C342</f>
        <v>ריהוט</v>
      </c>
      <c r="AA342" s="63" t="str">
        <f>'טבלה מרכזת'!D342</f>
        <v>חדרי צוות/רב תחומי</v>
      </c>
      <c r="AB342" s="63" t="str">
        <f>'טבלה מרכזת'!E342</f>
        <v>ארון איחסון משרדי (רוחב כ- 1 מטר)</v>
      </c>
      <c r="AC342" s="63">
        <f>'טבלה מרכזת'!F342</f>
        <v>1500</v>
      </c>
      <c r="AD342" s="63">
        <f>'טבלה מרכזת'!G342</f>
        <v>1</v>
      </c>
      <c r="AE342" s="63">
        <f>'טבלה מרכזת'!H342</f>
        <v>1500</v>
      </c>
    </row>
    <row r="343" spans="2:31" ht="14.5" thickBot="1" x14ac:dyDescent="0.35">
      <c r="B343" s="64" t="str">
        <f>תקן[[#This Row],[סוג מרכז]]</f>
        <v>תשושי נפש</v>
      </c>
      <c r="C343" s="64">
        <f>תקן[[#This Row],[גודל מרכז]]</f>
        <v>20</v>
      </c>
      <c r="D343" s="64" t="str">
        <f>תקן[[#This Row],[סוג פריט]]</f>
        <v>ריהוט</v>
      </c>
      <c r="E343" s="64" t="str">
        <f>תקן[[#This Row],[קטגוריה]]</f>
        <v>חדר מזכירות וקבלה</v>
      </c>
      <c r="F343" s="60" t="str">
        <f>תקן[[#This Row],[תיאור הפריט]]</f>
        <v>ארון ארכיב</v>
      </c>
      <c r="G343" s="64">
        <f>תקן[[#This Row],[עלות פריט]]</f>
        <v>1500</v>
      </c>
      <c r="H343" s="64">
        <f>תקן[[#This Row],[כמות]]</f>
        <v>1</v>
      </c>
      <c r="I343" s="64">
        <f>תקן[[#This Row],[סהכ עלות]]</f>
        <v>1500</v>
      </c>
      <c r="J343" s="65"/>
      <c r="K343" s="209" t="str">
        <f t="shared" si="49"/>
        <v>ארון ארכיב</v>
      </c>
      <c r="L343" s="210">
        <f t="shared" si="45"/>
        <v>1</v>
      </c>
      <c r="M343" s="211">
        <f t="shared" si="46"/>
        <v>0</v>
      </c>
      <c r="N343" s="211">
        <f t="shared" si="47"/>
        <v>1500</v>
      </c>
      <c r="O343" s="210"/>
      <c r="P343" s="218"/>
      <c r="Q343" s="215" t="str">
        <f t="shared" si="50"/>
        <v>ריהוט</v>
      </c>
      <c r="R343" s="219">
        <f t="shared" si="51"/>
        <v>1</v>
      </c>
      <c r="S343" s="211">
        <f t="shared" si="52"/>
        <v>0</v>
      </c>
      <c r="T343" s="211">
        <f t="shared" si="48"/>
        <v>1500</v>
      </c>
      <c r="U343" s="211">
        <f t="shared" si="53"/>
        <v>1500</v>
      </c>
      <c r="V343" s="220"/>
      <c r="X343" s="63" t="str">
        <f>'טבלה מרכזת'!A343</f>
        <v>תשושי נפש</v>
      </c>
      <c r="Y343" s="63">
        <f>'טבלה מרכזת'!B343</f>
        <v>20</v>
      </c>
      <c r="Z343" s="63" t="str">
        <f>'טבלה מרכזת'!C343</f>
        <v>ריהוט</v>
      </c>
      <c r="AA343" s="63" t="str">
        <f>'טבלה מרכזת'!D343</f>
        <v>חדר מזכירות וקבלה</v>
      </c>
      <c r="AB343" s="63" t="str">
        <f>'טבלה מרכזת'!E343</f>
        <v>ארון ארכיב</v>
      </c>
      <c r="AC343" s="63">
        <f>'טבלה מרכזת'!F343</f>
        <v>1500</v>
      </c>
      <c r="AD343" s="63">
        <f>'טבלה מרכזת'!G343</f>
        <v>1</v>
      </c>
      <c r="AE343" s="63">
        <f>'טבלה מרכזת'!H343</f>
        <v>1500</v>
      </c>
    </row>
    <row r="344" spans="2:31" ht="28.5" thickBot="1" x14ac:dyDescent="0.35">
      <c r="B344" s="64" t="str">
        <f>תקן[[#This Row],[סוג מרכז]]</f>
        <v>תשושי נפש</v>
      </c>
      <c r="C344" s="64">
        <f>תקן[[#This Row],[גודל מרכז]]</f>
        <v>20</v>
      </c>
      <c r="D344" s="64" t="str">
        <f>תקן[[#This Row],[סוג פריט]]</f>
        <v>ריהוט</v>
      </c>
      <c r="E344" s="64" t="str">
        <f>תקן[[#This Row],[קטגוריה]]</f>
        <v>מלתחה</v>
      </c>
      <c r="F344" s="60" t="str">
        <f>תקן[[#This Row],[תיאור הפריט]]</f>
        <v>ארון לתליית מעילים (רוחב 1 מטר)</v>
      </c>
      <c r="G344" s="64">
        <f>תקן[[#This Row],[עלות פריט]]</f>
        <v>1000</v>
      </c>
      <c r="H344" s="64">
        <f>תקן[[#This Row],[כמות]]</f>
        <v>1</v>
      </c>
      <c r="I344" s="64">
        <f>תקן[[#This Row],[סהכ עלות]]</f>
        <v>1000</v>
      </c>
      <c r="J344" s="65"/>
      <c r="K344" s="209" t="str">
        <f t="shared" si="49"/>
        <v>ארון לתליית מעילים (רוחב 1 מטר)</v>
      </c>
      <c r="L344" s="210">
        <f t="shared" si="45"/>
        <v>1</v>
      </c>
      <c r="M344" s="211">
        <f t="shared" si="46"/>
        <v>0</v>
      </c>
      <c r="N344" s="211">
        <f t="shared" si="47"/>
        <v>1000</v>
      </c>
      <c r="O344" s="210"/>
      <c r="P344" s="218"/>
      <c r="Q344" s="215" t="str">
        <f t="shared" si="50"/>
        <v>ריהוט</v>
      </c>
      <c r="R344" s="219">
        <f t="shared" si="51"/>
        <v>1</v>
      </c>
      <c r="S344" s="211">
        <f t="shared" si="52"/>
        <v>0</v>
      </c>
      <c r="T344" s="211">
        <f t="shared" si="48"/>
        <v>1000</v>
      </c>
      <c r="U344" s="211">
        <f t="shared" si="53"/>
        <v>1000</v>
      </c>
      <c r="V344" s="220"/>
      <c r="X344" s="63" t="str">
        <f>'טבלה מרכזת'!A344</f>
        <v>תשושי נפש</v>
      </c>
      <c r="Y344" s="63">
        <f>'טבלה מרכזת'!B344</f>
        <v>20</v>
      </c>
      <c r="Z344" s="63" t="str">
        <f>'טבלה מרכזת'!C344</f>
        <v>ריהוט</v>
      </c>
      <c r="AA344" s="63" t="str">
        <f>'טבלה מרכזת'!D344</f>
        <v>מלתחה</v>
      </c>
      <c r="AB344" s="63" t="str">
        <f>'טבלה מרכזת'!E344</f>
        <v>ארון לתליית מעילים (רוחב 1 מטר)</v>
      </c>
      <c r="AC344" s="63">
        <f>'טבלה מרכזת'!F344</f>
        <v>1000</v>
      </c>
      <c r="AD344" s="63">
        <f>'טבלה מרכזת'!G344</f>
        <v>1</v>
      </c>
      <c r="AE344" s="63">
        <f>'טבלה מרכזת'!H344</f>
        <v>1000</v>
      </c>
    </row>
    <row r="345" spans="2:31" ht="28.5" thickBot="1" x14ac:dyDescent="0.35">
      <c r="B345" s="64" t="str">
        <f>תקן[[#This Row],[סוג מרכז]]</f>
        <v>תשושי נפש</v>
      </c>
      <c r="C345" s="64">
        <f>תקן[[#This Row],[גודל מרכז]]</f>
        <v>20</v>
      </c>
      <c r="D345" s="64" t="str">
        <f>תקן[[#This Row],[סוג פריט]]</f>
        <v>ריהוט</v>
      </c>
      <c r="E345" s="64" t="str">
        <f>תקן[[#This Row],[קטגוריה]]</f>
        <v>שירותי צוות ומלתחה</v>
      </c>
      <c r="F345" s="60" t="str">
        <f>תקן[[#This Row],[תיאור הפריט]]</f>
        <v>ארון לתליית מעילים (רוחב 1 מטר)</v>
      </c>
      <c r="G345" s="64">
        <f>תקן[[#This Row],[עלות פריט]]</f>
        <v>1000</v>
      </c>
      <c r="H345" s="64">
        <f>תקן[[#This Row],[כמות]]</f>
        <v>1</v>
      </c>
      <c r="I345" s="64">
        <f>תקן[[#This Row],[סהכ עלות]]</f>
        <v>1000</v>
      </c>
      <c r="J345" s="65"/>
      <c r="K345" s="209" t="str">
        <f t="shared" si="49"/>
        <v>ארון לתליית מעילים (רוחב 1 מטר)</v>
      </c>
      <c r="L345" s="210">
        <f t="shared" si="45"/>
        <v>1</v>
      </c>
      <c r="M345" s="211">
        <f t="shared" si="46"/>
        <v>0</v>
      </c>
      <c r="N345" s="211">
        <f t="shared" si="47"/>
        <v>1000</v>
      </c>
      <c r="O345" s="210"/>
      <c r="P345" s="218"/>
      <c r="Q345" s="215" t="str">
        <f t="shared" si="50"/>
        <v>ריהוט</v>
      </c>
      <c r="R345" s="219">
        <f t="shared" si="51"/>
        <v>1</v>
      </c>
      <c r="S345" s="211">
        <f t="shared" si="52"/>
        <v>0</v>
      </c>
      <c r="T345" s="211">
        <f t="shared" si="48"/>
        <v>1000</v>
      </c>
      <c r="U345" s="211">
        <f t="shared" si="53"/>
        <v>1000</v>
      </c>
      <c r="V345" s="220"/>
      <c r="X345" s="63" t="str">
        <f>'טבלה מרכזת'!A345</f>
        <v>תשושי נפש</v>
      </c>
      <c r="Y345" s="63">
        <f>'טבלה מרכזת'!B345</f>
        <v>20</v>
      </c>
      <c r="Z345" s="63" t="str">
        <f>'טבלה מרכזת'!C345</f>
        <v>ריהוט</v>
      </c>
      <c r="AA345" s="63" t="str">
        <f>'טבלה מרכזת'!D345</f>
        <v>שירותי צוות ומלתחה</v>
      </c>
      <c r="AB345" s="63" t="str">
        <f>'טבלה מרכזת'!E345</f>
        <v>ארון לתליית מעילים (רוחב 1 מטר)</v>
      </c>
      <c r="AC345" s="63">
        <f>'טבלה מרכזת'!F345</f>
        <v>1000</v>
      </c>
      <c r="AD345" s="63">
        <f>'טבלה מרכזת'!G345</f>
        <v>1</v>
      </c>
      <c r="AE345" s="63">
        <f>'טבלה מרכזת'!H345</f>
        <v>1000</v>
      </c>
    </row>
    <row r="346" spans="2:31" ht="14.5" thickBot="1" x14ac:dyDescent="0.35">
      <c r="B346" s="64" t="str">
        <f>תקן[[#This Row],[סוג מרכז]]</f>
        <v>תשושי נפש</v>
      </c>
      <c r="C346" s="64">
        <f>תקן[[#This Row],[גודל מרכז]]</f>
        <v>20</v>
      </c>
      <c r="D346" s="64" t="str">
        <f>תקן[[#This Row],[סוג פריט]]</f>
        <v>ריהוט</v>
      </c>
      <c r="E346" s="64" t="str">
        <f>תקן[[#This Row],[קטגוריה]]</f>
        <v>חדר מזכירות וקבלה</v>
      </c>
      <c r="F346" s="60" t="str">
        <f>תקן[[#This Row],[תיאור הפריט]]</f>
        <v>ארון משרדי נמוך</v>
      </c>
      <c r="G346" s="64">
        <f>תקן[[#This Row],[עלות פריט]]</f>
        <v>1200</v>
      </c>
      <c r="H346" s="64">
        <f>תקן[[#This Row],[כמות]]</f>
        <v>0</v>
      </c>
      <c r="I346" s="64">
        <f>תקן[[#This Row],[סהכ עלות]]</f>
        <v>0</v>
      </c>
      <c r="J346" s="65"/>
      <c r="K346" s="209" t="str">
        <f t="shared" si="49"/>
        <v>ארון משרדי נמוך</v>
      </c>
      <c r="L346" s="210">
        <f t="shared" si="45"/>
        <v>0</v>
      </c>
      <c r="M346" s="211">
        <f t="shared" si="46"/>
        <v>0</v>
      </c>
      <c r="N346" s="211">
        <f t="shared" si="47"/>
        <v>0</v>
      </c>
      <c r="O346" s="210"/>
      <c r="P346" s="218"/>
      <c r="Q346" s="215" t="str">
        <f t="shared" si="50"/>
        <v>ריהוט</v>
      </c>
      <c r="R346" s="219">
        <f t="shared" si="51"/>
        <v>0</v>
      </c>
      <c r="S346" s="211">
        <f t="shared" si="52"/>
        <v>0</v>
      </c>
      <c r="T346" s="211">
        <f t="shared" si="48"/>
        <v>1200</v>
      </c>
      <c r="U346" s="211">
        <f t="shared" si="53"/>
        <v>0</v>
      </c>
      <c r="V346" s="220"/>
      <c r="X346" s="63" t="str">
        <f>'טבלה מרכזת'!A346</f>
        <v>תשושי נפש</v>
      </c>
      <c r="Y346" s="63">
        <f>'טבלה מרכזת'!B346</f>
        <v>20</v>
      </c>
      <c r="Z346" s="63" t="str">
        <f>'טבלה מרכזת'!C346</f>
        <v>ריהוט</v>
      </c>
      <c r="AA346" s="63" t="str">
        <f>'טבלה מרכזת'!D346</f>
        <v>חדר מזכירות וקבלה</v>
      </c>
      <c r="AB346" s="63" t="str">
        <f>'טבלה מרכזת'!E346</f>
        <v>ארון משרדי נמוך</v>
      </c>
      <c r="AC346" s="63">
        <f>'טבלה מרכזת'!F346</f>
        <v>1200</v>
      </c>
      <c r="AD346" s="63">
        <f>'טבלה מרכזת'!G346</f>
        <v>0</v>
      </c>
      <c r="AE346" s="63">
        <f>'טבלה מרכזת'!H346</f>
        <v>0</v>
      </c>
    </row>
    <row r="347" spans="2:31" ht="14.5" thickBot="1" x14ac:dyDescent="0.35">
      <c r="B347" s="64" t="str">
        <f>תקן[[#This Row],[סוג מרכז]]</f>
        <v>תשושי נפש</v>
      </c>
      <c r="C347" s="64">
        <f>תקן[[#This Row],[גודל מרכז]]</f>
        <v>20</v>
      </c>
      <c r="D347" s="64" t="str">
        <f>תקן[[#This Row],[סוג פריט]]</f>
        <v>ריהוט</v>
      </c>
      <c r="E347" s="64" t="str">
        <f>תקן[[#This Row],[קטגוריה]]</f>
        <v>חדר מנהל</v>
      </c>
      <c r="F347" s="60" t="str">
        <f>תקן[[#This Row],[תיאור הפריט]]</f>
        <v>ארון משרדי נמוך</v>
      </c>
      <c r="G347" s="64">
        <f>תקן[[#This Row],[עלות פריט]]</f>
        <v>1200</v>
      </c>
      <c r="H347" s="64">
        <f>תקן[[#This Row],[כמות]]</f>
        <v>0</v>
      </c>
      <c r="I347" s="64">
        <f>תקן[[#This Row],[סהכ עלות]]</f>
        <v>0</v>
      </c>
      <c r="J347" s="65"/>
      <c r="K347" s="209" t="str">
        <f t="shared" si="49"/>
        <v>ארון משרדי נמוך</v>
      </c>
      <c r="L347" s="210">
        <f t="shared" si="45"/>
        <v>0</v>
      </c>
      <c r="M347" s="211">
        <f t="shared" si="46"/>
        <v>0</v>
      </c>
      <c r="N347" s="211">
        <f t="shared" si="47"/>
        <v>0</v>
      </c>
      <c r="O347" s="210"/>
      <c r="P347" s="218"/>
      <c r="Q347" s="215" t="str">
        <f t="shared" si="50"/>
        <v>ריהוט</v>
      </c>
      <c r="R347" s="219">
        <f t="shared" si="51"/>
        <v>0</v>
      </c>
      <c r="S347" s="211">
        <f t="shared" si="52"/>
        <v>0</v>
      </c>
      <c r="T347" s="211">
        <f t="shared" si="48"/>
        <v>1200</v>
      </c>
      <c r="U347" s="211">
        <f t="shared" si="53"/>
        <v>0</v>
      </c>
      <c r="V347" s="220"/>
      <c r="X347" s="63" t="str">
        <f>'טבלה מרכזת'!A347</f>
        <v>תשושי נפש</v>
      </c>
      <c r="Y347" s="63">
        <f>'טבלה מרכזת'!B347</f>
        <v>20</v>
      </c>
      <c r="Z347" s="63" t="str">
        <f>'טבלה מרכזת'!C347</f>
        <v>ריהוט</v>
      </c>
      <c r="AA347" s="63" t="str">
        <f>'טבלה מרכזת'!D347</f>
        <v>חדר מנהל</v>
      </c>
      <c r="AB347" s="63" t="str">
        <f>'טבלה מרכזת'!E347</f>
        <v>ארון משרדי נמוך</v>
      </c>
      <c r="AC347" s="63">
        <f>'טבלה מרכזת'!F347</f>
        <v>1200</v>
      </c>
      <c r="AD347" s="63">
        <f>'טבלה מרכזת'!G347</f>
        <v>0</v>
      </c>
      <c r="AE347" s="63">
        <f>'טבלה מרכזת'!H347</f>
        <v>0</v>
      </c>
    </row>
    <row r="348" spans="2:31" ht="14.5" thickBot="1" x14ac:dyDescent="0.35">
      <c r="B348" s="64" t="str">
        <f>תקן[[#This Row],[סוג מרכז]]</f>
        <v>תשושי נפש</v>
      </c>
      <c r="C348" s="64">
        <f>תקן[[#This Row],[גודל מרכז]]</f>
        <v>20</v>
      </c>
      <c r="D348" s="64" t="str">
        <f>תקן[[#This Row],[סוג פריט]]</f>
        <v>ריהוט</v>
      </c>
      <c r="E348" s="64" t="str">
        <f>תקן[[#This Row],[קטגוריה]]</f>
        <v>חדרי צוות/רב תחומי</v>
      </c>
      <c r="F348" s="60" t="str">
        <f>תקן[[#This Row],[תיאור הפריט]]</f>
        <v>ארון עזרה ראשונה</v>
      </c>
      <c r="G348" s="64">
        <f>תקן[[#This Row],[עלות פריט]]</f>
        <v>400</v>
      </c>
      <c r="H348" s="64">
        <f>תקן[[#This Row],[כמות]]</f>
        <v>1</v>
      </c>
      <c r="I348" s="64">
        <f>תקן[[#This Row],[סהכ עלות]]</f>
        <v>400</v>
      </c>
      <c r="J348" s="65"/>
      <c r="K348" s="209" t="str">
        <f t="shared" si="49"/>
        <v>ארון עזרה ראשונה</v>
      </c>
      <c r="L348" s="210">
        <f t="shared" si="45"/>
        <v>1</v>
      </c>
      <c r="M348" s="211">
        <f t="shared" si="46"/>
        <v>0</v>
      </c>
      <c r="N348" s="211">
        <f t="shared" si="47"/>
        <v>400</v>
      </c>
      <c r="O348" s="210"/>
      <c r="P348" s="218"/>
      <c r="Q348" s="215" t="str">
        <f t="shared" si="50"/>
        <v>ריהוט</v>
      </c>
      <c r="R348" s="219">
        <f t="shared" si="51"/>
        <v>1</v>
      </c>
      <c r="S348" s="211">
        <f t="shared" si="52"/>
        <v>0</v>
      </c>
      <c r="T348" s="211">
        <f t="shared" si="48"/>
        <v>400</v>
      </c>
      <c r="U348" s="211">
        <f t="shared" si="53"/>
        <v>400</v>
      </c>
      <c r="V348" s="220"/>
      <c r="X348" s="63" t="str">
        <f>'טבלה מרכזת'!A348</f>
        <v>תשושי נפש</v>
      </c>
      <c r="Y348" s="63">
        <f>'טבלה מרכזת'!B348</f>
        <v>20</v>
      </c>
      <c r="Z348" s="63" t="str">
        <f>'טבלה מרכזת'!C348</f>
        <v>ריהוט</v>
      </c>
      <c r="AA348" s="63" t="str">
        <f>'טבלה מרכזת'!D348</f>
        <v>חדרי צוות/רב תחומי</v>
      </c>
      <c r="AB348" s="63" t="str">
        <f>'טבלה מרכזת'!E348</f>
        <v>ארון עזרה ראשונה</v>
      </c>
      <c r="AC348" s="63">
        <f>'טבלה מרכזת'!F348</f>
        <v>400</v>
      </c>
      <c r="AD348" s="63">
        <f>'טבלה מרכזת'!G348</f>
        <v>1</v>
      </c>
      <c r="AE348" s="63">
        <f>'טבלה מרכזת'!H348</f>
        <v>400</v>
      </c>
    </row>
    <row r="349" spans="2:31" ht="14.5" thickBot="1" x14ac:dyDescent="0.35">
      <c r="B349" s="64" t="str">
        <f>תקן[[#This Row],[סוג מרכז]]</f>
        <v>תשושי נפש</v>
      </c>
      <c r="C349" s="64">
        <f>תקן[[#This Row],[גודל מרכז]]</f>
        <v>20</v>
      </c>
      <c r="D349" s="64" t="str">
        <f>תקן[[#This Row],[סוג פריט]]</f>
        <v>ריהוט</v>
      </c>
      <c r="E349" s="64" t="str">
        <f>תקן[[#This Row],[קטגוריה]]</f>
        <v>חדרי פעילות/תעסוקה</v>
      </c>
      <c r="F349" s="60" t="str">
        <f>תקן[[#This Row],[תיאור הפריט]]</f>
        <v>ארון תחתון+כיור+ברז+משטח</v>
      </c>
      <c r="G349" s="64">
        <f>תקן[[#This Row],[עלות פריט]]</f>
        <v>2500</v>
      </c>
      <c r="H349" s="64">
        <f>תקן[[#This Row],[כמות]]</f>
        <v>1</v>
      </c>
      <c r="I349" s="64">
        <f>תקן[[#This Row],[סהכ עלות]]</f>
        <v>2500</v>
      </c>
      <c r="J349" s="65"/>
      <c r="K349" s="209" t="str">
        <f t="shared" si="49"/>
        <v>ארון תחתון+כיור+ברז+משטח</v>
      </c>
      <c r="L349" s="210">
        <f t="shared" si="45"/>
        <v>1</v>
      </c>
      <c r="M349" s="211">
        <f t="shared" si="46"/>
        <v>0</v>
      </c>
      <c r="N349" s="211">
        <f t="shared" si="47"/>
        <v>2500</v>
      </c>
      <c r="O349" s="210"/>
      <c r="P349" s="218"/>
      <c r="Q349" s="215" t="str">
        <f t="shared" si="50"/>
        <v>ריהוט</v>
      </c>
      <c r="R349" s="219">
        <f t="shared" si="51"/>
        <v>1</v>
      </c>
      <c r="S349" s="211">
        <f t="shared" si="52"/>
        <v>0</v>
      </c>
      <c r="T349" s="211">
        <f t="shared" si="48"/>
        <v>2500</v>
      </c>
      <c r="U349" s="211">
        <f t="shared" si="53"/>
        <v>2500</v>
      </c>
      <c r="V349" s="220"/>
      <c r="X349" s="63" t="str">
        <f>'טבלה מרכזת'!A349</f>
        <v>תשושי נפש</v>
      </c>
      <c r="Y349" s="63">
        <f>'טבלה מרכזת'!B349</f>
        <v>20</v>
      </c>
      <c r="Z349" s="63" t="str">
        <f>'טבלה מרכזת'!C349</f>
        <v>ריהוט</v>
      </c>
      <c r="AA349" s="63" t="str">
        <f>'טבלה מרכזת'!D349</f>
        <v>חדרי פעילות/תעסוקה</v>
      </c>
      <c r="AB349" s="63" t="str">
        <f>'טבלה מרכזת'!E349</f>
        <v>ארון תחתון+כיור+ברז+משטח</v>
      </c>
      <c r="AC349" s="63">
        <f>'טבלה מרכזת'!F349</f>
        <v>2500</v>
      </c>
      <c r="AD349" s="63">
        <f>'טבלה מרכזת'!G349</f>
        <v>1</v>
      </c>
      <c r="AE349" s="63">
        <f>'טבלה מרכזת'!H349</f>
        <v>2500</v>
      </c>
    </row>
    <row r="350" spans="2:31" ht="14.5" thickBot="1" x14ac:dyDescent="0.35">
      <c r="B350" s="64" t="str">
        <f>תקן[[#This Row],[סוג מרכז]]</f>
        <v>תשושי נפש</v>
      </c>
      <c r="C350" s="64">
        <f>תקן[[#This Row],[גודל מרכז]]</f>
        <v>20</v>
      </c>
      <c r="D350" s="64" t="str">
        <f>תקן[[#This Row],[סוג פריט]]</f>
        <v>ריהוט</v>
      </c>
      <c r="E350" s="64" t="str">
        <f>תקן[[#This Row],[קטגוריה]]</f>
        <v>חדרי צוות/רב תחומי</v>
      </c>
      <c r="F350" s="60" t="str">
        <f>תקן[[#This Row],[תיאור הפריט]]</f>
        <v>ארון תחתון+כיור+ברז+משטח</v>
      </c>
      <c r="G350" s="64">
        <f>תקן[[#This Row],[עלות פריט]]</f>
        <v>2500</v>
      </c>
      <c r="H350" s="64">
        <f>תקן[[#This Row],[כמות]]</f>
        <v>1</v>
      </c>
      <c r="I350" s="64">
        <f>תקן[[#This Row],[סהכ עלות]]</f>
        <v>2500</v>
      </c>
      <c r="J350" s="65"/>
      <c r="K350" s="209" t="str">
        <f t="shared" si="49"/>
        <v>ארון תחתון+כיור+ברז+משטח</v>
      </c>
      <c r="L350" s="210">
        <f t="shared" si="45"/>
        <v>1</v>
      </c>
      <c r="M350" s="211">
        <f t="shared" si="46"/>
        <v>0</v>
      </c>
      <c r="N350" s="211">
        <f t="shared" si="47"/>
        <v>2500</v>
      </c>
      <c r="O350" s="210"/>
      <c r="P350" s="218"/>
      <c r="Q350" s="215" t="str">
        <f t="shared" si="50"/>
        <v>ריהוט</v>
      </c>
      <c r="R350" s="219">
        <f t="shared" si="51"/>
        <v>1</v>
      </c>
      <c r="S350" s="211">
        <f t="shared" si="52"/>
        <v>0</v>
      </c>
      <c r="T350" s="211">
        <f t="shared" si="48"/>
        <v>2500</v>
      </c>
      <c r="U350" s="211">
        <f t="shared" si="53"/>
        <v>2500</v>
      </c>
      <c r="V350" s="220"/>
      <c r="X350" s="63" t="str">
        <f>'טבלה מרכזת'!A350</f>
        <v>תשושי נפש</v>
      </c>
      <c r="Y350" s="63">
        <f>'טבלה מרכזת'!B350</f>
        <v>20</v>
      </c>
      <c r="Z350" s="63" t="str">
        <f>'טבלה מרכזת'!C350</f>
        <v>ריהוט</v>
      </c>
      <c r="AA350" s="63" t="str">
        <f>'טבלה מרכזת'!D350</f>
        <v>חדרי צוות/רב תחומי</v>
      </c>
      <c r="AB350" s="63" t="str">
        <f>'טבלה מרכזת'!E350</f>
        <v>ארון תחתון+כיור+ברז+משטח</v>
      </c>
      <c r="AC350" s="63">
        <f>'טבלה מרכזת'!F350</f>
        <v>2500</v>
      </c>
      <c r="AD350" s="63">
        <f>'טבלה מרכזת'!G350</f>
        <v>1</v>
      </c>
      <c r="AE350" s="63">
        <f>'טבלה מרכזת'!H350</f>
        <v>2500</v>
      </c>
    </row>
    <row r="351" spans="2:31" ht="14.5" thickBot="1" x14ac:dyDescent="0.35">
      <c r="B351" s="64" t="str">
        <f>תקן[[#This Row],[סוג מרכז]]</f>
        <v>תשושי נפש</v>
      </c>
      <c r="C351" s="64">
        <f>תקן[[#This Row],[גודל מרכז]]</f>
        <v>20</v>
      </c>
      <c r="D351" s="64" t="str">
        <f>תקן[[#This Row],[סוג פריט]]</f>
        <v>ריהוט</v>
      </c>
      <c r="E351" s="64" t="str">
        <f>תקן[[#This Row],[קטגוריה]]</f>
        <v>חדר מזכירות וקבלה</v>
      </c>
      <c r="F351" s="60" t="str">
        <f>תקן[[#This Row],[תיאור הפריט]]</f>
        <v>ארון תיקיות</v>
      </c>
      <c r="G351" s="64">
        <f>תקן[[#This Row],[עלות פריט]]</f>
        <v>900</v>
      </c>
      <c r="H351" s="64">
        <f>תקן[[#This Row],[כמות]]</f>
        <v>1</v>
      </c>
      <c r="I351" s="64">
        <f>תקן[[#This Row],[סהכ עלות]]</f>
        <v>900</v>
      </c>
      <c r="J351" s="65"/>
      <c r="K351" s="209" t="str">
        <f t="shared" si="49"/>
        <v>ארון תיקיות</v>
      </c>
      <c r="L351" s="210">
        <f t="shared" si="45"/>
        <v>1</v>
      </c>
      <c r="M351" s="211">
        <f t="shared" si="46"/>
        <v>0</v>
      </c>
      <c r="N351" s="211">
        <f t="shared" si="47"/>
        <v>900</v>
      </c>
      <c r="O351" s="210"/>
      <c r="P351" s="218"/>
      <c r="Q351" s="215" t="str">
        <f t="shared" si="50"/>
        <v>ריהוט</v>
      </c>
      <c r="R351" s="219">
        <f t="shared" si="51"/>
        <v>1</v>
      </c>
      <c r="S351" s="211">
        <f t="shared" si="52"/>
        <v>0</v>
      </c>
      <c r="T351" s="211">
        <f t="shared" si="48"/>
        <v>900</v>
      </c>
      <c r="U351" s="211">
        <f t="shared" si="53"/>
        <v>900</v>
      </c>
      <c r="V351" s="220"/>
      <c r="X351" s="63" t="str">
        <f>'טבלה מרכזת'!A351</f>
        <v>תשושי נפש</v>
      </c>
      <c r="Y351" s="63">
        <f>'טבלה מרכזת'!B351</f>
        <v>20</v>
      </c>
      <c r="Z351" s="63" t="str">
        <f>'טבלה מרכזת'!C351</f>
        <v>ריהוט</v>
      </c>
      <c r="AA351" s="63" t="str">
        <f>'טבלה מרכזת'!D351</f>
        <v>חדר מזכירות וקבלה</v>
      </c>
      <c r="AB351" s="63" t="str">
        <f>'טבלה מרכזת'!E351</f>
        <v>ארון תיקיות</v>
      </c>
      <c r="AC351" s="63">
        <f>'טבלה מרכזת'!F351</f>
        <v>900</v>
      </c>
      <c r="AD351" s="63">
        <f>'טבלה מרכזת'!G351</f>
        <v>1</v>
      </c>
      <c r="AE351" s="63">
        <f>'טבלה מרכזת'!H351</f>
        <v>900</v>
      </c>
    </row>
    <row r="352" spans="2:31" ht="14.5" thickBot="1" x14ac:dyDescent="0.35">
      <c r="B352" s="64" t="str">
        <f>תקן[[#This Row],[סוג מרכז]]</f>
        <v>תשושי נפש</v>
      </c>
      <c r="C352" s="64">
        <f>תקן[[#This Row],[גודל מרכז]]</f>
        <v>20</v>
      </c>
      <c r="D352" s="64" t="str">
        <f>תקן[[#This Row],[סוג פריט]]</f>
        <v>ריהוט</v>
      </c>
      <c r="E352" s="64" t="str">
        <f>תקן[[#This Row],[קטגוריה]]</f>
        <v>חדרי צוות/רב תחומי</v>
      </c>
      <c r="F352" s="60" t="str">
        <f>תקן[[#This Row],[תיאור הפריט]]</f>
        <v>ארון תיקיות</v>
      </c>
      <c r="G352" s="64">
        <f>תקן[[#This Row],[עלות פריט]]</f>
        <v>900</v>
      </c>
      <c r="H352" s="64">
        <f>תקן[[#This Row],[כמות]]</f>
        <v>1</v>
      </c>
      <c r="I352" s="64">
        <f>תקן[[#This Row],[סהכ עלות]]</f>
        <v>900</v>
      </c>
      <c r="J352" s="65"/>
      <c r="K352" s="209" t="str">
        <f t="shared" si="49"/>
        <v>ארון תיקיות</v>
      </c>
      <c r="L352" s="210">
        <f t="shared" si="45"/>
        <v>1</v>
      </c>
      <c r="M352" s="211">
        <f t="shared" si="46"/>
        <v>0</v>
      </c>
      <c r="N352" s="211">
        <f t="shared" si="47"/>
        <v>900</v>
      </c>
      <c r="O352" s="210"/>
      <c r="P352" s="218"/>
      <c r="Q352" s="215" t="str">
        <f t="shared" si="50"/>
        <v>ריהוט</v>
      </c>
      <c r="R352" s="219">
        <f t="shared" si="51"/>
        <v>1</v>
      </c>
      <c r="S352" s="211">
        <f t="shared" si="52"/>
        <v>0</v>
      </c>
      <c r="T352" s="211">
        <f t="shared" si="48"/>
        <v>900</v>
      </c>
      <c r="U352" s="211">
        <f t="shared" si="53"/>
        <v>900</v>
      </c>
      <c r="V352" s="220"/>
      <c r="X352" s="63" t="str">
        <f>'טבלה מרכזת'!A352</f>
        <v>תשושי נפש</v>
      </c>
      <c r="Y352" s="63">
        <f>'טבלה מרכזת'!B352</f>
        <v>20</v>
      </c>
      <c r="Z352" s="63" t="str">
        <f>'טבלה מרכזת'!C352</f>
        <v>ריהוט</v>
      </c>
      <c r="AA352" s="63" t="str">
        <f>'טבלה מרכזת'!D352</f>
        <v>חדרי צוות/רב תחומי</v>
      </c>
      <c r="AB352" s="63" t="str">
        <f>'טבלה מרכזת'!E352</f>
        <v>ארון תיקיות</v>
      </c>
      <c r="AC352" s="63">
        <f>'טבלה מרכזת'!F352</f>
        <v>900</v>
      </c>
      <c r="AD352" s="63">
        <f>'טבלה מרכזת'!G352</f>
        <v>1</v>
      </c>
      <c r="AE352" s="63">
        <f>'טבלה מרכזת'!H352</f>
        <v>900</v>
      </c>
    </row>
    <row r="353" spans="2:31" ht="28.5" thickBot="1" x14ac:dyDescent="0.35">
      <c r="B353" s="64" t="str">
        <f>תקן[[#This Row],[סוג מרכז]]</f>
        <v>תשושי נפש</v>
      </c>
      <c r="C353" s="64">
        <f>תקן[[#This Row],[גודל מרכז]]</f>
        <v>20</v>
      </c>
      <c r="D353" s="64" t="str">
        <f>תקן[[#This Row],[סוג פריט]]</f>
        <v>ריהוט</v>
      </c>
      <c r="E353" s="64" t="str">
        <f>תקן[[#This Row],[קטגוריה]]</f>
        <v>אולם כניסה</v>
      </c>
      <c r="F353" s="60" t="str">
        <f>תקן[[#This Row],[תיאור הפריט]]</f>
        <v>ארון תצוגה/ויטרינה - רוחב 1מטר</v>
      </c>
      <c r="G353" s="64">
        <f>תקן[[#This Row],[עלות פריט]]</f>
        <v>1500</v>
      </c>
      <c r="H353" s="64">
        <f>תקן[[#This Row],[כמות]]</f>
        <v>1</v>
      </c>
      <c r="I353" s="64">
        <f>תקן[[#This Row],[סהכ עלות]]</f>
        <v>1500</v>
      </c>
      <c r="J353" s="65"/>
      <c r="K353" s="209" t="str">
        <f t="shared" si="49"/>
        <v>ארון תצוגה/ויטרינה - רוחב 1מטר</v>
      </c>
      <c r="L353" s="210">
        <f t="shared" si="45"/>
        <v>1</v>
      </c>
      <c r="M353" s="211">
        <f t="shared" si="46"/>
        <v>0</v>
      </c>
      <c r="N353" s="211">
        <f t="shared" si="47"/>
        <v>1500</v>
      </c>
      <c r="O353" s="210"/>
      <c r="P353" s="218"/>
      <c r="Q353" s="215" t="str">
        <f t="shared" si="50"/>
        <v>ריהוט</v>
      </c>
      <c r="R353" s="219">
        <f t="shared" si="51"/>
        <v>1</v>
      </c>
      <c r="S353" s="211">
        <f t="shared" si="52"/>
        <v>0</v>
      </c>
      <c r="T353" s="211">
        <f t="shared" si="48"/>
        <v>1500</v>
      </c>
      <c r="U353" s="211">
        <f t="shared" si="53"/>
        <v>1500</v>
      </c>
      <c r="V353" s="220"/>
      <c r="X353" s="63" t="str">
        <f>'טבלה מרכזת'!A353</f>
        <v>תשושי נפש</v>
      </c>
      <c r="Y353" s="63">
        <f>'טבלה מרכזת'!B353</f>
        <v>20</v>
      </c>
      <c r="Z353" s="63" t="str">
        <f>'טבלה מרכזת'!C353</f>
        <v>ריהוט</v>
      </c>
      <c r="AA353" s="63" t="str">
        <f>'טבלה מרכזת'!D353</f>
        <v>אולם כניסה</v>
      </c>
      <c r="AB353" s="63" t="str">
        <f>'טבלה מרכזת'!E353</f>
        <v>ארון תצוגה/ויטרינה - רוחב 1מטר</v>
      </c>
      <c r="AC353" s="63">
        <f>'טבלה מרכזת'!F353</f>
        <v>1500</v>
      </c>
      <c r="AD353" s="63">
        <f>'טבלה מרכזת'!G353</f>
        <v>1</v>
      </c>
      <c r="AE353" s="63">
        <f>'טבלה מרכזת'!H353</f>
        <v>1500</v>
      </c>
    </row>
    <row r="354" spans="2:31" ht="28.5" thickBot="1" x14ac:dyDescent="0.35">
      <c r="B354" s="64" t="str">
        <f>תקן[[#This Row],[סוג מרכז]]</f>
        <v>תשושי נפש</v>
      </c>
      <c r="C354" s="64">
        <f>תקן[[#This Row],[גודל מרכז]]</f>
        <v>20</v>
      </c>
      <c r="D354" s="64" t="str">
        <f>תקן[[#This Row],[סוג פריט]]</f>
        <v>ריהוט</v>
      </c>
      <c r="E354" s="64" t="str">
        <f>תקן[[#This Row],[קטגוריה]]</f>
        <v>חדרי פעילות/תעסוקה</v>
      </c>
      <c r="F354" s="60" t="str">
        <f>תקן[[#This Row],[תיאור הפריט]]</f>
        <v>ארון תצוגה/ויטרינה - רוחב 1מטר</v>
      </c>
      <c r="G354" s="64">
        <f>תקן[[#This Row],[עלות פריט]]</f>
        <v>1500</v>
      </c>
      <c r="H354" s="64">
        <f>תקן[[#This Row],[כמות]]</f>
        <v>1</v>
      </c>
      <c r="I354" s="64">
        <f>תקן[[#This Row],[סהכ עלות]]</f>
        <v>1500</v>
      </c>
      <c r="J354" s="65"/>
      <c r="K354" s="209" t="str">
        <f t="shared" si="49"/>
        <v>ארון תצוגה/ויטרינה - רוחב 1מטר</v>
      </c>
      <c r="L354" s="210">
        <f t="shared" si="45"/>
        <v>1</v>
      </c>
      <c r="M354" s="211">
        <f t="shared" si="46"/>
        <v>0</v>
      </c>
      <c r="N354" s="211">
        <f t="shared" si="47"/>
        <v>1500</v>
      </c>
      <c r="O354" s="210"/>
      <c r="P354" s="218"/>
      <c r="Q354" s="215" t="str">
        <f t="shared" si="50"/>
        <v>ריהוט</v>
      </c>
      <c r="R354" s="219">
        <f t="shared" si="51"/>
        <v>1</v>
      </c>
      <c r="S354" s="211">
        <f t="shared" si="52"/>
        <v>0</v>
      </c>
      <c r="T354" s="211">
        <f t="shared" si="48"/>
        <v>1500</v>
      </c>
      <c r="U354" s="211">
        <f t="shared" si="53"/>
        <v>1500</v>
      </c>
      <c r="V354" s="220"/>
      <c r="X354" s="63" t="str">
        <f>'טבלה מרכזת'!A354</f>
        <v>תשושי נפש</v>
      </c>
      <c r="Y354" s="63">
        <f>'טבלה מרכזת'!B354</f>
        <v>20</v>
      </c>
      <c r="Z354" s="63" t="str">
        <f>'טבלה מרכזת'!C354</f>
        <v>ריהוט</v>
      </c>
      <c r="AA354" s="63" t="str">
        <f>'טבלה מרכזת'!D354</f>
        <v>חדרי פעילות/תעסוקה</v>
      </c>
      <c r="AB354" s="63" t="str">
        <f>'טבלה מרכזת'!E354</f>
        <v>ארון תצוגה/ויטרינה - רוחב 1מטר</v>
      </c>
      <c r="AC354" s="63">
        <f>'טבלה מרכזת'!F354</f>
        <v>1500</v>
      </c>
      <c r="AD354" s="63">
        <f>'טבלה מרכזת'!G354</f>
        <v>1</v>
      </c>
      <c r="AE354" s="63">
        <f>'טבלה מרכזת'!H354</f>
        <v>1500</v>
      </c>
    </row>
    <row r="355" spans="2:31" ht="14.5" thickBot="1" x14ac:dyDescent="0.35">
      <c r="B355" s="64" t="str">
        <f>תקן[[#This Row],[סוג מרכז]]</f>
        <v>תשושי נפש</v>
      </c>
      <c r="C355" s="64">
        <f>תקן[[#This Row],[גודל מרכז]]</f>
        <v>20</v>
      </c>
      <c r="D355" s="64" t="str">
        <f>תקן[[#This Row],[סוג פריט]]</f>
        <v>ריהוט</v>
      </c>
      <c r="E355" s="64" t="str">
        <f>תקן[[#This Row],[קטגוריה]]</f>
        <v>חדר רחצה</v>
      </c>
      <c r="F355" s="60" t="str">
        <f>תקן[[#This Row],[תיאור הפריט]]</f>
        <v>ארונית מגירות מפלסטיק</v>
      </c>
      <c r="G355" s="64">
        <f>תקן[[#This Row],[עלות פריט]]</f>
        <v>350</v>
      </c>
      <c r="H355" s="64">
        <f>תקן[[#This Row],[כמות]]</f>
        <v>1</v>
      </c>
      <c r="I355" s="64">
        <f>תקן[[#This Row],[סהכ עלות]]</f>
        <v>350</v>
      </c>
      <c r="J355" s="65"/>
      <c r="K355" s="209" t="str">
        <f t="shared" si="49"/>
        <v>ארונית מגירות מפלסטיק</v>
      </c>
      <c r="L355" s="210">
        <f t="shared" si="45"/>
        <v>1</v>
      </c>
      <c r="M355" s="211">
        <f t="shared" si="46"/>
        <v>0</v>
      </c>
      <c r="N355" s="211">
        <f t="shared" si="47"/>
        <v>350</v>
      </c>
      <c r="O355" s="210"/>
      <c r="P355" s="218"/>
      <c r="Q355" s="215" t="str">
        <f t="shared" si="50"/>
        <v>ריהוט</v>
      </c>
      <c r="R355" s="219">
        <f t="shared" si="51"/>
        <v>1</v>
      </c>
      <c r="S355" s="211">
        <f t="shared" si="52"/>
        <v>0</v>
      </c>
      <c r="T355" s="211">
        <f t="shared" si="48"/>
        <v>350</v>
      </c>
      <c r="U355" s="211">
        <f t="shared" si="53"/>
        <v>350</v>
      </c>
      <c r="V355" s="220"/>
      <c r="X355" s="63" t="str">
        <f>'טבלה מרכזת'!A355</f>
        <v>תשושי נפש</v>
      </c>
      <c r="Y355" s="63">
        <f>'טבלה מרכזת'!B355</f>
        <v>20</v>
      </c>
      <c r="Z355" s="63" t="str">
        <f>'טבלה מרכזת'!C355</f>
        <v>ריהוט</v>
      </c>
      <c r="AA355" s="63" t="str">
        <f>'טבלה מרכזת'!D355</f>
        <v>חדר רחצה</v>
      </c>
      <c r="AB355" s="63" t="str">
        <f>'טבלה מרכזת'!E355</f>
        <v>ארונית מגירות מפלסטיק</v>
      </c>
      <c r="AC355" s="63">
        <f>'טבלה מרכזת'!F355</f>
        <v>350</v>
      </c>
      <c r="AD355" s="63">
        <f>'טבלה מרכזת'!G355</f>
        <v>1</v>
      </c>
      <c r="AE355" s="63">
        <f>'טבלה מרכזת'!H355</f>
        <v>350</v>
      </c>
    </row>
    <row r="356" spans="2:31" ht="14.5" thickBot="1" x14ac:dyDescent="0.35">
      <c r="B356" s="64" t="str">
        <f>תקן[[#This Row],[סוג מרכז]]</f>
        <v>תשושי נפש</v>
      </c>
      <c r="C356" s="64">
        <f>תקן[[#This Row],[גודל מרכז]]</f>
        <v>20</v>
      </c>
      <c r="D356" s="64" t="str">
        <f>תקן[[#This Row],[סוג פריט]]</f>
        <v>ריהוט</v>
      </c>
      <c r="E356" s="64" t="str">
        <f>תקן[[#This Row],[קטגוריה]]</f>
        <v>חדר מזכירות וקבלה</v>
      </c>
      <c r="F356" s="60" t="str">
        <f>תקן[[#This Row],[תיאור הפריט]]</f>
        <v>דלפק קבלה</v>
      </c>
      <c r="G356" s="64">
        <f>תקן[[#This Row],[עלות פריט]]</f>
        <v>15000</v>
      </c>
      <c r="H356" s="64">
        <f>תקן[[#This Row],[כמות]]</f>
        <v>0</v>
      </c>
      <c r="I356" s="64">
        <f>תקן[[#This Row],[סהכ עלות]]</f>
        <v>0</v>
      </c>
      <c r="J356" s="65"/>
      <c r="K356" s="209" t="str">
        <f t="shared" si="49"/>
        <v>דלפק קבלה</v>
      </c>
      <c r="L356" s="210">
        <f t="shared" si="45"/>
        <v>0</v>
      </c>
      <c r="M356" s="211">
        <f t="shared" si="46"/>
        <v>0</v>
      </c>
      <c r="N356" s="211">
        <f t="shared" si="47"/>
        <v>0</v>
      </c>
      <c r="O356" s="210"/>
      <c r="P356" s="218"/>
      <c r="Q356" s="215" t="str">
        <f t="shared" si="50"/>
        <v>ריהוט</v>
      </c>
      <c r="R356" s="219">
        <f t="shared" si="51"/>
        <v>0</v>
      </c>
      <c r="S356" s="211">
        <f t="shared" si="52"/>
        <v>0</v>
      </c>
      <c r="T356" s="211">
        <f t="shared" si="48"/>
        <v>15000</v>
      </c>
      <c r="U356" s="211">
        <f t="shared" si="53"/>
        <v>0</v>
      </c>
      <c r="V356" s="220"/>
      <c r="X356" s="63" t="str">
        <f>'טבלה מרכזת'!A356</f>
        <v>תשושי נפש</v>
      </c>
      <c r="Y356" s="63">
        <f>'טבלה מרכזת'!B356</f>
        <v>20</v>
      </c>
      <c r="Z356" s="63" t="str">
        <f>'טבלה מרכזת'!C356</f>
        <v>ריהוט</v>
      </c>
      <c r="AA356" s="63" t="str">
        <f>'טבלה מרכזת'!D356</f>
        <v>חדר מזכירות וקבלה</v>
      </c>
      <c r="AB356" s="63" t="str">
        <f>'טבלה מרכזת'!E356</f>
        <v>דלפק קבלה</v>
      </c>
      <c r="AC356" s="63">
        <f>'טבלה מרכזת'!F356</f>
        <v>15000</v>
      </c>
      <c r="AD356" s="63">
        <f>'טבלה מרכזת'!G356</f>
        <v>0</v>
      </c>
      <c r="AE356" s="63">
        <f>'טבלה מרכזת'!H356</f>
        <v>0</v>
      </c>
    </row>
    <row r="357" spans="2:31" ht="14.5" thickBot="1" x14ac:dyDescent="0.35">
      <c r="B357" s="64" t="str">
        <f>תקן[[#This Row],[סוג מרכז]]</f>
        <v>תשושי נפש</v>
      </c>
      <c r="C357" s="64">
        <f>תקן[[#This Row],[גודל מרכז]]</f>
        <v>20</v>
      </c>
      <c r="D357" s="64" t="str">
        <f>תקן[[#This Row],[סוג פריט]]</f>
        <v>ריהוט</v>
      </c>
      <c r="E357" s="64" t="str">
        <f>תקן[[#This Row],[קטגוריה]]</f>
        <v>כללי</v>
      </c>
      <c r="F357" s="60" t="str">
        <f>תקן[[#This Row],[תיאור הפריט]]</f>
        <v>וילונות הצללה (עלות למ"ר))</v>
      </c>
      <c r="G357" s="64">
        <f>תקן[[#This Row],[עלות פריט]]</f>
        <v>375</v>
      </c>
      <c r="H357" s="64">
        <f>תקן[[#This Row],[כמות]]</f>
        <v>20</v>
      </c>
      <c r="I357" s="64">
        <f>תקן[[#This Row],[סהכ עלות]]</f>
        <v>7500</v>
      </c>
      <c r="J357" s="65"/>
      <c r="K357" s="209" t="str">
        <f t="shared" si="49"/>
        <v>וילונות הצללה (עלות למ"ר))</v>
      </c>
      <c r="L357" s="210">
        <f t="shared" si="45"/>
        <v>20</v>
      </c>
      <c r="M357" s="211">
        <f t="shared" si="46"/>
        <v>0</v>
      </c>
      <c r="N357" s="211">
        <f t="shared" si="47"/>
        <v>7500</v>
      </c>
      <c r="O357" s="210"/>
      <c r="P357" s="218"/>
      <c r="Q357" s="215" t="str">
        <f t="shared" si="50"/>
        <v>ריהוט</v>
      </c>
      <c r="R357" s="219">
        <f t="shared" si="51"/>
        <v>20</v>
      </c>
      <c r="S357" s="211">
        <f t="shared" si="52"/>
        <v>0</v>
      </c>
      <c r="T357" s="211">
        <f t="shared" si="48"/>
        <v>375</v>
      </c>
      <c r="U357" s="211">
        <f t="shared" si="53"/>
        <v>7500</v>
      </c>
      <c r="V357" s="220"/>
      <c r="X357" s="63" t="str">
        <f>'טבלה מרכזת'!A357</f>
        <v>תשושי נפש</v>
      </c>
      <c r="Y357" s="63">
        <f>'טבלה מרכזת'!B357</f>
        <v>20</v>
      </c>
      <c r="Z357" s="63" t="str">
        <f>'טבלה מרכזת'!C357</f>
        <v>ריהוט</v>
      </c>
      <c r="AA357" s="63" t="str">
        <f>'טבלה מרכזת'!D357</f>
        <v>כללי</v>
      </c>
      <c r="AB357" s="63" t="str">
        <f>'טבלה מרכזת'!E357</f>
        <v>וילונות הצללה (עלות למ"ר))</v>
      </c>
      <c r="AC357" s="63">
        <f>'טבלה מרכזת'!F357</f>
        <v>375</v>
      </c>
      <c r="AD357" s="63">
        <f>'טבלה מרכזת'!G357</f>
        <v>20</v>
      </c>
      <c r="AE357" s="63">
        <f>'טבלה מרכזת'!H357</f>
        <v>7500</v>
      </c>
    </row>
    <row r="358" spans="2:31" ht="14.5" thickBot="1" x14ac:dyDescent="0.35">
      <c r="B358" s="64" t="str">
        <f>תקן[[#This Row],[סוג מרכז]]</f>
        <v>תשושי נפש</v>
      </c>
      <c r="C358" s="64">
        <f>תקן[[#This Row],[גודל מרכז]]</f>
        <v>20</v>
      </c>
      <c r="D358" s="64" t="str">
        <f>תקן[[#This Row],[סוג פריט]]</f>
        <v>ריהוט</v>
      </c>
      <c r="E358" s="64" t="str">
        <f>תקן[[#This Row],[קטגוריה]]</f>
        <v>חדר ניקיון</v>
      </c>
      <c r="F358" s="60" t="str">
        <f>תקן[[#This Row],[תיאור הפריט]]</f>
        <v>יחידת מדפים</v>
      </c>
      <c r="G358" s="64">
        <f>תקן[[#This Row],[עלות פריט]]</f>
        <v>600</v>
      </c>
      <c r="H358" s="64">
        <f>תקן[[#This Row],[כמות]]</f>
        <v>1</v>
      </c>
      <c r="I358" s="64">
        <f>תקן[[#This Row],[סהכ עלות]]</f>
        <v>600</v>
      </c>
      <c r="J358" s="65"/>
      <c r="K358" s="209" t="str">
        <f t="shared" si="49"/>
        <v>יחידת מדפים</v>
      </c>
      <c r="L358" s="210">
        <f t="shared" si="45"/>
        <v>1</v>
      </c>
      <c r="M358" s="211">
        <f t="shared" si="46"/>
        <v>0</v>
      </c>
      <c r="N358" s="211">
        <f t="shared" si="47"/>
        <v>600</v>
      </c>
      <c r="O358" s="210"/>
      <c r="P358" s="218"/>
      <c r="Q358" s="215" t="str">
        <f t="shared" si="50"/>
        <v>ריהוט</v>
      </c>
      <c r="R358" s="219">
        <f t="shared" si="51"/>
        <v>1</v>
      </c>
      <c r="S358" s="211">
        <f t="shared" si="52"/>
        <v>0</v>
      </c>
      <c r="T358" s="211">
        <f t="shared" si="48"/>
        <v>600</v>
      </c>
      <c r="U358" s="211">
        <f t="shared" si="53"/>
        <v>600</v>
      </c>
      <c r="V358" s="220"/>
      <c r="X358" s="63" t="str">
        <f>'טבלה מרכזת'!A358</f>
        <v>תשושי נפש</v>
      </c>
      <c r="Y358" s="63">
        <f>'טבלה מרכזת'!B358</f>
        <v>20</v>
      </c>
      <c r="Z358" s="63" t="str">
        <f>'טבלה מרכזת'!C358</f>
        <v>ריהוט</v>
      </c>
      <c r="AA358" s="63" t="str">
        <f>'טבלה מרכזת'!D358</f>
        <v>חדר ניקיון</v>
      </c>
      <c r="AB358" s="63" t="str">
        <f>'טבלה מרכזת'!E358</f>
        <v>יחידת מדפים</v>
      </c>
      <c r="AC358" s="63">
        <f>'טבלה מרכזת'!F358</f>
        <v>600</v>
      </c>
      <c r="AD358" s="63">
        <f>'טבלה מרכזת'!G358</f>
        <v>1</v>
      </c>
      <c r="AE358" s="63">
        <f>'טבלה מרכזת'!H358</f>
        <v>600</v>
      </c>
    </row>
    <row r="359" spans="2:31" ht="14.5" thickBot="1" x14ac:dyDescent="0.35">
      <c r="B359" s="64" t="str">
        <f>תקן[[#This Row],[סוג מרכז]]</f>
        <v>תשושי נפש</v>
      </c>
      <c r="C359" s="64">
        <f>תקן[[#This Row],[גודל מרכז]]</f>
        <v>20</v>
      </c>
      <c r="D359" s="64" t="str">
        <f>תקן[[#This Row],[סוג פריט]]</f>
        <v>ריהוט</v>
      </c>
      <c r="E359" s="64" t="str">
        <f>תקן[[#This Row],[קטגוריה]]</f>
        <v>חדרי פעילות/תעסוקה</v>
      </c>
      <c r="F359" s="60" t="str">
        <f>תקן[[#This Row],[תיאור הפריט]]</f>
        <v>יחידת מדפים</v>
      </c>
      <c r="G359" s="64">
        <f>תקן[[#This Row],[עלות פריט]]</f>
        <v>600</v>
      </c>
      <c r="H359" s="64">
        <f>תקן[[#This Row],[כמות]]</f>
        <v>2</v>
      </c>
      <c r="I359" s="64">
        <f>תקן[[#This Row],[סהכ עלות]]</f>
        <v>1200</v>
      </c>
      <c r="J359" s="65"/>
      <c r="K359" s="209" t="str">
        <f t="shared" si="49"/>
        <v>יחידת מדפים</v>
      </c>
      <c r="L359" s="210">
        <f t="shared" si="45"/>
        <v>2</v>
      </c>
      <c r="M359" s="211">
        <f t="shared" si="46"/>
        <v>0</v>
      </c>
      <c r="N359" s="211">
        <f t="shared" si="47"/>
        <v>1200</v>
      </c>
      <c r="O359" s="210"/>
      <c r="P359" s="218"/>
      <c r="Q359" s="215" t="str">
        <f t="shared" si="50"/>
        <v>ריהוט</v>
      </c>
      <c r="R359" s="219">
        <f t="shared" si="51"/>
        <v>2</v>
      </c>
      <c r="S359" s="211">
        <f t="shared" si="52"/>
        <v>0</v>
      </c>
      <c r="T359" s="211">
        <f t="shared" si="48"/>
        <v>600</v>
      </c>
      <c r="U359" s="211">
        <f t="shared" si="53"/>
        <v>1200</v>
      </c>
      <c r="V359" s="220"/>
      <c r="X359" s="63" t="str">
        <f>'טבלה מרכזת'!A359</f>
        <v>תשושי נפש</v>
      </c>
      <c r="Y359" s="63">
        <f>'טבלה מרכזת'!B359</f>
        <v>20</v>
      </c>
      <c r="Z359" s="63" t="str">
        <f>'טבלה מרכזת'!C359</f>
        <v>ריהוט</v>
      </c>
      <c r="AA359" s="63" t="str">
        <f>'טבלה מרכזת'!D359</f>
        <v>חדרי פעילות/תעסוקה</v>
      </c>
      <c r="AB359" s="63" t="str">
        <f>'טבלה מרכזת'!E359</f>
        <v>יחידת מדפים</v>
      </c>
      <c r="AC359" s="63">
        <f>'טבלה מרכזת'!F359</f>
        <v>600</v>
      </c>
      <c r="AD359" s="63">
        <f>'טבלה מרכזת'!G359</f>
        <v>2</v>
      </c>
      <c r="AE359" s="63">
        <f>'טבלה מרכזת'!H359</f>
        <v>1200</v>
      </c>
    </row>
    <row r="360" spans="2:31" ht="14.5" thickBot="1" x14ac:dyDescent="0.35">
      <c r="B360" s="64" t="str">
        <f>תקן[[#This Row],[סוג מרכז]]</f>
        <v>תשושי נפש</v>
      </c>
      <c r="C360" s="64">
        <f>תקן[[#This Row],[גודל מרכז]]</f>
        <v>20</v>
      </c>
      <c r="D360" s="64" t="str">
        <f>תקן[[#This Row],[סוג פריט]]</f>
        <v>ריהוט</v>
      </c>
      <c r="E360" s="64" t="str">
        <f>תקן[[#This Row],[קטגוריה]]</f>
        <v>מחסנים - מטבח, כללי, תעסוקה</v>
      </c>
      <c r="F360" s="60" t="str">
        <f>תקן[[#This Row],[תיאור הפריט]]</f>
        <v>יחידת מדפים</v>
      </c>
      <c r="G360" s="64">
        <f>תקן[[#This Row],[עלות פריט]]</f>
        <v>600</v>
      </c>
      <c r="H360" s="64">
        <f>תקן[[#This Row],[כמות]]</f>
        <v>3</v>
      </c>
      <c r="I360" s="64">
        <f>תקן[[#This Row],[סהכ עלות]]</f>
        <v>1800</v>
      </c>
      <c r="J360" s="65"/>
      <c r="K360" s="209" t="str">
        <f t="shared" si="49"/>
        <v>יחידת מדפים</v>
      </c>
      <c r="L360" s="210">
        <f t="shared" si="45"/>
        <v>3</v>
      </c>
      <c r="M360" s="211">
        <f t="shared" si="46"/>
        <v>0</v>
      </c>
      <c r="N360" s="211">
        <f t="shared" si="47"/>
        <v>1800</v>
      </c>
      <c r="O360" s="210"/>
      <c r="P360" s="218"/>
      <c r="Q360" s="215" t="str">
        <f t="shared" si="50"/>
        <v>ריהוט</v>
      </c>
      <c r="R360" s="219">
        <f t="shared" si="51"/>
        <v>3</v>
      </c>
      <c r="S360" s="211">
        <f t="shared" si="52"/>
        <v>0</v>
      </c>
      <c r="T360" s="211">
        <f t="shared" si="48"/>
        <v>600</v>
      </c>
      <c r="U360" s="211">
        <f t="shared" si="53"/>
        <v>1800</v>
      </c>
      <c r="V360" s="220"/>
      <c r="X360" s="63" t="str">
        <f>'טבלה מרכזת'!A360</f>
        <v>תשושי נפש</v>
      </c>
      <c r="Y360" s="63">
        <f>'טבלה מרכזת'!B360</f>
        <v>20</v>
      </c>
      <c r="Z360" s="63" t="str">
        <f>'טבלה מרכזת'!C360</f>
        <v>ריהוט</v>
      </c>
      <c r="AA360" s="63" t="str">
        <f>'טבלה מרכזת'!D360</f>
        <v>מחסנים - מטבח, כללי, תעסוקה</v>
      </c>
      <c r="AB360" s="63" t="str">
        <f>'טבלה מרכזת'!E360</f>
        <v>יחידת מדפים</v>
      </c>
      <c r="AC360" s="63">
        <f>'טבלה מרכזת'!F360</f>
        <v>600</v>
      </c>
      <c r="AD360" s="63">
        <f>'טבלה מרכזת'!G360</f>
        <v>3</v>
      </c>
      <c r="AE360" s="63">
        <f>'טבלה מרכזת'!H360</f>
        <v>1800</v>
      </c>
    </row>
    <row r="361" spans="2:31" ht="14.5" thickBot="1" x14ac:dyDescent="0.35">
      <c r="B361" s="64" t="str">
        <f>תקן[[#This Row],[סוג מרכז]]</f>
        <v>תשושי נפש</v>
      </c>
      <c r="C361" s="64">
        <f>תקן[[#This Row],[גודל מרכז]]</f>
        <v>20</v>
      </c>
      <c r="D361" s="64" t="str">
        <f>תקן[[#This Row],[סוג פריט]]</f>
        <v>ריהוט</v>
      </c>
      <c r="E361" s="64" t="str">
        <f>תקן[[#This Row],[קטגוריה]]</f>
        <v>חדר מזכירות וקבלה</v>
      </c>
      <c r="F361" s="60" t="str">
        <f>תקן[[#This Row],[תיאור הפריט]]</f>
        <v>כוננית פתוחה</v>
      </c>
      <c r="G361" s="64">
        <f>תקן[[#This Row],[עלות פריט]]</f>
        <v>800</v>
      </c>
      <c r="H361" s="64">
        <f>תקן[[#This Row],[כמות]]</f>
        <v>1</v>
      </c>
      <c r="I361" s="64">
        <f>תקן[[#This Row],[סהכ עלות]]</f>
        <v>800</v>
      </c>
      <c r="J361" s="65"/>
      <c r="K361" s="209" t="str">
        <f t="shared" si="49"/>
        <v>כוננית פתוחה</v>
      </c>
      <c r="L361" s="210">
        <f t="shared" si="45"/>
        <v>1</v>
      </c>
      <c r="M361" s="211">
        <f t="shared" si="46"/>
        <v>0</v>
      </c>
      <c r="N361" s="211">
        <f t="shared" si="47"/>
        <v>800</v>
      </c>
      <c r="O361" s="210"/>
      <c r="P361" s="218"/>
      <c r="Q361" s="215" t="str">
        <f t="shared" si="50"/>
        <v>ריהוט</v>
      </c>
      <c r="R361" s="219">
        <f t="shared" si="51"/>
        <v>1</v>
      </c>
      <c r="S361" s="211">
        <f t="shared" si="52"/>
        <v>0</v>
      </c>
      <c r="T361" s="211">
        <f t="shared" si="48"/>
        <v>800</v>
      </c>
      <c r="U361" s="211">
        <f t="shared" si="53"/>
        <v>800</v>
      </c>
      <c r="V361" s="220"/>
      <c r="X361" s="63" t="str">
        <f>'טבלה מרכזת'!A361</f>
        <v>תשושי נפש</v>
      </c>
      <c r="Y361" s="63">
        <f>'טבלה מרכזת'!B361</f>
        <v>20</v>
      </c>
      <c r="Z361" s="63" t="str">
        <f>'טבלה מרכזת'!C361</f>
        <v>ריהוט</v>
      </c>
      <c r="AA361" s="63" t="str">
        <f>'טבלה מרכזת'!D361</f>
        <v>חדר מזכירות וקבלה</v>
      </c>
      <c r="AB361" s="63" t="str">
        <f>'טבלה מרכזת'!E361</f>
        <v>כוננית פתוחה</v>
      </c>
      <c r="AC361" s="63">
        <f>'טבלה מרכזת'!F361</f>
        <v>800</v>
      </c>
      <c r="AD361" s="63">
        <f>'טבלה מרכזת'!G361</f>
        <v>1</v>
      </c>
      <c r="AE361" s="63">
        <f>'טבלה מרכזת'!H361</f>
        <v>800</v>
      </c>
    </row>
    <row r="362" spans="2:31" ht="14.5" thickBot="1" x14ac:dyDescent="0.35">
      <c r="B362" s="64" t="str">
        <f>תקן[[#This Row],[סוג מרכז]]</f>
        <v>תשושי נפש</v>
      </c>
      <c r="C362" s="64">
        <f>תקן[[#This Row],[גודל מרכז]]</f>
        <v>20</v>
      </c>
      <c r="D362" s="64" t="str">
        <f>תקן[[#This Row],[סוג פריט]]</f>
        <v>ריהוט</v>
      </c>
      <c r="E362" s="64" t="str">
        <f>תקן[[#This Row],[קטגוריה]]</f>
        <v>חדר מחשבים</v>
      </c>
      <c r="F362" s="60" t="str">
        <f>תקן[[#This Row],[תיאור הפריט]]</f>
        <v>כוננית פתוחה</v>
      </c>
      <c r="G362" s="64">
        <f>תקן[[#This Row],[עלות פריט]]</f>
        <v>1400</v>
      </c>
      <c r="H362" s="64">
        <f>תקן[[#This Row],[כמות]]</f>
        <v>0</v>
      </c>
      <c r="I362" s="64">
        <f>תקן[[#This Row],[סהכ עלות]]</f>
        <v>0</v>
      </c>
      <c r="J362" s="65"/>
      <c r="K362" s="209" t="str">
        <f t="shared" si="49"/>
        <v>כוננית פתוחה</v>
      </c>
      <c r="L362" s="210">
        <f t="shared" si="45"/>
        <v>0</v>
      </c>
      <c r="M362" s="211">
        <f t="shared" si="46"/>
        <v>0</v>
      </c>
      <c r="N362" s="211">
        <f t="shared" si="47"/>
        <v>0</v>
      </c>
      <c r="O362" s="210"/>
      <c r="P362" s="218"/>
      <c r="Q362" s="215" t="str">
        <f t="shared" si="50"/>
        <v>ריהוט</v>
      </c>
      <c r="R362" s="219">
        <f t="shared" si="51"/>
        <v>0</v>
      </c>
      <c r="S362" s="211">
        <f t="shared" si="52"/>
        <v>0</v>
      </c>
      <c r="T362" s="211">
        <f t="shared" si="48"/>
        <v>1400</v>
      </c>
      <c r="U362" s="211">
        <f t="shared" si="53"/>
        <v>0</v>
      </c>
      <c r="V362" s="220"/>
      <c r="X362" s="63" t="str">
        <f>'טבלה מרכזת'!A362</f>
        <v>תשושי נפש</v>
      </c>
      <c r="Y362" s="63">
        <f>'טבלה מרכזת'!B362</f>
        <v>20</v>
      </c>
      <c r="Z362" s="63" t="str">
        <f>'טבלה מרכזת'!C362</f>
        <v>ריהוט</v>
      </c>
      <c r="AA362" s="63" t="str">
        <f>'טבלה מרכזת'!D362</f>
        <v>חדר מחשבים</v>
      </c>
      <c r="AB362" s="63" t="str">
        <f>'טבלה מרכזת'!E362</f>
        <v>כוננית פתוחה</v>
      </c>
      <c r="AC362" s="63">
        <f>'טבלה מרכזת'!F362</f>
        <v>1400</v>
      </c>
      <c r="AD362" s="63">
        <f>'טבלה מרכזת'!G362</f>
        <v>0</v>
      </c>
      <c r="AE362" s="63">
        <f>'טבלה מרכזת'!H362</f>
        <v>0</v>
      </c>
    </row>
    <row r="363" spans="2:31" ht="14.5" thickBot="1" x14ac:dyDescent="0.35">
      <c r="B363" s="64" t="str">
        <f>תקן[[#This Row],[סוג מרכז]]</f>
        <v>תשושי נפש</v>
      </c>
      <c r="C363" s="64">
        <f>תקן[[#This Row],[גודל מרכז]]</f>
        <v>20</v>
      </c>
      <c r="D363" s="64" t="str">
        <f>תקן[[#This Row],[סוג פריט]]</f>
        <v>ריהוט</v>
      </c>
      <c r="E363" s="64" t="str">
        <f>תקן[[#This Row],[קטגוריה]]</f>
        <v>חדרי צוות/רב תחומי</v>
      </c>
      <c r="F363" s="60" t="str">
        <f>תקן[[#This Row],[תיאור הפריט]]</f>
        <v>כוננית פתוחה</v>
      </c>
      <c r="G363" s="64">
        <f>תקן[[#This Row],[עלות פריט]]</f>
        <v>800</v>
      </c>
      <c r="H363" s="64">
        <f>תקן[[#This Row],[כמות]]</f>
        <v>1</v>
      </c>
      <c r="I363" s="64">
        <f>תקן[[#This Row],[סהכ עלות]]</f>
        <v>800</v>
      </c>
      <c r="J363" s="65"/>
      <c r="K363" s="209" t="str">
        <f t="shared" si="49"/>
        <v>כוננית פתוחה</v>
      </c>
      <c r="L363" s="210">
        <f t="shared" si="45"/>
        <v>1</v>
      </c>
      <c r="M363" s="211">
        <f t="shared" si="46"/>
        <v>0</v>
      </c>
      <c r="N363" s="211">
        <f t="shared" si="47"/>
        <v>800</v>
      </c>
      <c r="O363" s="210"/>
      <c r="P363" s="218"/>
      <c r="Q363" s="215" t="str">
        <f t="shared" si="50"/>
        <v>ריהוט</v>
      </c>
      <c r="R363" s="219">
        <f t="shared" si="51"/>
        <v>1</v>
      </c>
      <c r="S363" s="211">
        <f t="shared" si="52"/>
        <v>0</v>
      </c>
      <c r="T363" s="211">
        <f t="shared" si="48"/>
        <v>800</v>
      </c>
      <c r="U363" s="211">
        <f t="shared" si="53"/>
        <v>800</v>
      </c>
      <c r="V363" s="220"/>
      <c r="X363" s="63" t="str">
        <f>'טבלה מרכזת'!A363</f>
        <v>תשושי נפש</v>
      </c>
      <c r="Y363" s="63">
        <f>'טבלה מרכזת'!B363</f>
        <v>20</v>
      </c>
      <c r="Z363" s="63" t="str">
        <f>'טבלה מרכזת'!C363</f>
        <v>ריהוט</v>
      </c>
      <c r="AA363" s="63" t="str">
        <f>'טבלה מרכזת'!D363</f>
        <v>חדרי צוות/רב תחומי</v>
      </c>
      <c r="AB363" s="63" t="str">
        <f>'טבלה מרכזת'!E363</f>
        <v>כוננית פתוחה</v>
      </c>
      <c r="AC363" s="63">
        <f>'טבלה מרכזת'!F363</f>
        <v>800</v>
      </c>
      <c r="AD363" s="63">
        <f>'טבלה מרכזת'!G363</f>
        <v>1</v>
      </c>
      <c r="AE363" s="63">
        <f>'טבלה מרכזת'!H363</f>
        <v>800</v>
      </c>
    </row>
    <row r="364" spans="2:31" ht="14.5" thickBot="1" x14ac:dyDescent="0.35">
      <c r="B364" s="64" t="str">
        <f>תקן[[#This Row],[סוג מרכז]]</f>
        <v>תשושי נפש</v>
      </c>
      <c r="C364" s="64">
        <f>תקן[[#This Row],[גודל מרכז]]</f>
        <v>20</v>
      </c>
      <c r="D364" s="64" t="str">
        <f>תקן[[#This Row],[סוג פריט]]</f>
        <v>ריהוט</v>
      </c>
      <c r="E364" s="64" t="str">
        <f>תקן[[#This Row],[קטגוריה]]</f>
        <v>מכבסה</v>
      </c>
      <c r="F364" s="60" t="str">
        <f>תקן[[#This Row],[תיאור הפריט]]</f>
        <v>כוננית פתוחה</v>
      </c>
      <c r="G364" s="64">
        <f>תקן[[#This Row],[עלות פריט]]</f>
        <v>1200</v>
      </c>
      <c r="H364" s="64">
        <f>תקן[[#This Row],[כמות]]</f>
        <v>1</v>
      </c>
      <c r="I364" s="64">
        <f>תקן[[#This Row],[סהכ עלות]]</f>
        <v>1200</v>
      </c>
      <c r="J364" s="65"/>
      <c r="K364" s="209" t="str">
        <f t="shared" si="49"/>
        <v>כוננית פתוחה</v>
      </c>
      <c r="L364" s="210">
        <f t="shared" si="45"/>
        <v>1</v>
      </c>
      <c r="M364" s="211">
        <f t="shared" si="46"/>
        <v>0</v>
      </c>
      <c r="N364" s="211">
        <f t="shared" si="47"/>
        <v>1200</v>
      </c>
      <c r="O364" s="210"/>
      <c r="P364" s="218"/>
      <c r="Q364" s="215" t="str">
        <f t="shared" si="50"/>
        <v>ריהוט</v>
      </c>
      <c r="R364" s="219">
        <f t="shared" si="51"/>
        <v>1</v>
      </c>
      <c r="S364" s="211">
        <f t="shared" si="52"/>
        <v>0</v>
      </c>
      <c r="T364" s="211">
        <f t="shared" si="48"/>
        <v>1200</v>
      </c>
      <c r="U364" s="211">
        <f t="shared" si="53"/>
        <v>1200</v>
      </c>
      <c r="V364" s="220"/>
      <c r="X364" s="63" t="str">
        <f>'טבלה מרכזת'!A364</f>
        <v>תשושי נפש</v>
      </c>
      <c r="Y364" s="63">
        <f>'טבלה מרכזת'!B364</f>
        <v>20</v>
      </c>
      <c r="Z364" s="63" t="str">
        <f>'טבלה מרכזת'!C364</f>
        <v>ריהוט</v>
      </c>
      <c r="AA364" s="63" t="str">
        <f>'טבלה מרכזת'!D364</f>
        <v>מכבסה</v>
      </c>
      <c r="AB364" s="63" t="str">
        <f>'טבלה מרכזת'!E364</f>
        <v>כוננית פתוחה</v>
      </c>
      <c r="AC364" s="63">
        <f>'טבלה מרכזת'!F364</f>
        <v>1200</v>
      </c>
      <c r="AD364" s="63">
        <f>'טבלה מרכזת'!G364</f>
        <v>1</v>
      </c>
      <c r="AE364" s="63">
        <f>'טבלה מרכזת'!H364</f>
        <v>1200</v>
      </c>
    </row>
    <row r="365" spans="2:31" ht="14.5" thickBot="1" x14ac:dyDescent="0.35">
      <c r="B365" s="64" t="str">
        <f>תקן[[#This Row],[סוג מרכז]]</f>
        <v>תשושי נפש</v>
      </c>
      <c r="C365" s="64">
        <f>תקן[[#This Row],[גודל מרכז]]</f>
        <v>20</v>
      </c>
      <c r="D365" s="64" t="str">
        <f>תקן[[#This Row],[סוג פריט]]</f>
        <v>ריהוט</v>
      </c>
      <c r="E365" s="64" t="str">
        <f>תקן[[#This Row],[קטגוריה]]</f>
        <v>אולם כניסה</v>
      </c>
      <c r="F365" s="60" t="str">
        <f>תקן[[#This Row],[תיאור הפריט]]</f>
        <v xml:space="preserve">כורסת הסבה  </v>
      </c>
      <c r="G365" s="64">
        <f>תקן[[#This Row],[עלות פריט]]</f>
        <v>750</v>
      </c>
      <c r="H365" s="64">
        <f>תקן[[#This Row],[כמות]]</f>
        <v>2</v>
      </c>
      <c r="I365" s="64">
        <f>תקן[[#This Row],[סהכ עלות]]</f>
        <v>1500</v>
      </c>
      <c r="J365" s="65"/>
      <c r="K365" s="209" t="str">
        <f t="shared" si="49"/>
        <v xml:space="preserve">כורסת הסבה  </v>
      </c>
      <c r="L365" s="210">
        <f t="shared" si="45"/>
        <v>2</v>
      </c>
      <c r="M365" s="211">
        <f t="shared" si="46"/>
        <v>0</v>
      </c>
      <c r="N365" s="211">
        <f t="shared" si="47"/>
        <v>1500</v>
      </c>
      <c r="O365" s="210"/>
      <c r="P365" s="218"/>
      <c r="Q365" s="215" t="str">
        <f t="shared" si="50"/>
        <v>ריהוט</v>
      </c>
      <c r="R365" s="219">
        <f t="shared" si="51"/>
        <v>2</v>
      </c>
      <c r="S365" s="211">
        <f t="shared" si="52"/>
        <v>0</v>
      </c>
      <c r="T365" s="211">
        <f t="shared" si="48"/>
        <v>750</v>
      </c>
      <c r="U365" s="211">
        <f t="shared" si="53"/>
        <v>1500</v>
      </c>
      <c r="V365" s="220"/>
      <c r="X365" s="63" t="str">
        <f>'טבלה מרכזת'!A365</f>
        <v>תשושי נפש</v>
      </c>
      <c r="Y365" s="63">
        <f>'טבלה מרכזת'!B365</f>
        <v>20</v>
      </c>
      <c r="Z365" s="63" t="str">
        <f>'טבלה מרכזת'!C365</f>
        <v>ריהוט</v>
      </c>
      <c r="AA365" s="63" t="str">
        <f>'טבלה מרכזת'!D365</f>
        <v>אולם כניסה</v>
      </c>
      <c r="AB365" s="63" t="str">
        <f>'טבלה מרכזת'!E365</f>
        <v xml:space="preserve">כורסת הסבה  </v>
      </c>
      <c r="AC365" s="63">
        <f>'טבלה מרכזת'!F365</f>
        <v>750</v>
      </c>
      <c r="AD365" s="63">
        <f>'טבלה מרכזת'!G365</f>
        <v>2</v>
      </c>
      <c r="AE365" s="63">
        <f>'טבלה מרכזת'!H365</f>
        <v>1500</v>
      </c>
    </row>
    <row r="366" spans="2:31" ht="14.5" thickBot="1" x14ac:dyDescent="0.35">
      <c r="B366" s="64" t="str">
        <f>תקן[[#This Row],[סוג מרכז]]</f>
        <v>תשושי נפש</v>
      </c>
      <c r="C366" s="64">
        <f>תקן[[#This Row],[גודל מרכז]]</f>
        <v>20</v>
      </c>
      <c r="D366" s="64" t="str">
        <f>תקן[[#This Row],[סוג פריט]]</f>
        <v>ריהוט</v>
      </c>
      <c r="E366" s="64" t="str">
        <f>תקן[[#This Row],[קטגוריה]]</f>
        <v>חדר מנוחה</v>
      </c>
      <c r="F366" s="60" t="str">
        <f>תקן[[#This Row],[תיאור הפריט]]</f>
        <v>כורסת מנוחה</v>
      </c>
      <c r="G366" s="64">
        <f>תקן[[#This Row],[עלות פריט]]</f>
        <v>2000</v>
      </c>
      <c r="H366" s="64">
        <f>תקן[[#This Row],[כמות]]</f>
        <v>2</v>
      </c>
      <c r="I366" s="64">
        <f>תקן[[#This Row],[סהכ עלות]]</f>
        <v>4000</v>
      </c>
      <c r="J366" s="65"/>
      <c r="K366" s="209" t="str">
        <f t="shared" si="49"/>
        <v>כורסת מנוחה</v>
      </c>
      <c r="L366" s="210">
        <f t="shared" si="45"/>
        <v>2</v>
      </c>
      <c r="M366" s="211">
        <f t="shared" si="46"/>
        <v>0</v>
      </c>
      <c r="N366" s="211">
        <f t="shared" si="47"/>
        <v>4000</v>
      </c>
      <c r="O366" s="210"/>
      <c r="P366" s="218"/>
      <c r="Q366" s="215" t="str">
        <f t="shared" si="50"/>
        <v>ריהוט</v>
      </c>
      <c r="R366" s="219">
        <f t="shared" si="51"/>
        <v>2</v>
      </c>
      <c r="S366" s="211">
        <f t="shared" si="52"/>
        <v>0</v>
      </c>
      <c r="T366" s="211">
        <f t="shared" si="48"/>
        <v>2000</v>
      </c>
      <c r="U366" s="211">
        <f t="shared" si="53"/>
        <v>4000</v>
      </c>
      <c r="V366" s="220"/>
      <c r="X366" s="63" t="str">
        <f>'טבלה מרכזת'!A366</f>
        <v>תשושי נפש</v>
      </c>
      <c r="Y366" s="63">
        <f>'טבלה מרכזת'!B366</f>
        <v>20</v>
      </c>
      <c r="Z366" s="63" t="str">
        <f>'טבלה מרכזת'!C366</f>
        <v>ריהוט</v>
      </c>
      <c r="AA366" s="63" t="str">
        <f>'טבלה מרכזת'!D366</f>
        <v>חדר מנוחה</v>
      </c>
      <c r="AB366" s="63" t="str">
        <f>'טבלה מרכזת'!E366</f>
        <v>כורסת מנוחה</v>
      </c>
      <c r="AC366" s="63">
        <f>'טבלה מרכזת'!F366</f>
        <v>2000</v>
      </c>
      <c r="AD366" s="63">
        <f>'טבלה מרכזת'!G366</f>
        <v>2</v>
      </c>
      <c r="AE366" s="63">
        <f>'טבלה מרכזת'!H366</f>
        <v>4000</v>
      </c>
    </row>
    <row r="367" spans="2:31" ht="14.5" thickBot="1" x14ac:dyDescent="0.35">
      <c r="B367" s="64" t="str">
        <f>תקן[[#This Row],[סוג מרכז]]</f>
        <v>תשושי נפש</v>
      </c>
      <c r="C367" s="64">
        <f>תקן[[#This Row],[גודל מרכז]]</f>
        <v>20</v>
      </c>
      <c r="D367" s="64" t="str">
        <f>תקן[[#This Row],[סוג פריט]]</f>
        <v>ריהוט</v>
      </c>
      <c r="E367" s="64" t="str">
        <f>תקן[[#This Row],[קטגוריה]]</f>
        <v>חדר מנוחה</v>
      </c>
      <c r="F367" s="60" t="str">
        <f>תקן[[#This Row],[תיאור הפריט]]</f>
        <v>כורסת מנוחה חשמלית</v>
      </c>
      <c r="G367" s="64">
        <f>תקן[[#This Row],[עלות פריט]]</f>
        <v>4000</v>
      </c>
      <c r="H367" s="64">
        <f>תקן[[#This Row],[כמות]]</f>
        <v>1</v>
      </c>
      <c r="I367" s="64">
        <f>תקן[[#This Row],[סהכ עלות]]</f>
        <v>4000</v>
      </c>
      <c r="J367" s="65"/>
      <c r="K367" s="209" t="str">
        <f t="shared" si="49"/>
        <v>כורסת מנוחה חשמלית</v>
      </c>
      <c r="L367" s="210">
        <f t="shared" si="45"/>
        <v>1</v>
      </c>
      <c r="M367" s="211">
        <f t="shared" si="46"/>
        <v>0</v>
      </c>
      <c r="N367" s="211">
        <f t="shared" si="47"/>
        <v>4000</v>
      </c>
      <c r="O367" s="210"/>
      <c r="P367" s="218"/>
      <c r="Q367" s="215" t="str">
        <f t="shared" si="50"/>
        <v>ריהוט</v>
      </c>
      <c r="R367" s="219">
        <f t="shared" si="51"/>
        <v>1</v>
      </c>
      <c r="S367" s="211">
        <f t="shared" si="52"/>
        <v>0</v>
      </c>
      <c r="T367" s="211">
        <f t="shared" si="48"/>
        <v>4000</v>
      </c>
      <c r="U367" s="211">
        <f t="shared" si="53"/>
        <v>4000</v>
      </c>
      <c r="V367" s="220"/>
      <c r="X367" s="63" t="str">
        <f>'טבלה מרכזת'!A367</f>
        <v>תשושי נפש</v>
      </c>
      <c r="Y367" s="63">
        <f>'טבלה מרכזת'!B367</f>
        <v>20</v>
      </c>
      <c r="Z367" s="63" t="str">
        <f>'טבלה מרכזת'!C367</f>
        <v>ריהוט</v>
      </c>
      <c r="AA367" s="63" t="str">
        <f>'טבלה מרכזת'!D367</f>
        <v>חדר מנוחה</v>
      </c>
      <c r="AB367" s="63" t="str">
        <f>'טבלה מרכזת'!E367</f>
        <v>כורסת מנוחה חשמלית</v>
      </c>
      <c r="AC367" s="63">
        <f>'טבלה מרכזת'!F367</f>
        <v>4000</v>
      </c>
      <c r="AD367" s="63">
        <f>'טבלה מרכזת'!G367</f>
        <v>1</v>
      </c>
      <c r="AE367" s="63">
        <f>'טבלה מרכזת'!H367</f>
        <v>4000</v>
      </c>
    </row>
    <row r="368" spans="2:31" ht="14.5" thickBot="1" x14ac:dyDescent="0.35">
      <c r="B368" s="64" t="str">
        <f>תקן[[#This Row],[סוג מרכז]]</f>
        <v>תשושי נפש</v>
      </c>
      <c r="C368" s="64">
        <f>תקן[[#This Row],[גודל מרכז]]</f>
        <v>20</v>
      </c>
      <c r="D368" s="64" t="str">
        <f>תקן[[#This Row],[סוג פריט]]</f>
        <v>ריהוט</v>
      </c>
      <c r="E368" s="64" t="str">
        <f>תקן[[#This Row],[קטגוריה]]</f>
        <v>חדר אוכל</v>
      </c>
      <c r="F368" s="60" t="str">
        <f>תקן[[#This Row],[תיאור הפריט]]</f>
        <v>כיסא אוכל</v>
      </c>
      <c r="G368" s="64">
        <f>תקן[[#This Row],[עלות פריט]]</f>
        <v>650</v>
      </c>
      <c r="H368" s="64">
        <f>תקן[[#This Row],[כמות]]</f>
        <v>25</v>
      </c>
      <c r="I368" s="64">
        <f>תקן[[#This Row],[סהכ עלות]]</f>
        <v>16250</v>
      </c>
      <c r="J368" s="65"/>
      <c r="K368" s="209" t="str">
        <f t="shared" si="49"/>
        <v>כיסא אוכל</v>
      </c>
      <c r="L368" s="210">
        <f t="shared" si="45"/>
        <v>25</v>
      </c>
      <c r="M368" s="211">
        <f t="shared" si="46"/>
        <v>0</v>
      </c>
      <c r="N368" s="211">
        <f t="shared" si="47"/>
        <v>16250</v>
      </c>
      <c r="O368" s="210"/>
      <c r="P368" s="218"/>
      <c r="Q368" s="215" t="str">
        <f t="shared" si="50"/>
        <v>ריהוט</v>
      </c>
      <c r="R368" s="219">
        <f t="shared" si="51"/>
        <v>25</v>
      </c>
      <c r="S368" s="211">
        <f t="shared" si="52"/>
        <v>0</v>
      </c>
      <c r="T368" s="211">
        <f t="shared" si="48"/>
        <v>650</v>
      </c>
      <c r="U368" s="211">
        <f t="shared" si="53"/>
        <v>16250</v>
      </c>
      <c r="V368" s="220"/>
      <c r="X368" s="63" t="str">
        <f>'טבלה מרכזת'!A368</f>
        <v>תשושי נפש</v>
      </c>
      <c r="Y368" s="63">
        <f>'טבלה מרכזת'!B368</f>
        <v>20</v>
      </c>
      <c r="Z368" s="63" t="str">
        <f>'טבלה מרכזת'!C368</f>
        <v>ריהוט</v>
      </c>
      <c r="AA368" s="63" t="str">
        <f>'טבלה מרכזת'!D368</f>
        <v>חדר אוכל</v>
      </c>
      <c r="AB368" s="63" t="str">
        <f>'טבלה מרכזת'!E368</f>
        <v>כיסא אוכל</v>
      </c>
      <c r="AC368" s="63">
        <f>'טבלה מרכזת'!F368</f>
        <v>650</v>
      </c>
      <c r="AD368" s="63">
        <f>'טבלה מרכזת'!G368</f>
        <v>25</v>
      </c>
      <c r="AE368" s="63">
        <f>'טבלה מרכזת'!H368</f>
        <v>16250</v>
      </c>
    </row>
    <row r="369" spans="2:31" ht="14.5" thickBot="1" x14ac:dyDescent="0.35">
      <c r="B369" s="64" t="str">
        <f>תקן[[#This Row],[סוג מרכז]]</f>
        <v>תשושי נפש</v>
      </c>
      <c r="C369" s="64">
        <f>תקן[[#This Row],[גודל מרכז]]</f>
        <v>20</v>
      </c>
      <c r="D369" s="64" t="str">
        <f>תקן[[#This Row],[סוג פריט]]</f>
        <v>ריהוט</v>
      </c>
      <c r="E369" s="64" t="str">
        <f>תקן[[#This Row],[קטגוריה]]</f>
        <v>כללי</v>
      </c>
      <c r="F369" s="60" t="str">
        <f>תקן[[#This Row],[תיאור הפריט]]</f>
        <v>כיסא גלגלים</v>
      </c>
      <c r="G369" s="64">
        <f>תקן[[#This Row],[עלות פריט]]</f>
        <v>1200</v>
      </c>
      <c r="H369" s="64">
        <f>תקן[[#This Row],[כמות]]</f>
        <v>1</v>
      </c>
      <c r="I369" s="64">
        <f>תקן[[#This Row],[סהכ עלות]]</f>
        <v>1200</v>
      </c>
      <c r="J369" s="65"/>
      <c r="K369" s="209" t="str">
        <f t="shared" si="49"/>
        <v>כיסא גלגלים</v>
      </c>
      <c r="L369" s="210">
        <f t="shared" si="45"/>
        <v>1</v>
      </c>
      <c r="M369" s="211">
        <f t="shared" si="46"/>
        <v>0</v>
      </c>
      <c r="N369" s="211">
        <f t="shared" si="47"/>
        <v>1200</v>
      </c>
      <c r="O369" s="210"/>
      <c r="P369" s="218"/>
      <c r="Q369" s="215" t="str">
        <f t="shared" si="50"/>
        <v>ריהוט</v>
      </c>
      <c r="R369" s="219">
        <f t="shared" si="51"/>
        <v>1</v>
      </c>
      <c r="S369" s="211">
        <f t="shared" si="52"/>
        <v>0</v>
      </c>
      <c r="T369" s="211">
        <f t="shared" si="48"/>
        <v>1200</v>
      </c>
      <c r="U369" s="211">
        <f t="shared" si="53"/>
        <v>1200</v>
      </c>
      <c r="V369" s="220"/>
      <c r="X369" s="63" t="str">
        <f>'טבלה מרכזת'!A369</f>
        <v>תשושי נפש</v>
      </c>
      <c r="Y369" s="63">
        <f>'טבלה מרכזת'!B369</f>
        <v>20</v>
      </c>
      <c r="Z369" s="63" t="str">
        <f>'טבלה מרכזת'!C369</f>
        <v>ריהוט</v>
      </c>
      <c r="AA369" s="63" t="str">
        <f>'טבלה מרכזת'!D369</f>
        <v>כללי</v>
      </c>
      <c r="AB369" s="63" t="str">
        <f>'טבלה מרכזת'!E369</f>
        <v>כיסא גלגלים</v>
      </c>
      <c r="AC369" s="63">
        <f>'טבלה מרכזת'!F369</f>
        <v>1200</v>
      </c>
      <c r="AD369" s="63">
        <f>'טבלה מרכזת'!G369</f>
        <v>1</v>
      </c>
      <c r="AE369" s="63">
        <f>'טבלה מרכזת'!H369</f>
        <v>1200</v>
      </c>
    </row>
    <row r="370" spans="2:31" ht="14.5" thickBot="1" x14ac:dyDescent="0.35">
      <c r="B370" s="64" t="str">
        <f>תקן[[#This Row],[סוג מרכז]]</f>
        <v>תשושי נפש</v>
      </c>
      <c r="C370" s="64">
        <f>תקן[[#This Row],[גודל מרכז]]</f>
        <v>20</v>
      </c>
      <c r="D370" s="64" t="str">
        <f>תקן[[#This Row],[סוג פריט]]</f>
        <v>ריהוט</v>
      </c>
      <c r="E370" s="64" t="str">
        <f>תקן[[#This Row],[קטגוריה]]</f>
        <v>חצר פעילות ומנוחה</v>
      </c>
      <c r="F370" s="60" t="str">
        <f>תקן[[#This Row],[תיאור הפריט]]</f>
        <v>כיסא גן</v>
      </c>
      <c r="G370" s="64">
        <f>תקן[[#This Row],[עלות פריט]]</f>
        <v>200</v>
      </c>
      <c r="H370" s="64">
        <f>תקן[[#This Row],[כמות]]</f>
        <v>6</v>
      </c>
      <c r="I370" s="64">
        <f>תקן[[#This Row],[סהכ עלות]]</f>
        <v>1200</v>
      </c>
      <c r="J370" s="65"/>
      <c r="K370" s="209" t="str">
        <f t="shared" si="49"/>
        <v>כיסא גן</v>
      </c>
      <c r="L370" s="210">
        <f t="shared" si="45"/>
        <v>6</v>
      </c>
      <c r="M370" s="211">
        <f t="shared" si="46"/>
        <v>0</v>
      </c>
      <c r="N370" s="211">
        <f t="shared" si="47"/>
        <v>1200</v>
      </c>
      <c r="O370" s="210"/>
      <c r="P370" s="218"/>
      <c r="Q370" s="215" t="str">
        <f t="shared" si="50"/>
        <v>ריהוט</v>
      </c>
      <c r="R370" s="219">
        <f t="shared" si="51"/>
        <v>6</v>
      </c>
      <c r="S370" s="211">
        <f t="shared" si="52"/>
        <v>0</v>
      </c>
      <c r="T370" s="211">
        <f t="shared" si="48"/>
        <v>200</v>
      </c>
      <c r="U370" s="211">
        <f t="shared" si="53"/>
        <v>1200</v>
      </c>
      <c r="V370" s="220"/>
      <c r="X370" s="63" t="str">
        <f>'טבלה מרכזת'!A370</f>
        <v>תשושי נפש</v>
      </c>
      <c r="Y370" s="63">
        <f>'טבלה מרכזת'!B370</f>
        <v>20</v>
      </c>
      <c r="Z370" s="63" t="str">
        <f>'טבלה מרכזת'!C370</f>
        <v>ריהוט</v>
      </c>
      <c r="AA370" s="63" t="str">
        <f>'טבלה מרכזת'!D370</f>
        <v>חצר פעילות ומנוחה</v>
      </c>
      <c r="AB370" s="63" t="str">
        <f>'טבלה מרכזת'!E370</f>
        <v>כיסא גן</v>
      </c>
      <c r="AC370" s="63">
        <f>'טבלה מרכזת'!F370</f>
        <v>200</v>
      </c>
      <c r="AD370" s="63">
        <f>'טבלה מרכזת'!G370</f>
        <v>6</v>
      </c>
      <c r="AE370" s="63">
        <f>'טבלה מרכזת'!H370</f>
        <v>1200</v>
      </c>
    </row>
    <row r="371" spans="2:31" ht="14.5" thickBot="1" x14ac:dyDescent="0.35">
      <c r="B371" s="64" t="str">
        <f>תקן[[#This Row],[סוג מרכז]]</f>
        <v>תשושי נפש</v>
      </c>
      <c r="C371" s="64">
        <f>תקן[[#This Row],[גודל מרכז]]</f>
        <v>20</v>
      </c>
      <c r="D371" s="64" t="str">
        <f>תקן[[#This Row],[סוג פריט]]</f>
        <v>ריהוט</v>
      </c>
      <c r="E371" s="64" t="str">
        <f>תקן[[#This Row],[קטגוריה]]</f>
        <v>חדר מחשבים</v>
      </c>
      <c r="F371" s="60" t="str">
        <f>תקן[[#This Row],[תיאור הפריט]]</f>
        <v>כיסא מחשב</v>
      </c>
      <c r="G371" s="64">
        <f>תקן[[#This Row],[עלות פריט]]</f>
        <v>450</v>
      </c>
      <c r="H371" s="64">
        <f>תקן[[#This Row],[כמות]]</f>
        <v>2</v>
      </c>
      <c r="I371" s="64">
        <f>תקן[[#This Row],[סהכ עלות]]</f>
        <v>900</v>
      </c>
      <c r="J371" s="65"/>
      <c r="K371" s="209" t="str">
        <f t="shared" si="49"/>
        <v>כיסא מחשב</v>
      </c>
      <c r="L371" s="210">
        <f t="shared" si="45"/>
        <v>2</v>
      </c>
      <c r="M371" s="211">
        <f t="shared" si="46"/>
        <v>0</v>
      </c>
      <c r="N371" s="211">
        <f t="shared" si="47"/>
        <v>900</v>
      </c>
      <c r="O371" s="210"/>
      <c r="P371" s="218"/>
      <c r="Q371" s="215" t="str">
        <f t="shared" si="50"/>
        <v>ריהוט</v>
      </c>
      <c r="R371" s="219">
        <f t="shared" si="51"/>
        <v>2</v>
      </c>
      <c r="S371" s="211">
        <f t="shared" si="52"/>
        <v>0</v>
      </c>
      <c r="T371" s="211">
        <f t="shared" si="48"/>
        <v>450</v>
      </c>
      <c r="U371" s="211">
        <f t="shared" si="53"/>
        <v>900</v>
      </c>
      <c r="V371" s="220"/>
      <c r="X371" s="63" t="str">
        <f>'טבלה מרכזת'!A371</f>
        <v>תשושי נפש</v>
      </c>
      <c r="Y371" s="63">
        <f>'טבלה מרכזת'!B371</f>
        <v>20</v>
      </c>
      <c r="Z371" s="63" t="str">
        <f>'טבלה מרכזת'!C371</f>
        <v>ריהוט</v>
      </c>
      <c r="AA371" s="63" t="str">
        <f>'טבלה מרכזת'!D371</f>
        <v>חדר מחשבים</v>
      </c>
      <c r="AB371" s="63" t="str">
        <f>'טבלה מרכזת'!E371</f>
        <v>כיסא מחשב</v>
      </c>
      <c r="AC371" s="63">
        <f>'טבלה מרכזת'!F371</f>
        <v>450</v>
      </c>
      <c r="AD371" s="63">
        <f>'טבלה מרכזת'!G371</f>
        <v>2</v>
      </c>
      <c r="AE371" s="63">
        <f>'טבלה מרכזת'!H371</f>
        <v>900</v>
      </c>
    </row>
    <row r="372" spans="2:31" ht="14.5" thickBot="1" x14ac:dyDescent="0.35">
      <c r="B372" s="64" t="str">
        <f>תקן[[#This Row],[סוג מרכז]]</f>
        <v>תשושי נפש</v>
      </c>
      <c r="C372" s="64">
        <f>תקן[[#This Row],[גודל מרכז]]</f>
        <v>20</v>
      </c>
      <c r="D372" s="64" t="str">
        <f>תקן[[#This Row],[סוג פריט]]</f>
        <v>ריהוט</v>
      </c>
      <c r="E372" s="64" t="str">
        <f>תקן[[#This Row],[קטגוריה]]</f>
        <v>חדר מנהל</v>
      </c>
      <c r="F372" s="60" t="str">
        <f>תקן[[#This Row],[תיאור הפריט]]</f>
        <v>כיסא מנהל</v>
      </c>
      <c r="G372" s="64">
        <f>תקן[[#This Row],[עלות פריט]]</f>
        <v>1200</v>
      </c>
      <c r="H372" s="64">
        <f>תקן[[#This Row],[כמות]]</f>
        <v>0</v>
      </c>
      <c r="I372" s="64">
        <f>תקן[[#This Row],[סהכ עלות]]</f>
        <v>0</v>
      </c>
      <c r="J372" s="65"/>
      <c r="K372" s="209" t="str">
        <f t="shared" si="49"/>
        <v>כיסא מנהל</v>
      </c>
      <c r="L372" s="210">
        <f t="shared" si="45"/>
        <v>0</v>
      </c>
      <c r="M372" s="211">
        <f t="shared" si="46"/>
        <v>0</v>
      </c>
      <c r="N372" s="211">
        <f t="shared" si="47"/>
        <v>0</v>
      </c>
      <c r="O372" s="210"/>
      <c r="P372" s="218"/>
      <c r="Q372" s="215" t="str">
        <f t="shared" si="50"/>
        <v>ריהוט</v>
      </c>
      <c r="R372" s="219">
        <f t="shared" si="51"/>
        <v>0</v>
      </c>
      <c r="S372" s="211">
        <f t="shared" si="52"/>
        <v>0</v>
      </c>
      <c r="T372" s="211">
        <f t="shared" si="48"/>
        <v>1200</v>
      </c>
      <c r="U372" s="211">
        <f t="shared" si="53"/>
        <v>0</v>
      </c>
      <c r="V372" s="220"/>
      <c r="X372" s="63" t="str">
        <f>'טבלה מרכזת'!A372</f>
        <v>תשושי נפש</v>
      </c>
      <c r="Y372" s="63">
        <f>'טבלה מרכזת'!B372</f>
        <v>20</v>
      </c>
      <c r="Z372" s="63" t="str">
        <f>'טבלה מרכזת'!C372</f>
        <v>ריהוט</v>
      </c>
      <c r="AA372" s="63" t="str">
        <f>'טבלה מרכזת'!D372</f>
        <v>חדר מנהל</v>
      </c>
      <c r="AB372" s="63" t="str">
        <f>'טבלה מרכזת'!E372</f>
        <v>כיסא מנהל</v>
      </c>
      <c r="AC372" s="63">
        <f>'טבלה מרכזת'!F372</f>
        <v>1200</v>
      </c>
      <c r="AD372" s="63">
        <f>'טבלה מרכזת'!G372</f>
        <v>0</v>
      </c>
      <c r="AE372" s="63">
        <f>'טבלה מרכזת'!H372</f>
        <v>0</v>
      </c>
    </row>
    <row r="373" spans="2:31" ht="14.5" thickBot="1" x14ac:dyDescent="0.35">
      <c r="B373" s="64" t="str">
        <f>תקן[[#This Row],[סוג מרכז]]</f>
        <v>תשושי נפש</v>
      </c>
      <c r="C373" s="64">
        <f>תקן[[#This Row],[גודל מרכז]]</f>
        <v>20</v>
      </c>
      <c r="D373" s="64" t="str">
        <f>תקן[[#This Row],[סוג פריט]]</f>
        <v>ריהוט</v>
      </c>
      <c r="E373" s="64" t="str">
        <f>תקן[[#This Row],[קטגוריה]]</f>
        <v>אולם כניסה</v>
      </c>
      <c r="F373" s="60" t="str">
        <f>תקן[[#This Row],[תיאור הפריט]]</f>
        <v>כיסא פעילות/עובד</v>
      </c>
      <c r="G373" s="64">
        <f>תקן[[#This Row],[עלות פריט]]</f>
        <v>450</v>
      </c>
      <c r="H373" s="64">
        <f>תקן[[#This Row],[כמות]]</f>
        <v>2</v>
      </c>
      <c r="I373" s="64">
        <f>תקן[[#This Row],[סהכ עלות]]</f>
        <v>900</v>
      </c>
      <c r="J373" s="65"/>
      <c r="K373" s="209" t="str">
        <f t="shared" si="49"/>
        <v>כיסא פעילות/עובד</v>
      </c>
      <c r="L373" s="210">
        <f t="shared" si="45"/>
        <v>2</v>
      </c>
      <c r="M373" s="211">
        <f t="shared" si="46"/>
        <v>0</v>
      </c>
      <c r="N373" s="211">
        <f t="shared" si="47"/>
        <v>900</v>
      </c>
      <c r="O373" s="210"/>
      <c r="P373" s="218"/>
      <c r="Q373" s="215" t="str">
        <f t="shared" si="50"/>
        <v>ריהוט</v>
      </c>
      <c r="R373" s="219">
        <f t="shared" si="51"/>
        <v>2</v>
      </c>
      <c r="S373" s="211">
        <f t="shared" si="52"/>
        <v>0</v>
      </c>
      <c r="T373" s="211">
        <f t="shared" si="48"/>
        <v>450</v>
      </c>
      <c r="U373" s="211">
        <f t="shared" si="53"/>
        <v>900</v>
      </c>
      <c r="V373" s="220"/>
      <c r="X373" s="63" t="str">
        <f>'טבלה מרכזת'!A373</f>
        <v>תשושי נפש</v>
      </c>
      <c r="Y373" s="63">
        <f>'טבלה מרכזת'!B373</f>
        <v>20</v>
      </c>
      <c r="Z373" s="63" t="str">
        <f>'טבלה מרכזת'!C373</f>
        <v>ריהוט</v>
      </c>
      <c r="AA373" s="63" t="str">
        <f>'טבלה מרכזת'!D373</f>
        <v>אולם כניסה</v>
      </c>
      <c r="AB373" s="63" t="str">
        <f>'טבלה מרכזת'!E373</f>
        <v>כיסא פעילות/עובד</v>
      </c>
      <c r="AC373" s="63">
        <f>'טבלה מרכזת'!F373</f>
        <v>450</v>
      </c>
      <c r="AD373" s="63">
        <f>'טבלה מרכזת'!G373</f>
        <v>2</v>
      </c>
      <c r="AE373" s="63">
        <f>'טבלה מרכזת'!H373</f>
        <v>900</v>
      </c>
    </row>
    <row r="374" spans="2:31" ht="14.5" thickBot="1" x14ac:dyDescent="0.35">
      <c r="B374" s="64" t="str">
        <f>תקן[[#This Row],[סוג מרכז]]</f>
        <v>תשושי נפש</v>
      </c>
      <c r="C374" s="64">
        <f>תקן[[#This Row],[גודל מרכז]]</f>
        <v>20</v>
      </c>
      <c r="D374" s="64" t="str">
        <f>תקן[[#This Row],[סוג פריט]]</f>
        <v>ריהוט</v>
      </c>
      <c r="E374" s="64" t="str">
        <f>תקן[[#This Row],[קטגוריה]]</f>
        <v>חדר מזכירות וקבלה</v>
      </c>
      <c r="F374" s="60" t="str">
        <f>תקן[[#This Row],[תיאור הפריט]]</f>
        <v>כיסא פעילות/עובד</v>
      </c>
      <c r="G374" s="64">
        <f>תקן[[#This Row],[עלות פריט]]</f>
        <v>450</v>
      </c>
      <c r="H374" s="64">
        <f>תקן[[#This Row],[כמות]]</f>
        <v>1</v>
      </c>
      <c r="I374" s="64">
        <f>תקן[[#This Row],[סהכ עלות]]</f>
        <v>450</v>
      </c>
      <c r="J374" s="65"/>
      <c r="K374" s="209" t="str">
        <f t="shared" si="49"/>
        <v>כיסא פעילות/עובד</v>
      </c>
      <c r="L374" s="210">
        <f t="shared" si="45"/>
        <v>1</v>
      </c>
      <c r="M374" s="211">
        <f t="shared" si="46"/>
        <v>0</v>
      </c>
      <c r="N374" s="211">
        <f t="shared" si="47"/>
        <v>450</v>
      </c>
      <c r="O374" s="210"/>
      <c r="P374" s="218"/>
      <c r="Q374" s="215" t="str">
        <f t="shared" si="50"/>
        <v>ריהוט</v>
      </c>
      <c r="R374" s="219">
        <f t="shared" si="51"/>
        <v>1</v>
      </c>
      <c r="S374" s="211">
        <f t="shared" si="52"/>
        <v>0</v>
      </c>
      <c r="T374" s="211">
        <f t="shared" si="48"/>
        <v>450</v>
      </c>
      <c r="U374" s="211">
        <f t="shared" si="53"/>
        <v>450</v>
      </c>
      <c r="V374" s="220"/>
      <c r="X374" s="63" t="str">
        <f>'טבלה מרכזת'!A374</f>
        <v>תשושי נפש</v>
      </c>
      <c r="Y374" s="63">
        <f>'טבלה מרכזת'!B374</f>
        <v>20</v>
      </c>
      <c r="Z374" s="63" t="str">
        <f>'טבלה מרכזת'!C374</f>
        <v>ריהוט</v>
      </c>
      <c r="AA374" s="63" t="str">
        <f>'טבלה מרכזת'!D374</f>
        <v>חדר מזכירות וקבלה</v>
      </c>
      <c r="AB374" s="63" t="str">
        <f>'טבלה מרכזת'!E374</f>
        <v>כיסא פעילות/עובד</v>
      </c>
      <c r="AC374" s="63">
        <f>'טבלה מרכזת'!F374</f>
        <v>450</v>
      </c>
      <c r="AD374" s="63">
        <f>'טבלה מרכזת'!G374</f>
        <v>1</v>
      </c>
      <c r="AE374" s="63">
        <f>'טבלה מרכזת'!H374</f>
        <v>450</v>
      </c>
    </row>
    <row r="375" spans="2:31" ht="14.5" thickBot="1" x14ac:dyDescent="0.35">
      <c r="B375" s="64" t="str">
        <f>תקן[[#This Row],[סוג מרכז]]</f>
        <v>תשושי נפש</v>
      </c>
      <c r="C375" s="64">
        <f>תקן[[#This Row],[גודל מרכז]]</f>
        <v>20</v>
      </c>
      <c r="D375" s="64" t="str">
        <f>תקן[[#This Row],[סוג פריט]]</f>
        <v>ריהוט</v>
      </c>
      <c r="E375" s="64" t="str">
        <f>תקן[[#This Row],[קטגוריה]]</f>
        <v>חדר מנהל</v>
      </c>
      <c r="F375" s="60" t="str">
        <f>תקן[[#This Row],[תיאור הפריט]]</f>
        <v>כיסא פעילות/עובד</v>
      </c>
      <c r="G375" s="64">
        <f>תקן[[#This Row],[עלות פריט]]</f>
        <v>450</v>
      </c>
      <c r="H375" s="64">
        <f>תקן[[#This Row],[כמות]]</f>
        <v>0</v>
      </c>
      <c r="I375" s="64">
        <f>תקן[[#This Row],[סהכ עלות]]</f>
        <v>0</v>
      </c>
      <c r="J375" s="65"/>
      <c r="K375" s="209" t="str">
        <f t="shared" si="49"/>
        <v>כיסא פעילות/עובד</v>
      </c>
      <c r="L375" s="210">
        <f t="shared" si="45"/>
        <v>0</v>
      </c>
      <c r="M375" s="211">
        <f t="shared" si="46"/>
        <v>0</v>
      </c>
      <c r="N375" s="211">
        <f t="shared" si="47"/>
        <v>0</v>
      </c>
      <c r="O375" s="210"/>
      <c r="P375" s="218"/>
      <c r="Q375" s="215" t="str">
        <f t="shared" si="50"/>
        <v>ריהוט</v>
      </c>
      <c r="R375" s="219">
        <f t="shared" si="51"/>
        <v>0</v>
      </c>
      <c r="S375" s="211">
        <f t="shared" si="52"/>
        <v>0</v>
      </c>
      <c r="T375" s="211">
        <f t="shared" si="48"/>
        <v>450</v>
      </c>
      <c r="U375" s="211">
        <f t="shared" si="53"/>
        <v>0</v>
      </c>
      <c r="V375" s="220"/>
      <c r="X375" s="63" t="str">
        <f>'טבלה מרכזת'!A375</f>
        <v>תשושי נפש</v>
      </c>
      <c r="Y375" s="63">
        <f>'טבלה מרכזת'!B375</f>
        <v>20</v>
      </c>
      <c r="Z375" s="63" t="str">
        <f>'טבלה מרכזת'!C375</f>
        <v>ריהוט</v>
      </c>
      <c r="AA375" s="63" t="str">
        <f>'טבלה מרכזת'!D375</f>
        <v>חדר מנהל</v>
      </c>
      <c r="AB375" s="63" t="str">
        <f>'טבלה מרכזת'!E375</f>
        <v>כיסא פעילות/עובד</v>
      </c>
      <c r="AC375" s="63">
        <f>'טבלה מרכזת'!F375</f>
        <v>450</v>
      </c>
      <c r="AD375" s="63">
        <f>'טבלה מרכזת'!G375</f>
        <v>0</v>
      </c>
      <c r="AE375" s="63">
        <f>'טבלה מרכזת'!H375</f>
        <v>0</v>
      </c>
    </row>
    <row r="376" spans="2:31" ht="14.5" thickBot="1" x14ac:dyDescent="0.35">
      <c r="B376" s="64" t="str">
        <f>תקן[[#This Row],[סוג מרכז]]</f>
        <v>תשושי נפש</v>
      </c>
      <c r="C376" s="64">
        <f>תקן[[#This Row],[גודל מרכז]]</f>
        <v>20</v>
      </c>
      <c r="D376" s="64" t="str">
        <f>תקן[[#This Row],[סוג פריט]]</f>
        <v>ריהוט</v>
      </c>
      <c r="E376" s="64" t="str">
        <f>תקן[[#This Row],[קטגוריה]]</f>
        <v>חדרי פעילות/תעסוקה</v>
      </c>
      <c r="F376" s="60" t="str">
        <f>תקן[[#This Row],[תיאור הפריט]]</f>
        <v>כיסא פעילות/עובד</v>
      </c>
      <c r="G376" s="64">
        <f>תקן[[#This Row],[עלות פריט]]</f>
        <v>450</v>
      </c>
      <c r="H376" s="64">
        <f>תקן[[#This Row],[כמות]]</f>
        <v>20</v>
      </c>
      <c r="I376" s="64">
        <f>תקן[[#This Row],[סהכ עלות]]</f>
        <v>9000</v>
      </c>
      <c r="J376" s="65"/>
      <c r="K376" s="209" t="str">
        <f t="shared" si="49"/>
        <v>כיסא פעילות/עובד</v>
      </c>
      <c r="L376" s="210">
        <f t="shared" si="45"/>
        <v>20</v>
      </c>
      <c r="M376" s="211">
        <f t="shared" si="46"/>
        <v>0</v>
      </c>
      <c r="N376" s="211">
        <f t="shared" si="47"/>
        <v>9000</v>
      </c>
      <c r="O376" s="210"/>
      <c r="P376" s="218"/>
      <c r="Q376" s="215" t="str">
        <f t="shared" si="50"/>
        <v>ריהוט</v>
      </c>
      <c r="R376" s="219">
        <f t="shared" si="51"/>
        <v>20</v>
      </c>
      <c r="S376" s="211">
        <f t="shared" si="52"/>
        <v>0</v>
      </c>
      <c r="T376" s="211">
        <f t="shared" si="48"/>
        <v>450</v>
      </c>
      <c r="U376" s="211">
        <f t="shared" si="53"/>
        <v>9000</v>
      </c>
      <c r="V376" s="220"/>
      <c r="X376" s="63" t="str">
        <f>'טבלה מרכזת'!A376</f>
        <v>תשושי נפש</v>
      </c>
      <c r="Y376" s="63">
        <f>'טבלה מרכזת'!B376</f>
        <v>20</v>
      </c>
      <c r="Z376" s="63" t="str">
        <f>'טבלה מרכזת'!C376</f>
        <v>ריהוט</v>
      </c>
      <c r="AA376" s="63" t="str">
        <f>'טבלה מרכזת'!D376</f>
        <v>חדרי פעילות/תעסוקה</v>
      </c>
      <c r="AB376" s="63" t="str">
        <f>'טבלה מרכזת'!E376</f>
        <v>כיסא פעילות/עובד</v>
      </c>
      <c r="AC376" s="63">
        <f>'טבלה מרכזת'!F376</f>
        <v>450</v>
      </c>
      <c r="AD376" s="63">
        <f>'טבלה מרכזת'!G376</f>
        <v>20</v>
      </c>
      <c r="AE376" s="63">
        <f>'טבלה מרכזת'!H376</f>
        <v>9000</v>
      </c>
    </row>
    <row r="377" spans="2:31" ht="14.5" thickBot="1" x14ac:dyDescent="0.35">
      <c r="B377" s="64" t="str">
        <f>תקן[[#This Row],[סוג מרכז]]</f>
        <v>תשושי נפש</v>
      </c>
      <c r="C377" s="64">
        <f>תקן[[#This Row],[גודל מרכז]]</f>
        <v>20</v>
      </c>
      <c r="D377" s="64" t="str">
        <f>תקן[[#This Row],[סוג פריט]]</f>
        <v>ריהוט</v>
      </c>
      <c r="E377" s="64" t="str">
        <f>תקן[[#This Row],[קטגוריה]]</f>
        <v>חדרי צוות/רב תחומי</v>
      </c>
      <c r="F377" s="60" t="str">
        <f>תקן[[#This Row],[תיאור הפריט]]</f>
        <v>כיסא פעילות/עובד</v>
      </c>
      <c r="G377" s="64">
        <f>תקן[[#This Row],[עלות פריט]]</f>
        <v>450</v>
      </c>
      <c r="H377" s="64">
        <f>תקן[[#This Row],[כמות]]</f>
        <v>5</v>
      </c>
      <c r="I377" s="64">
        <f>תקן[[#This Row],[סהכ עלות]]</f>
        <v>2250</v>
      </c>
      <c r="J377" s="65"/>
      <c r="K377" s="209" t="str">
        <f t="shared" si="49"/>
        <v>כיסא פעילות/עובד</v>
      </c>
      <c r="L377" s="210">
        <f t="shared" si="45"/>
        <v>5</v>
      </c>
      <c r="M377" s="211">
        <f t="shared" si="46"/>
        <v>0</v>
      </c>
      <c r="N377" s="211">
        <f t="shared" si="47"/>
        <v>2250</v>
      </c>
      <c r="O377" s="210"/>
      <c r="P377" s="218"/>
      <c r="Q377" s="215" t="str">
        <f t="shared" si="50"/>
        <v>ריהוט</v>
      </c>
      <c r="R377" s="219">
        <f t="shared" si="51"/>
        <v>5</v>
      </c>
      <c r="S377" s="211">
        <f t="shared" si="52"/>
        <v>0</v>
      </c>
      <c r="T377" s="211">
        <f t="shared" si="48"/>
        <v>450</v>
      </c>
      <c r="U377" s="211">
        <f t="shared" si="53"/>
        <v>2250</v>
      </c>
      <c r="V377" s="220"/>
      <c r="X377" s="63" t="str">
        <f>'טבלה מרכזת'!A377</f>
        <v>תשושי נפש</v>
      </c>
      <c r="Y377" s="63">
        <f>'טבלה מרכזת'!B377</f>
        <v>20</v>
      </c>
      <c r="Z377" s="63" t="str">
        <f>'טבלה מרכזת'!C377</f>
        <v>ריהוט</v>
      </c>
      <c r="AA377" s="63" t="str">
        <f>'טבלה מרכזת'!D377</f>
        <v>חדרי צוות/רב תחומי</v>
      </c>
      <c r="AB377" s="63" t="str">
        <f>'טבלה מרכזת'!E377</f>
        <v>כיסא פעילות/עובד</v>
      </c>
      <c r="AC377" s="63">
        <f>'טבלה מרכזת'!F377</f>
        <v>450</v>
      </c>
      <c r="AD377" s="63">
        <f>'טבלה מרכזת'!G377</f>
        <v>5</v>
      </c>
      <c r="AE377" s="63">
        <f>'טבלה מרכזת'!H377</f>
        <v>2250</v>
      </c>
    </row>
    <row r="378" spans="2:31" ht="14.5" thickBot="1" x14ac:dyDescent="0.35">
      <c r="B378" s="64" t="str">
        <f>תקן[[#This Row],[סוג מרכז]]</f>
        <v>תשושי נפש</v>
      </c>
      <c r="C378" s="64">
        <f>תקן[[#This Row],[גודל מרכז]]</f>
        <v>20</v>
      </c>
      <c r="D378" s="64" t="str">
        <f>תקן[[#This Row],[סוג פריט]]</f>
        <v>ריהוט</v>
      </c>
      <c r="E378" s="64" t="str">
        <f>תקן[[#This Row],[קטגוריה]]</f>
        <v>חדר רחצה</v>
      </c>
      <c r="F378" s="60" t="str">
        <f>תקן[[#This Row],[תיאור הפריט]]</f>
        <v>כיסא רחצה תיקני על גלגלים</v>
      </c>
      <c r="G378" s="64">
        <f>תקן[[#This Row],[עלות פריט]]</f>
        <v>1200</v>
      </c>
      <c r="H378" s="64">
        <f>תקן[[#This Row],[כמות]]</f>
        <v>1</v>
      </c>
      <c r="I378" s="64">
        <f>תקן[[#This Row],[סהכ עלות]]</f>
        <v>1200</v>
      </c>
      <c r="J378" s="65"/>
      <c r="K378" s="209" t="str">
        <f t="shared" si="49"/>
        <v>כיסא רחצה תיקני על גלגלים</v>
      </c>
      <c r="L378" s="210">
        <f t="shared" si="45"/>
        <v>1</v>
      </c>
      <c r="M378" s="211">
        <f t="shared" si="46"/>
        <v>0</v>
      </c>
      <c r="N378" s="211">
        <f t="shared" si="47"/>
        <v>1200</v>
      </c>
      <c r="O378" s="210"/>
      <c r="P378" s="218"/>
      <c r="Q378" s="215" t="str">
        <f t="shared" si="50"/>
        <v>ריהוט</v>
      </c>
      <c r="R378" s="219">
        <f t="shared" si="51"/>
        <v>1</v>
      </c>
      <c r="S378" s="211">
        <f t="shared" si="52"/>
        <v>0</v>
      </c>
      <c r="T378" s="211">
        <f t="shared" si="48"/>
        <v>1200</v>
      </c>
      <c r="U378" s="211">
        <f t="shared" si="53"/>
        <v>1200</v>
      </c>
      <c r="V378" s="220"/>
      <c r="X378" s="63" t="str">
        <f>'טבלה מרכזת'!A378</f>
        <v>תשושי נפש</v>
      </c>
      <c r="Y378" s="63">
        <f>'טבלה מרכזת'!B378</f>
        <v>20</v>
      </c>
      <c r="Z378" s="63" t="str">
        <f>'טבלה מרכזת'!C378</f>
        <v>ריהוט</v>
      </c>
      <c r="AA378" s="63" t="str">
        <f>'טבלה מרכזת'!D378</f>
        <v>חדר רחצה</v>
      </c>
      <c r="AB378" s="63" t="str">
        <f>'טבלה מרכזת'!E378</f>
        <v>כיסא רחצה תיקני על גלגלים</v>
      </c>
      <c r="AC378" s="63">
        <f>'טבלה מרכזת'!F378</f>
        <v>1200</v>
      </c>
      <c r="AD378" s="63">
        <f>'טבלה מרכזת'!G378</f>
        <v>1</v>
      </c>
      <c r="AE378" s="63">
        <f>'טבלה מרכזת'!H378</f>
        <v>1200</v>
      </c>
    </row>
    <row r="379" spans="2:31" ht="14.5" thickBot="1" x14ac:dyDescent="0.35">
      <c r="B379" s="64" t="str">
        <f>תקן[[#This Row],[סוג מרכז]]</f>
        <v>תשושי נפש</v>
      </c>
      <c r="C379" s="64">
        <f>תקן[[#This Row],[גודל מרכז]]</f>
        <v>20</v>
      </c>
      <c r="D379" s="64" t="str">
        <f>תקן[[#This Row],[סוג פריט]]</f>
        <v>ריהוט</v>
      </c>
      <c r="E379" s="64" t="str">
        <f>תקן[[#This Row],[קטגוריה]]</f>
        <v>כללי</v>
      </c>
      <c r="F379" s="60" t="str">
        <f>תקן[[#This Row],[תיאור הפריט]]</f>
        <v>כספת</v>
      </c>
      <c r="G379" s="64">
        <f>תקן[[#This Row],[עלות פריט]]</f>
        <v>800</v>
      </c>
      <c r="H379" s="64">
        <f>תקן[[#This Row],[כמות]]</f>
        <v>1</v>
      </c>
      <c r="I379" s="64">
        <f>תקן[[#This Row],[סהכ עלות]]</f>
        <v>800</v>
      </c>
      <c r="J379" s="65"/>
      <c r="K379" s="209" t="str">
        <f t="shared" si="49"/>
        <v>כספת</v>
      </c>
      <c r="L379" s="210">
        <f t="shared" si="45"/>
        <v>1</v>
      </c>
      <c r="M379" s="211">
        <f t="shared" si="46"/>
        <v>0</v>
      </c>
      <c r="N379" s="211">
        <f t="shared" si="47"/>
        <v>800</v>
      </c>
      <c r="O379" s="210"/>
      <c r="P379" s="218"/>
      <c r="Q379" s="215" t="str">
        <f t="shared" si="50"/>
        <v>ריהוט</v>
      </c>
      <c r="R379" s="219">
        <f t="shared" si="51"/>
        <v>1</v>
      </c>
      <c r="S379" s="211">
        <f t="shared" si="52"/>
        <v>0</v>
      </c>
      <c r="T379" s="211">
        <f t="shared" si="48"/>
        <v>800</v>
      </c>
      <c r="U379" s="211">
        <f t="shared" si="53"/>
        <v>800</v>
      </c>
      <c r="V379" s="220"/>
      <c r="X379" s="63" t="str">
        <f>'טבלה מרכזת'!A379</f>
        <v>תשושי נפש</v>
      </c>
      <c r="Y379" s="63">
        <f>'טבלה מרכזת'!B379</f>
        <v>20</v>
      </c>
      <c r="Z379" s="63" t="str">
        <f>'טבלה מרכזת'!C379</f>
        <v>ריהוט</v>
      </c>
      <c r="AA379" s="63" t="str">
        <f>'טבלה מרכזת'!D379</f>
        <v>כללי</v>
      </c>
      <c r="AB379" s="63" t="str">
        <f>'טבלה מרכזת'!E379</f>
        <v>כספת</v>
      </c>
      <c r="AC379" s="63">
        <f>'טבלה מרכזת'!F379</f>
        <v>800</v>
      </c>
      <c r="AD379" s="63">
        <f>'טבלה מרכזת'!G379</f>
        <v>1</v>
      </c>
      <c r="AE379" s="63">
        <f>'טבלה מרכזת'!H379</f>
        <v>800</v>
      </c>
    </row>
    <row r="380" spans="2:31" ht="14.5" thickBot="1" x14ac:dyDescent="0.35">
      <c r="B380" s="64" t="str">
        <f>תקן[[#This Row],[סוג מרכז]]</f>
        <v>תשושי נפש</v>
      </c>
      <c r="C380" s="64">
        <f>תקן[[#This Row],[גודל מרכז]]</f>
        <v>20</v>
      </c>
      <c r="D380" s="64" t="str">
        <f>תקן[[#This Row],[סוג פריט]]</f>
        <v>ריהוט</v>
      </c>
      <c r="E380" s="64" t="str">
        <f>תקן[[#This Row],[קטגוריה]]</f>
        <v>חדר רחצה</v>
      </c>
      <c r="F380" s="60" t="str">
        <f>תקן[[#This Row],[תיאור הפריט]]</f>
        <v>מדף להנחת אביזרים</v>
      </c>
      <c r="G380" s="64">
        <f>תקן[[#This Row],[עלות פריט]]</f>
        <v>350</v>
      </c>
      <c r="H380" s="64">
        <f>תקן[[#This Row],[כמות]]</f>
        <v>1</v>
      </c>
      <c r="I380" s="64">
        <f>תקן[[#This Row],[סהכ עלות]]</f>
        <v>350</v>
      </c>
      <c r="J380" s="65"/>
      <c r="K380" s="209" t="str">
        <f t="shared" si="49"/>
        <v>מדף להנחת אביזרים</v>
      </c>
      <c r="L380" s="210">
        <f t="shared" ref="L380:L434" si="54">H380</f>
        <v>1</v>
      </c>
      <c r="M380" s="211">
        <f t="shared" ref="M380:M434" si="55">IF(L380-H380&lt;&gt;0,L380-H380,0)</f>
        <v>0</v>
      </c>
      <c r="N380" s="211">
        <f t="shared" ref="N380:N434" si="56">L380*G380</f>
        <v>350</v>
      </c>
      <c r="O380" s="210"/>
      <c r="P380" s="218"/>
      <c r="Q380" s="215" t="str">
        <f t="shared" si="50"/>
        <v>ריהוט</v>
      </c>
      <c r="R380" s="219">
        <f t="shared" si="51"/>
        <v>1</v>
      </c>
      <c r="S380" s="211">
        <f t="shared" si="52"/>
        <v>0</v>
      </c>
      <c r="T380" s="211">
        <f t="shared" ref="T380:T434" si="57">G380</f>
        <v>350</v>
      </c>
      <c r="U380" s="211">
        <f t="shared" si="53"/>
        <v>350</v>
      </c>
      <c r="V380" s="220"/>
      <c r="X380" s="63" t="str">
        <f>'טבלה מרכזת'!A380</f>
        <v>תשושי נפש</v>
      </c>
      <c r="Y380" s="63">
        <f>'טבלה מרכזת'!B380</f>
        <v>20</v>
      </c>
      <c r="Z380" s="63" t="str">
        <f>'טבלה מרכזת'!C380</f>
        <v>ריהוט</v>
      </c>
      <c r="AA380" s="63" t="str">
        <f>'טבלה מרכזת'!D380</f>
        <v>חדר רחצה</v>
      </c>
      <c r="AB380" s="63" t="str">
        <f>'טבלה מרכזת'!E380</f>
        <v>מדף להנחת אביזרים</v>
      </c>
      <c r="AC380" s="63">
        <f>'טבלה מרכזת'!F380</f>
        <v>350</v>
      </c>
      <c r="AD380" s="63">
        <f>'טבלה מרכזת'!G380</f>
        <v>1</v>
      </c>
      <c r="AE380" s="63">
        <f>'טבלה מרכזת'!H380</f>
        <v>350</v>
      </c>
    </row>
    <row r="381" spans="2:31" ht="14.5" thickBot="1" x14ac:dyDescent="0.35">
      <c r="B381" s="64" t="str">
        <f>תקן[[#This Row],[סוג מרכז]]</f>
        <v>תשושי נפש</v>
      </c>
      <c r="C381" s="64">
        <f>תקן[[#This Row],[גודל מרכז]]</f>
        <v>20</v>
      </c>
      <c r="D381" s="64" t="str">
        <f>תקן[[#This Row],[סוג פריט]]</f>
        <v>ריהוט</v>
      </c>
      <c r="E381" s="64" t="str">
        <f>תקן[[#This Row],[קטגוריה]]</f>
        <v>חדר מנוחה</v>
      </c>
      <c r="F381" s="60" t="str">
        <f>תקן[[#This Row],[תיאור הפריט]]</f>
        <v>מיטה + מזרון לטקס</v>
      </c>
      <c r="G381" s="64">
        <f>תקן[[#This Row],[עלות פריט]]</f>
        <v>1500</v>
      </c>
      <c r="H381" s="64">
        <f>תקן[[#This Row],[כמות]]</f>
        <v>1</v>
      </c>
      <c r="I381" s="64">
        <f>תקן[[#This Row],[סהכ עלות]]</f>
        <v>1500</v>
      </c>
      <c r="J381" s="65"/>
      <c r="K381" s="209" t="str">
        <f t="shared" ref="K381:K435" si="58">F381</f>
        <v>מיטה + מזרון לטקס</v>
      </c>
      <c r="L381" s="210">
        <f t="shared" si="54"/>
        <v>1</v>
      </c>
      <c r="M381" s="211">
        <f t="shared" si="55"/>
        <v>0</v>
      </c>
      <c r="N381" s="211">
        <f t="shared" si="56"/>
        <v>1500</v>
      </c>
      <c r="O381" s="210"/>
      <c r="P381" s="218"/>
      <c r="Q381" s="215" t="str">
        <f t="shared" ref="Q381:Q435" si="59">D381</f>
        <v>ריהוט</v>
      </c>
      <c r="R381" s="219">
        <f t="shared" ref="R381:R435" si="60">L381</f>
        <v>1</v>
      </c>
      <c r="S381" s="211">
        <f t="shared" ref="S381:S435" si="61">M381</f>
        <v>0</v>
      </c>
      <c r="T381" s="211">
        <f t="shared" si="57"/>
        <v>1500</v>
      </c>
      <c r="U381" s="211">
        <f t="shared" ref="U381:U435" si="62">T381*R381</f>
        <v>1500</v>
      </c>
      <c r="V381" s="220"/>
      <c r="X381" s="63" t="str">
        <f>'טבלה מרכזת'!A381</f>
        <v>תשושי נפש</v>
      </c>
      <c r="Y381" s="63">
        <f>'טבלה מרכזת'!B381</f>
        <v>20</v>
      </c>
      <c r="Z381" s="63" t="str">
        <f>'טבלה מרכזת'!C381</f>
        <v>ריהוט</v>
      </c>
      <c r="AA381" s="63" t="str">
        <f>'טבלה מרכזת'!D381</f>
        <v>חדר מנוחה</v>
      </c>
      <c r="AB381" s="63" t="str">
        <f>'טבלה מרכזת'!E381</f>
        <v>מיטה + מזרון לטקס</v>
      </c>
      <c r="AC381" s="63">
        <f>'טבלה מרכזת'!F381</f>
        <v>1500</v>
      </c>
      <c r="AD381" s="63">
        <f>'טבלה מרכזת'!G381</f>
        <v>1</v>
      </c>
      <c r="AE381" s="63">
        <f>'טבלה מרכזת'!H381</f>
        <v>1500</v>
      </c>
    </row>
    <row r="382" spans="2:31" ht="14.5" thickBot="1" x14ac:dyDescent="0.35">
      <c r="B382" s="64" t="str">
        <f>תקן[[#This Row],[סוג מרכז]]</f>
        <v>תשושי נפש</v>
      </c>
      <c r="C382" s="64">
        <f>תקן[[#This Row],[גודל מרכז]]</f>
        <v>20</v>
      </c>
      <c r="D382" s="64" t="str">
        <f>תקן[[#This Row],[סוג פריט]]</f>
        <v>ריהוט</v>
      </c>
      <c r="E382" s="64" t="str">
        <f>תקן[[#This Row],[קטגוריה]]</f>
        <v>חדרי צוות/רב תחומי</v>
      </c>
      <c r="F382" s="60" t="str">
        <f>תקן[[#This Row],[תיאור הפריט]]</f>
        <v>מיטה חשמלית</v>
      </c>
      <c r="G382" s="64">
        <f>תקן[[#This Row],[עלות פריט]]</f>
        <v>6000</v>
      </c>
      <c r="H382" s="64">
        <f>תקן[[#This Row],[כמות]]</f>
        <v>1</v>
      </c>
      <c r="I382" s="64">
        <f>תקן[[#This Row],[סהכ עלות]]</f>
        <v>6000</v>
      </c>
      <c r="J382" s="65"/>
      <c r="K382" s="209" t="str">
        <f t="shared" si="58"/>
        <v>מיטה חשמלית</v>
      </c>
      <c r="L382" s="210">
        <f t="shared" si="54"/>
        <v>1</v>
      </c>
      <c r="M382" s="211">
        <f t="shared" si="55"/>
        <v>0</v>
      </c>
      <c r="N382" s="211">
        <f t="shared" si="56"/>
        <v>6000</v>
      </c>
      <c r="O382" s="210"/>
      <c r="P382" s="218"/>
      <c r="Q382" s="215" t="str">
        <f t="shared" si="59"/>
        <v>ריהוט</v>
      </c>
      <c r="R382" s="219">
        <f t="shared" si="60"/>
        <v>1</v>
      </c>
      <c r="S382" s="211">
        <f t="shared" si="61"/>
        <v>0</v>
      </c>
      <c r="T382" s="211">
        <f t="shared" si="57"/>
        <v>6000</v>
      </c>
      <c r="U382" s="211">
        <f t="shared" si="62"/>
        <v>6000</v>
      </c>
      <c r="V382" s="220"/>
      <c r="X382" s="63" t="str">
        <f>'טבלה מרכזת'!A382</f>
        <v>תשושי נפש</v>
      </c>
      <c r="Y382" s="63">
        <f>'טבלה מרכזת'!B382</f>
        <v>20</v>
      </c>
      <c r="Z382" s="63" t="str">
        <f>'טבלה מרכזת'!C382</f>
        <v>ריהוט</v>
      </c>
      <c r="AA382" s="63" t="str">
        <f>'טבלה מרכזת'!D382</f>
        <v>חדרי צוות/רב תחומי</v>
      </c>
      <c r="AB382" s="63" t="str">
        <f>'טבלה מרכזת'!E382</f>
        <v>מיטה חשמלית</v>
      </c>
      <c r="AC382" s="63">
        <f>'טבלה מרכזת'!F382</f>
        <v>6000</v>
      </c>
      <c r="AD382" s="63">
        <f>'טבלה מרכזת'!G382</f>
        <v>1</v>
      </c>
      <c r="AE382" s="63">
        <f>'טבלה מרכזת'!H382</f>
        <v>6000</v>
      </c>
    </row>
    <row r="383" spans="2:31" ht="14.5" thickBot="1" x14ac:dyDescent="0.35">
      <c r="B383" s="64" t="str">
        <f>תקן[[#This Row],[סוג מרכז]]</f>
        <v>תשושי נפש</v>
      </c>
      <c r="C383" s="64">
        <f>תקן[[#This Row],[גודל מרכז]]</f>
        <v>20</v>
      </c>
      <c r="D383" s="64" t="str">
        <f>תקן[[#This Row],[סוג פריט]]</f>
        <v>ריהוט</v>
      </c>
      <c r="E383" s="64" t="str">
        <f>תקן[[#This Row],[קטגוריה]]</f>
        <v>חדר רחצה</v>
      </c>
      <c r="F383" s="60" t="str">
        <f>תקן[[#This Row],[תיאור הפריט]]</f>
        <v>מראה</v>
      </c>
      <c r="G383" s="64">
        <f>תקן[[#This Row],[עלות פריט]]</f>
        <v>250</v>
      </c>
      <c r="H383" s="64">
        <f>תקן[[#This Row],[כמות]]</f>
        <v>1</v>
      </c>
      <c r="I383" s="64">
        <f>תקן[[#This Row],[סהכ עלות]]</f>
        <v>250</v>
      </c>
      <c r="J383" s="65"/>
      <c r="K383" s="209" t="str">
        <f t="shared" si="58"/>
        <v>מראה</v>
      </c>
      <c r="L383" s="210">
        <f t="shared" si="54"/>
        <v>1</v>
      </c>
      <c r="M383" s="211">
        <f t="shared" si="55"/>
        <v>0</v>
      </c>
      <c r="N383" s="211">
        <f t="shared" si="56"/>
        <v>250</v>
      </c>
      <c r="O383" s="210"/>
      <c r="P383" s="218"/>
      <c r="Q383" s="215" t="str">
        <f t="shared" si="59"/>
        <v>ריהוט</v>
      </c>
      <c r="R383" s="219">
        <f t="shared" si="60"/>
        <v>1</v>
      </c>
      <c r="S383" s="211">
        <f t="shared" si="61"/>
        <v>0</v>
      </c>
      <c r="T383" s="211">
        <f t="shared" si="57"/>
        <v>250</v>
      </c>
      <c r="U383" s="211">
        <f t="shared" si="62"/>
        <v>250</v>
      </c>
      <c r="V383" s="220"/>
      <c r="X383" s="63" t="str">
        <f>'טבלה מרכזת'!A383</f>
        <v>תשושי נפש</v>
      </c>
      <c r="Y383" s="63">
        <f>'טבלה מרכזת'!B383</f>
        <v>20</v>
      </c>
      <c r="Z383" s="63" t="str">
        <f>'טבלה מרכזת'!C383</f>
        <v>ריהוט</v>
      </c>
      <c r="AA383" s="63" t="str">
        <f>'טבלה מרכזת'!D383</f>
        <v>חדר רחצה</v>
      </c>
      <c r="AB383" s="63" t="str">
        <f>'טבלה מרכזת'!E383</f>
        <v>מראה</v>
      </c>
      <c r="AC383" s="63">
        <f>'טבלה מרכזת'!F383</f>
        <v>250</v>
      </c>
      <c r="AD383" s="63">
        <f>'טבלה מרכזת'!G383</f>
        <v>1</v>
      </c>
      <c r="AE383" s="63">
        <f>'טבלה מרכזת'!H383</f>
        <v>250</v>
      </c>
    </row>
    <row r="384" spans="2:31" ht="14.5" thickBot="1" x14ac:dyDescent="0.35">
      <c r="B384" s="64" t="str">
        <f>תקן[[#This Row],[סוג מרכז]]</f>
        <v>תשושי נפש</v>
      </c>
      <c r="C384" s="64">
        <f>תקן[[#This Row],[גודל מרכז]]</f>
        <v>20</v>
      </c>
      <c r="D384" s="64" t="str">
        <f>תקן[[#This Row],[סוג פריט]]</f>
        <v>ריהוט</v>
      </c>
      <c r="E384" s="64" t="str">
        <f>תקן[[#This Row],[קטגוריה]]</f>
        <v>מלתחה</v>
      </c>
      <c r="F384" s="60" t="str">
        <f>תקן[[#This Row],[תיאור הפריט]]</f>
        <v>מראת קיר גבוהה</v>
      </c>
      <c r="G384" s="64">
        <f>תקן[[#This Row],[עלות פריט]]</f>
        <v>1200</v>
      </c>
      <c r="H384" s="64">
        <f>תקן[[#This Row],[כמות]]</f>
        <v>1</v>
      </c>
      <c r="I384" s="64">
        <f>תקן[[#This Row],[סהכ עלות]]</f>
        <v>1200</v>
      </c>
      <c r="J384" s="65"/>
      <c r="K384" s="209" t="str">
        <f t="shared" si="58"/>
        <v>מראת קיר גבוהה</v>
      </c>
      <c r="L384" s="210">
        <f t="shared" si="54"/>
        <v>1</v>
      </c>
      <c r="M384" s="211">
        <f t="shared" si="55"/>
        <v>0</v>
      </c>
      <c r="N384" s="211">
        <f t="shared" si="56"/>
        <v>1200</v>
      </c>
      <c r="O384" s="210"/>
      <c r="P384" s="218"/>
      <c r="Q384" s="215" t="str">
        <f t="shared" si="59"/>
        <v>ריהוט</v>
      </c>
      <c r="R384" s="219">
        <f t="shared" si="60"/>
        <v>1</v>
      </c>
      <c r="S384" s="211">
        <f t="shared" si="61"/>
        <v>0</v>
      </c>
      <c r="T384" s="211">
        <f t="shared" si="57"/>
        <v>1200</v>
      </c>
      <c r="U384" s="211">
        <f t="shared" si="62"/>
        <v>1200</v>
      </c>
      <c r="V384" s="220"/>
      <c r="X384" s="63" t="str">
        <f>'טבלה מרכזת'!A384</f>
        <v>תשושי נפש</v>
      </c>
      <c r="Y384" s="63">
        <f>'טבלה מרכזת'!B384</f>
        <v>20</v>
      </c>
      <c r="Z384" s="63" t="str">
        <f>'טבלה מרכזת'!C384</f>
        <v>ריהוט</v>
      </c>
      <c r="AA384" s="63" t="str">
        <f>'טבלה מרכזת'!D384</f>
        <v>מלתחה</v>
      </c>
      <c r="AB384" s="63" t="str">
        <f>'טבלה מרכזת'!E384</f>
        <v>מראת קיר גבוהה</v>
      </c>
      <c r="AC384" s="63">
        <f>'טבלה מרכזת'!F384</f>
        <v>1200</v>
      </c>
      <c r="AD384" s="63">
        <f>'טבלה מרכזת'!G384</f>
        <v>1</v>
      </c>
      <c r="AE384" s="63">
        <f>'טבלה מרכזת'!H384</f>
        <v>1200</v>
      </c>
    </row>
    <row r="385" spans="2:31" ht="14.5" thickBot="1" x14ac:dyDescent="0.35">
      <c r="B385" s="64" t="str">
        <f>תקן[[#This Row],[סוג מרכז]]</f>
        <v>תשושי נפש</v>
      </c>
      <c r="C385" s="64">
        <f>תקן[[#This Row],[גודל מרכז]]</f>
        <v>20</v>
      </c>
      <c r="D385" s="64" t="str">
        <f>תקן[[#This Row],[סוג פריט]]</f>
        <v>ריהוט</v>
      </c>
      <c r="E385" s="64" t="str">
        <f>תקן[[#This Row],[קטגוריה]]</f>
        <v>שירותי צוות ומלתחה</v>
      </c>
      <c r="F385" s="60" t="str">
        <f>תקן[[#This Row],[תיאור הפריט]]</f>
        <v>מראת קיר גבוהה</v>
      </c>
      <c r="G385" s="64">
        <f>תקן[[#This Row],[עלות פריט]]</f>
        <v>1200</v>
      </c>
      <c r="H385" s="64">
        <f>תקן[[#This Row],[כמות]]</f>
        <v>1</v>
      </c>
      <c r="I385" s="64">
        <f>תקן[[#This Row],[סהכ עלות]]</f>
        <v>1200</v>
      </c>
      <c r="J385" s="65"/>
      <c r="K385" s="209" t="str">
        <f t="shared" si="58"/>
        <v>מראת קיר גבוהה</v>
      </c>
      <c r="L385" s="210">
        <f t="shared" si="54"/>
        <v>1</v>
      </c>
      <c r="M385" s="211">
        <f t="shared" si="55"/>
        <v>0</v>
      </c>
      <c r="N385" s="211">
        <f t="shared" si="56"/>
        <v>1200</v>
      </c>
      <c r="O385" s="210"/>
      <c r="P385" s="218"/>
      <c r="Q385" s="215" t="str">
        <f t="shared" si="59"/>
        <v>ריהוט</v>
      </c>
      <c r="R385" s="219">
        <f t="shared" si="60"/>
        <v>1</v>
      </c>
      <c r="S385" s="211">
        <f t="shared" si="61"/>
        <v>0</v>
      </c>
      <c r="T385" s="211">
        <f t="shared" si="57"/>
        <v>1200</v>
      </c>
      <c r="U385" s="211">
        <f t="shared" si="62"/>
        <v>1200</v>
      </c>
      <c r="V385" s="220"/>
      <c r="X385" s="63" t="str">
        <f>'טבלה מרכזת'!A385</f>
        <v>תשושי נפש</v>
      </c>
      <c r="Y385" s="63">
        <f>'טבלה מרכזת'!B385</f>
        <v>20</v>
      </c>
      <c r="Z385" s="63" t="str">
        <f>'טבלה מרכזת'!C385</f>
        <v>ריהוט</v>
      </c>
      <c r="AA385" s="63" t="str">
        <f>'טבלה מרכזת'!D385</f>
        <v>שירותי צוות ומלתחה</v>
      </c>
      <c r="AB385" s="63" t="str">
        <f>'טבלה מרכזת'!E385</f>
        <v>מראת קיר גבוהה</v>
      </c>
      <c r="AC385" s="63">
        <f>'טבלה מרכזת'!F385</f>
        <v>1200</v>
      </c>
      <c r="AD385" s="63">
        <f>'טבלה מרכזת'!G385</f>
        <v>1</v>
      </c>
      <c r="AE385" s="63">
        <f>'טבלה מרכזת'!H385</f>
        <v>1200</v>
      </c>
    </row>
    <row r="386" spans="2:31" ht="14.5" thickBot="1" x14ac:dyDescent="0.35">
      <c r="B386" s="64" t="str">
        <f>תקן[[#This Row],[סוג מרכז]]</f>
        <v>תשושי נפש</v>
      </c>
      <c r="C386" s="64">
        <f>תקן[[#This Row],[גודל מרכז]]</f>
        <v>20</v>
      </c>
      <c r="D386" s="64" t="str">
        <f>תקן[[#This Row],[סוג פריט]]</f>
        <v>ריהוט</v>
      </c>
      <c r="E386" s="64" t="str">
        <f>תקן[[#This Row],[קטגוריה]]</f>
        <v>חצר פעילות ומנוחה</v>
      </c>
      <c r="F386" s="60" t="str">
        <f>תקן[[#This Row],[תיאור הפריט]]</f>
        <v>ספסל גן</v>
      </c>
      <c r="G386" s="64">
        <f>תקן[[#This Row],[עלות פריט]]</f>
        <v>1650</v>
      </c>
      <c r="H386" s="64">
        <f>תקן[[#This Row],[כמות]]</f>
        <v>2</v>
      </c>
      <c r="I386" s="64">
        <f>תקן[[#This Row],[סהכ עלות]]</f>
        <v>3300</v>
      </c>
      <c r="J386" s="65"/>
      <c r="K386" s="209" t="str">
        <f t="shared" si="58"/>
        <v>ספסל גן</v>
      </c>
      <c r="L386" s="210">
        <f t="shared" si="54"/>
        <v>2</v>
      </c>
      <c r="M386" s="211">
        <f t="shared" si="55"/>
        <v>0</v>
      </c>
      <c r="N386" s="211">
        <f t="shared" si="56"/>
        <v>3300</v>
      </c>
      <c r="O386" s="210"/>
      <c r="P386" s="218"/>
      <c r="Q386" s="215" t="str">
        <f t="shared" si="59"/>
        <v>ריהוט</v>
      </c>
      <c r="R386" s="219">
        <f t="shared" si="60"/>
        <v>2</v>
      </c>
      <c r="S386" s="211">
        <f t="shared" si="61"/>
        <v>0</v>
      </c>
      <c r="T386" s="211">
        <f t="shared" si="57"/>
        <v>1650</v>
      </c>
      <c r="U386" s="211">
        <f t="shared" si="62"/>
        <v>3300</v>
      </c>
      <c r="V386" s="220"/>
      <c r="X386" s="63" t="str">
        <f>'טבלה מרכזת'!A386</f>
        <v>תשושי נפש</v>
      </c>
      <c r="Y386" s="63">
        <f>'טבלה מרכזת'!B386</f>
        <v>20</v>
      </c>
      <c r="Z386" s="63" t="str">
        <f>'טבלה מרכזת'!C386</f>
        <v>ריהוט</v>
      </c>
      <c r="AA386" s="63" t="str">
        <f>'טבלה מרכזת'!D386</f>
        <v>חצר פעילות ומנוחה</v>
      </c>
      <c r="AB386" s="63" t="str">
        <f>'טבלה מרכזת'!E386</f>
        <v>ספסל גן</v>
      </c>
      <c r="AC386" s="63">
        <f>'טבלה מרכזת'!F386</f>
        <v>1650</v>
      </c>
      <c r="AD386" s="63">
        <f>'טבלה מרכזת'!G386</f>
        <v>2</v>
      </c>
      <c r="AE386" s="63">
        <f>'טבלה מרכזת'!H386</f>
        <v>3300</v>
      </c>
    </row>
    <row r="387" spans="2:31" ht="14.5" thickBot="1" x14ac:dyDescent="0.35">
      <c r="B387" s="64" t="str">
        <f>תקן[[#This Row],[סוג מרכז]]</f>
        <v>תשושי נפש</v>
      </c>
      <c r="C387" s="64">
        <f>תקן[[#This Row],[גודל מרכז]]</f>
        <v>20</v>
      </c>
      <c r="D387" s="64" t="str">
        <f>תקן[[#This Row],[סוג פריט]]</f>
        <v>ריהוט</v>
      </c>
      <c r="E387" s="64" t="str">
        <f>תקן[[#This Row],[קטגוריה]]</f>
        <v>חדר רחצה</v>
      </c>
      <c r="F387" s="60" t="str">
        <f>תקן[[#This Row],[תיאור הפריט]]</f>
        <v>ספסל הלבשה</v>
      </c>
      <c r="G387" s="64">
        <f>תקן[[#This Row],[עלות פריט]]</f>
        <v>600</v>
      </c>
      <c r="H387" s="64">
        <f>תקן[[#This Row],[כמות]]</f>
        <v>1</v>
      </c>
      <c r="I387" s="64">
        <f>תקן[[#This Row],[סהכ עלות]]</f>
        <v>600</v>
      </c>
      <c r="J387" s="65"/>
      <c r="K387" s="209" t="str">
        <f t="shared" si="58"/>
        <v>ספסל הלבשה</v>
      </c>
      <c r="L387" s="210">
        <f t="shared" si="54"/>
        <v>1</v>
      </c>
      <c r="M387" s="211">
        <f t="shared" si="55"/>
        <v>0</v>
      </c>
      <c r="N387" s="211">
        <f t="shared" si="56"/>
        <v>600</v>
      </c>
      <c r="O387" s="210"/>
      <c r="P387" s="218"/>
      <c r="Q387" s="215" t="str">
        <f t="shared" si="59"/>
        <v>ריהוט</v>
      </c>
      <c r="R387" s="219">
        <f t="shared" si="60"/>
        <v>1</v>
      </c>
      <c r="S387" s="211">
        <f t="shared" si="61"/>
        <v>0</v>
      </c>
      <c r="T387" s="211">
        <f t="shared" si="57"/>
        <v>600</v>
      </c>
      <c r="U387" s="211">
        <f t="shared" si="62"/>
        <v>600</v>
      </c>
      <c r="V387" s="220"/>
      <c r="X387" s="63" t="str">
        <f>'טבלה מרכזת'!A387</f>
        <v>תשושי נפש</v>
      </c>
      <c r="Y387" s="63">
        <f>'טבלה מרכזת'!B387</f>
        <v>20</v>
      </c>
      <c r="Z387" s="63" t="str">
        <f>'טבלה מרכזת'!C387</f>
        <v>ריהוט</v>
      </c>
      <c r="AA387" s="63" t="str">
        <f>'טבלה מרכזת'!D387</f>
        <v>חדר רחצה</v>
      </c>
      <c r="AB387" s="63" t="str">
        <f>'טבלה מרכזת'!E387</f>
        <v>ספסל הלבשה</v>
      </c>
      <c r="AC387" s="63">
        <f>'טבלה מרכזת'!F387</f>
        <v>600</v>
      </c>
      <c r="AD387" s="63">
        <f>'טבלה מרכזת'!G387</f>
        <v>1</v>
      </c>
      <c r="AE387" s="63">
        <f>'טבלה מרכזת'!H387</f>
        <v>600</v>
      </c>
    </row>
    <row r="388" spans="2:31" ht="14.5" thickBot="1" x14ac:dyDescent="0.35">
      <c r="B388" s="64" t="str">
        <f>תקן[[#This Row],[סוג מרכז]]</f>
        <v>תשושי נפש</v>
      </c>
      <c r="C388" s="64">
        <f>תקן[[#This Row],[גודל מרכז]]</f>
        <v>20</v>
      </c>
      <c r="D388" s="64" t="str">
        <f>תקן[[#This Row],[סוג פריט]]</f>
        <v>ריהוט</v>
      </c>
      <c r="E388" s="64" t="str">
        <f>תקן[[#This Row],[קטגוריה]]</f>
        <v>חדר מזכירות וקבלה</v>
      </c>
      <c r="F388" s="60" t="str">
        <f>תקן[[#This Row],[תיאור הפריט]]</f>
        <v>עמדת מחשב ומדפסת</v>
      </c>
      <c r="G388" s="64">
        <f>תקן[[#This Row],[עלות פריט]]</f>
        <v>1100</v>
      </c>
      <c r="H388" s="64">
        <f>תקן[[#This Row],[כמות]]</f>
        <v>1</v>
      </c>
      <c r="I388" s="64">
        <f>תקן[[#This Row],[סהכ עלות]]</f>
        <v>1100</v>
      </c>
      <c r="J388" s="65"/>
      <c r="K388" s="209" t="str">
        <f t="shared" si="58"/>
        <v>עמדת מחשב ומדפסת</v>
      </c>
      <c r="L388" s="210">
        <f t="shared" si="54"/>
        <v>1</v>
      </c>
      <c r="M388" s="211">
        <f t="shared" si="55"/>
        <v>0</v>
      </c>
      <c r="N388" s="211">
        <f t="shared" si="56"/>
        <v>1100</v>
      </c>
      <c r="O388" s="210"/>
      <c r="P388" s="218"/>
      <c r="Q388" s="215" t="str">
        <f t="shared" si="59"/>
        <v>ריהוט</v>
      </c>
      <c r="R388" s="219">
        <f t="shared" si="60"/>
        <v>1</v>
      </c>
      <c r="S388" s="211">
        <f t="shared" si="61"/>
        <v>0</v>
      </c>
      <c r="T388" s="211">
        <f t="shared" si="57"/>
        <v>1100</v>
      </c>
      <c r="U388" s="211">
        <f t="shared" si="62"/>
        <v>1100</v>
      </c>
      <c r="V388" s="220"/>
      <c r="X388" s="63" t="str">
        <f>'טבלה מרכזת'!A388</f>
        <v>תשושי נפש</v>
      </c>
      <c r="Y388" s="63">
        <f>'טבלה מרכזת'!B388</f>
        <v>20</v>
      </c>
      <c r="Z388" s="63" t="str">
        <f>'טבלה מרכזת'!C388</f>
        <v>ריהוט</v>
      </c>
      <c r="AA388" s="63" t="str">
        <f>'טבלה מרכזת'!D388</f>
        <v>חדר מזכירות וקבלה</v>
      </c>
      <c r="AB388" s="63" t="str">
        <f>'טבלה מרכזת'!E388</f>
        <v>עמדת מחשב ומדפסת</v>
      </c>
      <c r="AC388" s="63">
        <f>'טבלה מרכזת'!F388</f>
        <v>1100</v>
      </c>
      <c r="AD388" s="63">
        <f>'טבלה מרכזת'!G388</f>
        <v>1</v>
      </c>
      <c r="AE388" s="63">
        <f>'טבלה מרכזת'!H388</f>
        <v>1100</v>
      </c>
    </row>
    <row r="389" spans="2:31" ht="14.5" thickBot="1" x14ac:dyDescent="0.35">
      <c r="B389" s="64" t="str">
        <f>תקן[[#This Row],[סוג מרכז]]</f>
        <v>תשושי נפש</v>
      </c>
      <c r="C389" s="64">
        <f>תקן[[#This Row],[גודל מרכז]]</f>
        <v>20</v>
      </c>
      <c r="D389" s="64" t="str">
        <f>תקן[[#This Row],[סוג פריט]]</f>
        <v>ריהוט</v>
      </c>
      <c r="E389" s="64" t="str">
        <f>תקן[[#This Row],[קטגוריה]]</f>
        <v>חדר מנוחה</v>
      </c>
      <c r="F389" s="60" t="str">
        <f>תקן[[#This Row],[תיאור הפריט]]</f>
        <v>פרגוד אחות 3 כנפיים</v>
      </c>
      <c r="G389" s="64">
        <f>תקן[[#This Row],[עלות פריט]]</f>
        <v>700</v>
      </c>
      <c r="H389" s="64">
        <f>תקן[[#This Row],[כמות]]</f>
        <v>1</v>
      </c>
      <c r="I389" s="64">
        <f>תקן[[#This Row],[סהכ עלות]]</f>
        <v>700</v>
      </c>
      <c r="J389" s="65"/>
      <c r="K389" s="209" t="str">
        <f t="shared" si="58"/>
        <v>פרגוד אחות 3 כנפיים</v>
      </c>
      <c r="L389" s="210">
        <f t="shared" si="54"/>
        <v>1</v>
      </c>
      <c r="M389" s="211">
        <f t="shared" si="55"/>
        <v>0</v>
      </c>
      <c r="N389" s="211">
        <f t="shared" si="56"/>
        <v>700</v>
      </c>
      <c r="O389" s="210"/>
      <c r="P389" s="218"/>
      <c r="Q389" s="215" t="str">
        <f t="shared" si="59"/>
        <v>ריהוט</v>
      </c>
      <c r="R389" s="219">
        <f t="shared" si="60"/>
        <v>1</v>
      </c>
      <c r="S389" s="211">
        <f t="shared" si="61"/>
        <v>0</v>
      </c>
      <c r="T389" s="211">
        <f t="shared" si="57"/>
        <v>700</v>
      </c>
      <c r="U389" s="211">
        <f t="shared" si="62"/>
        <v>700</v>
      </c>
      <c r="V389" s="220"/>
      <c r="X389" s="63" t="str">
        <f>'טבלה מרכזת'!A389</f>
        <v>תשושי נפש</v>
      </c>
      <c r="Y389" s="63">
        <f>'טבלה מרכזת'!B389</f>
        <v>20</v>
      </c>
      <c r="Z389" s="63" t="str">
        <f>'טבלה מרכזת'!C389</f>
        <v>ריהוט</v>
      </c>
      <c r="AA389" s="63" t="str">
        <f>'טבלה מרכזת'!D389</f>
        <v>חדר מנוחה</v>
      </c>
      <c r="AB389" s="63" t="str">
        <f>'טבלה מרכזת'!E389</f>
        <v>פרגוד אחות 3 כנפיים</v>
      </c>
      <c r="AC389" s="63">
        <f>'טבלה מרכזת'!F389</f>
        <v>700</v>
      </c>
      <c r="AD389" s="63">
        <f>'טבלה מרכזת'!G389</f>
        <v>1</v>
      </c>
      <c r="AE389" s="63">
        <f>'טבלה מרכזת'!H389</f>
        <v>700</v>
      </c>
    </row>
    <row r="390" spans="2:31" ht="14.5" thickBot="1" x14ac:dyDescent="0.35">
      <c r="B390" s="64" t="str">
        <f>תקן[[#This Row],[סוג מרכז]]</f>
        <v>תשושי נפש</v>
      </c>
      <c r="C390" s="64">
        <f>תקן[[#This Row],[גודל מרכז]]</f>
        <v>20</v>
      </c>
      <c r="D390" s="64" t="str">
        <f>תקן[[#This Row],[סוג פריט]]</f>
        <v>ריהוט</v>
      </c>
      <c r="E390" s="64" t="str">
        <f>תקן[[#This Row],[קטגוריה]]</f>
        <v>חדרי צוות/רב תחומי</v>
      </c>
      <c r="F390" s="60" t="str">
        <f>תקן[[#This Row],[תיאור הפריט]]</f>
        <v>פרגוד אחות 3 כנפיים</v>
      </c>
      <c r="G390" s="64">
        <f>תקן[[#This Row],[עלות פריט]]</f>
        <v>700</v>
      </c>
      <c r="H390" s="64">
        <f>תקן[[#This Row],[כמות]]</f>
        <v>1</v>
      </c>
      <c r="I390" s="64">
        <f>תקן[[#This Row],[סהכ עלות]]</f>
        <v>700</v>
      </c>
      <c r="J390" s="65"/>
      <c r="K390" s="209" t="str">
        <f t="shared" si="58"/>
        <v>פרגוד אחות 3 כנפיים</v>
      </c>
      <c r="L390" s="210">
        <f t="shared" si="54"/>
        <v>1</v>
      </c>
      <c r="M390" s="211">
        <f t="shared" si="55"/>
        <v>0</v>
      </c>
      <c r="N390" s="211">
        <f t="shared" si="56"/>
        <v>700</v>
      </c>
      <c r="O390" s="210"/>
      <c r="P390" s="218"/>
      <c r="Q390" s="215" t="str">
        <f t="shared" si="59"/>
        <v>ריהוט</v>
      </c>
      <c r="R390" s="219">
        <f t="shared" si="60"/>
        <v>1</v>
      </c>
      <c r="S390" s="211">
        <f t="shared" si="61"/>
        <v>0</v>
      </c>
      <c r="T390" s="211">
        <f t="shared" si="57"/>
        <v>700</v>
      </c>
      <c r="U390" s="211">
        <f t="shared" si="62"/>
        <v>700</v>
      </c>
      <c r="V390" s="220"/>
      <c r="X390" s="63" t="str">
        <f>'טבלה מרכזת'!A390</f>
        <v>תשושי נפש</v>
      </c>
      <c r="Y390" s="63">
        <f>'טבלה מרכזת'!B390</f>
        <v>20</v>
      </c>
      <c r="Z390" s="63" t="str">
        <f>'טבלה מרכזת'!C390</f>
        <v>ריהוט</v>
      </c>
      <c r="AA390" s="63" t="str">
        <f>'טבלה מרכזת'!D390</f>
        <v>חדרי צוות/רב תחומי</v>
      </c>
      <c r="AB390" s="63" t="str">
        <f>'טבלה מרכזת'!E390</f>
        <v>פרגוד אחות 3 כנפיים</v>
      </c>
      <c r="AC390" s="63">
        <f>'טבלה מרכזת'!F390</f>
        <v>700</v>
      </c>
      <c r="AD390" s="63">
        <f>'טבלה מרכזת'!G390</f>
        <v>1</v>
      </c>
      <c r="AE390" s="63">
        <f>'טבלה מרכזת'!H390</f>
        <v>700</v>
      </c>
    </row>
    <row r="391" spans="2:31" ht="28.5" thickBot="1" x14ac:dyDescent="0.35">
      <c r="B391" s="64" t="str">
        <f>תקן[[#This Row],[סוג מרכז]]</f>
        <v>תשושי נפש</v>
      </c>
      <c r="C391" s="64">
        <f>תקן[[#This Row],[גודל מרכז]]</f>
        <v>20</v>
      </c>
      <c r="D391" s="64" t="str">
        <f>תקן[[#This Row],[סוג פריט]]</f>
        <v>ריהוט</v>
      </c>
      <c r="E391" s="64" t="str">
        <f>תקן[[#This Row],[קטגוריה]]</f>
        <v>חצר פעילות ומנוחה</v>
      </c>
      <c r="F391" s="60" t="str">
        <f>תקן[[#This Row],[תיאור הפריט]]</f>
        <v>פרגולה/סוכך (שאינו מצריך היתר בנייה)</v>
      </c>
      <c r="G391" s="64">
        <f>תקן[[#This Row],[עלות פריט]]</f>
        <v>15000</v>
      </c>
      <c r="H391" s="64">
        <f>תקן[[#This Row],[כמות]]</f>
        <v>1</v>
      </c>
      <c r="I391" s="64">
        <f>תקן[[#This Row],[סהכ עלות]]</f>
        <v>15000</v>
      </c>
      <c r="J391" s="65"/>
      <c r="K391" s="209" t="str">
        <f t="shared" si="58"/>
        <v>פרגולה/סוכך (שאינו מצריך היתר בנייה)</v>
      </c>
      <c r="L391" s="210">
        <f t="shared" si="54"/>
        <v>1</v>
      </c>
      <c r="M391" s="211">
        <f t="shared" si="55"/>
        <v>0</v>
      </c>
      <c r="N391" s="211">
        <f t="shared" si="56"/>
        <v>15000</v>
      </c>
      <c r="O391" s="210"/>
      <c r="P391" s="218"/>
      <c r="Q391" s="215" t="str">
        <f t="shared" si="59"/>
        <v>ריהוט</v>
      </c>
      <c r="R391" s="219">
        <f t="shared" si="60"/>
        <v>1</v>
      </c>
      <c r="S391" s="211">
        <f t="shared" si="61"/>
        <v>0</v>
      </c>
      <c r="T391" s="211">
        <f t="shared" si="57"/>
        <v>15000</v>
      </c>
      <c r="U391" s="211">
        <f t="shared" si="62"/>
        <v>15000</v>
      </c>
      <c r="V391" s="220"/>
      <c r="X391" s="63" t="str">
        <f>'טבלה מרכזת'!A391</f>
        <v>תשושי נפש</v>
      </c>
      <c r="Y391" s="63">
        <f>'טבלה מרכזת'!B391</f>
        <v>20</v>
      </c>
      <c r="Z391" s="63" t="str">
        <f>'טבלה מרכזת'!C391</f>
        <v>ריהוט</v>
      </c>
      <c r="AA391" s="63" t="str">
        <f>'טבלה מרכזת'!D391</f>
        <v>חצר פעילות ומנוחה</v>
      </c>
      <c r="AB391" s="63" t="str">
        <f>'טבלה מרכזת'!E391</f>
        <v>פרגולה/סוכך (שאינו מצריך היתר בנייה)</v>
      </c>
      <c r="AC391" s="63">
        <f>'טבלה מרכזת'!F391</f>
        <v>15000</v>
      </c>
      <c r="AD391" s="63">
        <f>'טבלה מרכזת'!G391</f>
        <v>1</v>
      </c>
      <c r="AE391" s="63">
        <f>'טבלה מרכזת'!H391</f>
        <v>15000</v>
      </c>
    </row>
    <row r="392" spans="2:31" ht="14.5" thickBot="1" x14ac:dyDescent="0.35">
      <c r="B392" s="64" t="str">
        <f>תקן[[#This Row],[סוג מרכז]]</f>
        <v>תשושי נפש</v>
      </c>
      <c r="C392" s="64">
        <f>תקן[[#This Row],[גודל מרכז]]</f>
        <v>20</v>
      </c>
      <c r="D392" s="64" t="str">
        <f>תקן[[#This Row],[סוג פריט]]</f>
        <v>ריהוט</v>
      </c>
      <c r="E392" s="64" t="str">
        <f>תקן[[#This Row],[קטגוריה]]</f>
        <v>חדר אוכל</v>
      </c>
      <c r="F392" s="60" t="str">
        <f>תקן[[#This Row],[תיאור הפריט]]</f>
        <v>שולחן אוכל (4 מקומות)</v>
      </c>
      <c r="G392" s="64">
        <f>תקן[[#This Row],[עלות פריט]]</f>
        <v>1590</v>
      </c>
      <c r="H392" s="64">
        <f>תקן[[#This Row],[כמות]]</f>
        <v>5</v>
      </c>
      <c r="I392" s="64">
        <f>תקן[[#This Row],[סהכ עלות]]</f>
        <v>7950</v>
      </c>
      <c r="J392" s="65"/>
      <c r="K392" s="209" t="str">
        <f t="shared" si="58"/>
        <v>שולחן אוכל (4 מקומות)</v>
      </c>
      <c r="L392" s="210">
        <f t="shared" si="54"/>
        <v>5</v>
      </c>
      <c r="M392" s="211">
        <f t="shared" si="55"/>
        <v>0</v>
      </c>
      <c r="N392" s="211">
        <f t="shared" si="56"/>
        <v>7950</v>
      </c>
      <c r="O392" s="210"/>
      <c r="P392" s="218"/>
      <c r="Q392" s="215" t="str">
        <f t="shared" si="59"/>
        <v>ריהוט</v>
      </c>
      <c r="R392" s="219">
        <f t="shared" si="60"/>
        <v>5</v>
      </c>
      <c r="S392" s="211">
        <f t="shared" si="61"/>
        <v>0</v>
      </c>
      <c r="T392" s="211">
        <f t="shared" si="57"/>
        <v>1590</v>
      </c>
      <c r="U392" s="211">
        <f t="shared" si="62"/>
        <v>7950</v>
      </c>
      <c r="V392" s="220"/>
      <c r="X392" s="63" t="str">
        <f>'טבלה מרכזת'!A392</f>
        <v>תשושי נפש</v>
      </c>
      <c r="Y392" s="63">
        <f>'טבלה מרכזת'!B392</f>
        <v>20</v>
      </c>
      <c r="Z392" s="63" t="str">
        <f>'טבלה מרכזת'!C392</f>
        <v>ריהוט</v>
      </c>
      <c r="AA392" s="63" t="str">
        <f>'טבלה מרכזת'!D392</f>
        <v>חדר אוכל</v>
      </c>
      <c r="AB392" s="63" t="str">
        <f>'טבלה מרכזת'!E392</f>
        <v>שולחן אוכל (4 מקומות)</v>
      </c>
      <c r="AC392" s="63">
        <f>'טבלה מרכזת'!F392</f>
        <v>1590</v>
      </c>
      <c r="AD392" s="63">
        <f>'טבלה מרכזת'!G392</f>
        <v>5</v>
      </c>
      <c r="AE392" s="63">
        <f>'טבלה מרכזת'!H392</f>
        <v>7950</v>
      </c>
    </row>
    <row r="393" spans="2:31" ht="14.5" thickBot="1" x14ac:dyDescent="0.35">
      <c r="B393" s="64" t="str">
        <f>תקן[[#This Row],[סוג מרכז]]</f>
        <v>תשושי נפש</v>
      </c>
      <c r="C393" s="64">
        <f>תקן[[#This Row],[גודל מרכז]]</f>
        <v>20</v>
      </c>
      <c r="D393" s="64" t="str">
        <f>תקן[[#This Row],[סוג פריט]]</f>
        <v>ריהוט</v>
      </c>
      <c r="E393" s="64" t="str">
        <f>תקן[[#This Row],[קטגוריה]]</f>
        <v>חצר פעילות ומנוחה</v>
      </c>
      <c r="F393" s="60" t="str">
        <f>תקן[[#This Row],[תיאור הפריט]]</f>
        <v>שולחן גן</v>
      </c>
      <c r="G393" s="64">
        <f>תקן[[#This Row],[עלות פריט]]</f>
        <v>850</v>
      </c>
      <c r="H393" s="64">
        <f>תקן[[#This Row],[כמות]]</f>
        <v>1</v>
      </c>
      <c r="I393" s="64">
        <f>תקן[[#This Row],[סהכ עלות]]</f>
        <v>850</v>
      </c>
      <c r="J393" s="65"/>
      <c r="K393" s="209" t="str">
        <f t="shared" si="58"/>
        <v>שולחן גן</v>
      </c>
      <c r="L393" s="210">
        <f t="shared" si="54"/>
        <v>1</v>
      </c>
      <c r="M393" s="211">
        <f t="shared" si="55"/>
        <v>0</v>
      </c>
      <c r="N393" s="211">
        <f t="shared" si="56"/>
        <v>850</v>
      </c>
      <c r="O393" s="210"/>
      <c r="P393" s="218"/>
      <c r="Q393" s="215" t="str">
        <f t="shared" si="59"/>
        <v>ריהוט</v>
      </c>
      <c r="R393" s="219">
        <f t="shared" si="60"/>
        <v>1</v>
      </c>
      <c r="S393" s="211">
        <f t="shared" si="61"/>
        <v>0</v>
      </c>
      <c r="T393" s="211">
        <f t="shared" si="57"/>
        <v>850</v>
      </c>
      <c r="U393" s="211">
        <f t="shared" si="62"/>
        <v>850</v>
      </c>
      <c r="V393" s="220"/>
      <c r="X393" s="63" t="str">
        <f>'טבלה מרכזת'!A393</f>
        <v>תשושי נפש</v>
      </c>
      <c r="Y393" s="63">
        <f>'טבלה מרכזת'!B393</f>
        <v>20</v>
      </c>
      <c r="Z393" s="63" t="str">
        <f>'טבלה מרכזת'!C393</f>
        <v>ריהוט</v>
      </c>
      <c r="AA393" s="63" t="str">
        <f>'טבלה מרכזת'!D393</f>
        <v>חצר פעילות ומנוחה</v>
      </c>
      <c r="AB393" s="63" t="str">
        <f>'טבלה מרכזת'!E393</f>
        <v>שולחן גן</v>
      </c>
      <c r="AC393" s="63">
        <f>'טבלה מרכזת'!F393</f>
        <v>850</v>
      </c>
      <c r="AD393" s="63">
        <f>'טבלה מרכזת'!G393</f>
        <v>1</v>
      </c>
      <c r="AE393" s="63">
        <f>'טבלה מרכזת'!H393</f>
        <v>850</v>
      </c>
    </row>
    <row r="394" spans="2:31" ht="14.5" thickBot="1" x14ac:dyDescent="0.35">
      <c r="B394" s="64" t="str">
        <f>תקן[[#This Row],[סוג מרכז]]</f>
        <v>תשושי נפש</v>
      </c>
      <c r="C394" s="64">
        <f>תקן[[#This Row],[גודל מרכז]]</f>
        <v>20</v>
      </c>
      <c r="D394" s="64" t="str">
        <f>תקן[[#This Row],[סוג פריט]]</f>
        <v>ריהוט</v>
      </c>
      <c r="E394" s="64" t="str">
        <f>תקן[[#This Row],[קטגוריה]]</f>
        <v>חדר מחשבים</v>
      </c>
      <c r="F394" s="60" t="str">
        <f>תקן[[#This Row],[תיאור הפריט]]</f>
        <v>שולחן מחשב</v>
      </c>
      <c r="G394" s="64">
        <f>תקן[[#This Row],[עלות פריט]]</f>
        <v>750</v>
      </c>
      <c r="H394" s="64">
        <f>תקן[[#This Row],[כמות]]</f>
        <v>1</v>
      </c>
      <c r="I394" s="64">
        <f>תקן[[#This Row],[סהכ עלות]]</f>
        <v>750</v>
      </c>
      <c r="J394" s="65"/>
      <c r="K394" s="209" t="str">
        <f t="shared" si="58"/>
        <v>שולחן מחשב</v>
      </c>
      <c r="L394" s="210">
        <f t="shared" si="54"/>
        <v>1</v>
      </c>
      <c r="M394" s="211">
        <f t="shared" si="55"/>
        <v>0</v>
      </c>
      <c r="N394" s="211">
        <f t="shared" si="56"/>
        <v>750</v>
      </c>
      <c r="O394" s="210"/>
      <c r="P394" s="218"/>
      <c r="Q394" s="215" t="str">
        <f t="shared" si="59"/>
        <v>ריהוט</v>
      </c>
      <c r="R394" s="219">
        <f t="shared" si="60"/>
        <v>1</v>
      </c>
      <c r="S394" s="211">
        <f t="shared" si="61"/>
        <v>0</v>
      </c>
      <c r="T394" s="211">
        <f t="shared" si="57"/>
        <v>750</v>
      </c>
      <c r="U394" s="211">
        <f t="shared" si="62"/>
        <v>750</v>
      </c>
      <c r="V394" s="220"/>
      <c r="X394" s="63" t="str">
        <f>'טבלה מרכזת'!A394</f>
        <v>תשושי נפש</v>
      </c>
      <c r="Y394" s="63">
        <f>'טבלה מרכזת'!B394</f>
        <v>20</v>
      </c>
      <c r="Z394" s="63" t="str">
        <f>'טבלה מרכזת'!C394</f>
        <v>ריהוט</v>
      </c>
      <c r="AA394" s="63" t="str">
        <f>'טבלה מרכזת'!D394</f>
        <v>חדר מחשבים</v>
      </c>
      <c r="AB394" s="63" t="str">
        <f>'טבלה מרכזת'!E394</f>
        <v>שולחן מחשב</v>
      </c>
      <c r="AC394" s="63">
        <f>'טבלה מרכזת'!F394</f>
        <v>750</v>
      </c>
      <c r="AD394" s="63">
        <f>'טבלה מרכזת'!G394</f>
        <v>1</v>
      </c>
      <c r="AE394" s="63">
        <f>'טבלה מרכזת'!H394</f>
        <v>750</v>
      </c>
    </row>
    <row r="395" spans="2:31" ht="14.5" thickBot="1" x14ac:dyDescent="0.35">
      <c r="B395" s="64" t="str">
        <f>תקן[[#This Row],[סוג מרכז]]</f>
        <v>תשושי נפש</v>
      </c>
      <c r="C395" s="64">
        <f>תקן[[#This Row],[גודל מרכז]]</f>
        <v>20</v>
      </c>
      <c r="D395" s="64" t="str">
        <f>תקן[[#This Row],[סוג פריט]]</f>
        <v>ריהוט</v>
      </c>
      <c r="E395" s="64" t="str">
        <f>תקן[[#This Row],[קטגוריה]]</f>
        <v>חדר מחשבים</v>
      </c>
      <c r="F395" s="60" t="str">
        <f>תקן[[#This Row],[תיאור הפריט]]</f>
        <v>שולחן מחשב מתכנן</v>
      </c>
      <c r="G395" s="64">
        <f>תקן[[#This Row],[עלות פריט]]</f>
        <v>2500</v>
      </c>
      <c r="H395" s="64">
        <f>תקן[[#This Row],[כמות]]</f>
        <v>1</v>
      </c>
      <c r="I395" s="64">
        <f>תקן[[#This Row],[סהכ עלות]]</f>
        <v>2500</v>
      </c>
      <c r="J395" s="65"/>
      <c r="K395" s="209" t="str">
        <f t="shared" si="58"/>
        <v>שולחן מחשב מתכנן</v>
      </c>
      <c r="L395" s="210">
        <f t="shared" si="54"/>
        <v>1</v>
      </c>
      <c r="M395" s="211">
        <f t="shared" si="55"/>
        <v>0</v>
      </c>
      <c r="N395" s="211">
        <f t="shared" si="56"/>
        <v>2500</v>
      </c>
      <c r="O395" s="210"/>
      <c r="P395" s="218"/>
      <c r="Q395" s="215" t="str">
        <f t="shared" si="59"/>
        <v>ריהוט</v>
      </c>
      <c r="R395" s="219">
        <f t="shared" si="60"/>
        <v>1</v>
      </c>
      <c r="S395" s="211">
        <f t="shared" si="61"/>
        <v>0</v>
      </c>
      <c r="T395" s="211">
        <f t="shared" si="57"/>
        <v>2500</v>
      </c>
      <c r="U395" s="211">
        <f t="shared" si="62"/>
        <v>2500</v>
      </c>
      <c r="V395" s="220"/>
      <c r="X395" s="63" t="str">
        <f>'טבלה מרכזת'!A395</f>
        <v>תשושי נפש</v>
      </c>
      <c r="Y395" s="63">
        <f>'טבלה מרכזת'!B395</f>
        <v>20</v>
      </c>
      <c r="Z395" s="63" t="str">
        <f>'טבלה מרכזת'!C395</f>
        <v>ריהוט</v>
      </c>
      <c r="AA395" s="63" t="str">
        <f>'טבלה מרכזת'!D395</f>
        <v>חדר מחשבים</v>
      </c>
      <c r="AB395" s="63" t="str">
        <f>'טבלה מרכזת'!E395</f>
        <v>שולחן מחשב מתכנן</v>
      </c>
      <c r="AC395" s="63">
        <f>'טבלה מרכזת'!F395</f>
        <v>2500</v>
      </c>
      <c r="AD395" s="63">
        <f>'טבלה מרכזת'!G395</f>
        <v>1</v>
      </c>
      <c r="AE395" s="63">
        <f>'טבלה מרכזת'!H395</f>
        <v>2500</v>
      </c>
    </row>
    <row r="396" spans="2:31" ht="28.5" thickBot="1" x14ac:dyDescent="0.35">
      <c r="B396" s="64" t="str">
        <f>תקן[[#This Row],[סוג מרכז]]</f>
        <v>תשושי נפש</v>
      </c>
      <c r="C396" s="64">
        <f>תקן[[#This Row],[גודל מרכז]]</f>
        <v>20</v>
      </c>
      <c r="D396" s="64" t="str">
        <f>תקן[[#This Row],[סוג פריט]]</f>
        <v>ריהוט</v>
      </c>
      <c r="E396" s="64" t="str">
        <f>תקן[[#This Row],[קטגוריה]]</f>
        <v>חדר מזכירות וקבלה</v>
      </c>
      <c r="F396" s="60" t="str">
        <f>תקן[[#This Row],[תיאור הפריט]]</f>
        <v>שולחן משרדי + שלוחה + מגירות</v>
      </c>
      <c r="G396" s="64">
        <f>תקן[[#This Row],[עלות פריט]]</f>
        <v>1700</v>
      </c>
      <c r="H396" s="64">
        <f>תקן[[#This Row],[כמות]]</f>
        <v>0</v>
      </c>
      <c r="I396" s="64">
        <f>תקן[[#This Row],[סהכ עלות]]</f>
        <v>0</v>
      </c>
      <c r="J396" s="65"/>
      <c r="K396" s="209" t="str">
        <f t="shared" si="58"/>
        <v>שולחן משרדי + שלוחה + מגירות</v>
      </c>
      <c r="L396" s="210">
        <f t="shared" si="54"/>
        <v>0</v>
      </c>
      <c r="M396" s="211">
        <f t="shared" si="55"/>
        <v>0</v>
      </c>
      <c r="N396" s="211">
        <f t="shared" si="56"/>
        <v>0</v>
      </c>
      <c r="O396" s="210"/>
      <c r="P396" s="218"/>
      <c r="Q396" s="215" t="str">
        <f t="shared" si="59"/>
        <v>ריהוט</v>
      </c>
      <c r="R396" s="219">
        <f t="shared" si="60"/>
        <v>0</v>
      </c>
      <c r="S396" s="211">
        <f t="shared" si="61"/>
        <v>0</v>
      </c>
      <c r="T396" s="211">
        <f t="shared" si="57"/>
        <v>1700</v>
      </c>
      <c r="U396" s="211">
        <f t="shared" si="62"/>
        <v>0</v>
      </c>
      <c r="V396" s="220"/>
      <c r="X396" s="63" t="str">
        <f>'טבלה מרכזת'!A396</f>
        <v>תשושי נפש</v>
      </c>
      <c r="Y396" s="63">
        <f>'טבלה מרכזת'!B396</f>
        <v>20</v>
      </c>
      <c r="Z396" s="63" t="str">
        <f>'טבלה מרכזת'!C396</f>
        <v>ריהוט</v>
      </c>
      <c r="AA396" s="63" t="str">
        <f>'טבלה מרכזת'!D396</f>
        <v>חדר מזכירות וקבלה</v>
      </c>
      <c r="AB396" s="63" t="str">
        <f>'טבלה מרכזת'!E396</f>
        <v>שולחן משרדי + שלוחה + מגירות</v>
      </c>
      <c r="AC396" s="63">
        <f>'טבלה מרכזת'!F396</f>
        <v>1700</v>
      </c>
      <c r="AD396" s="63">
        <f>'טבלה מרכזת'!G396</f>
        <v>0</v>
      </c>
      <c r="AE396" s="63">
        <f>'טבלה מרכזת'!H396</f>
        <v>0</v>
      </c>
    </row>
    <row r="397" spans="2:31" ht="28.5" thickBot="1" x14ac:dyDescent="0.35">
      <c r="B397" s="64" t="str">
        <f>תקן[[#This Row],[סוג מרכז]]</f>
        <v>תשושי נפש</v>
      </c>
      <c r="C397" s="64">
        <f>תקן[[#This Row],[גודל מרכז]]</f>
        <v>20</v>
      </c>
      <c r="D397" s="64" t="str">
        <f>תקן[[#This Row],[סוג פריט]]</f>
        <v>ריהוט</v>
      </c>
      <c r="E397" s="64" t="str">
        <f>תקן[[#This Row],[קטגוריה]]</f>
        <v>חדר מנהל</v>
      </c>
      <c r="F397" s="60" t="str">
        <f>תקן[[#This Row],[תיאור הפריט]]</f>
        <v>שולחן משרדי + שלוחה + מגירות</v>
      </c>
      <c r="G397" s="64">
        <f>תקן[[#This Row],[עלות פריט]]</f>
        <v>1700</v>
      </c>
      <c r="H397" s="64">
        <f>תקן[[#This Row],[כמות]]</f>
        <v>0</v>
      </c>
      <c r="I397" s="64">
        <f>תקן[[#This Row],[סהכ עלות]]</f>
        <v>0</v>
      </c>
      <c r="J397" s="65"/>
      <c r="K397" s="209" t="str">
        <f t="shared" si="58"/>
        <v>שולחן משרדי + שלוחה + מגירות</v>
      </c>
      <c r="L397" s="210">
        <f t="shared" si="54"/>
        <v>0</v>
      </c>
      <c r="M397" s="211">
        <f t="shared" si="55"/>
        <v>0</v>
      </c>
      <c r="N397" s="211">
        <f t="shared" si="56"/>
        <v>0</v>
      </c>
      <c r="O397" s="210"/>
      <c r="P397" s="218"/>
      <c r="Q397" s="215" t="str">
        <f t="shared" si="59"/>
        <v>ריהוט</v>
      </c>
      <c r="R397" s="219">
        <f t="shared" si="60"/>
        <v>0</v>
      </c>
      <c r="S397" s="211">
        <f t="shared" si="61"/>
        <v>0</v>
      </c>
      <c r="T397" s="211">
        <f t="shared" si="57"/>
        <v>1700</v>
      </c>
      <c r="U397" s="211">
        <f t="shared" si="62"/>
        <v>0</v>
      </c>
      <c r="V397" s="220"/>
      <c r="X397" s="63" t="str">
        <f>'טבלה מרכזת'!A397</f>
        <v>תשושי נפש</v>
      </c>
      <c r="Y397" s="63">
        <f>'טבלה מרכזת'!B397</f>
        <v>20</v>
      </c>
      <c r="Z397" s="63" t="str">
        <f>'טבלה מרכזת'!C397</f>
        <v>ריהוט</v>
      </c>
      <c r="AA397" s="63" t="str">
        <f>'טבלה מרכזת'!D397</f>
        <v>חדר מנהל</v>
      </c>
      <c r="AB397" s="63" t="str">
        <f>'טבלה מרכזת'!E397</f>
        <v>שולחן משרדי + שלוחה + מגירות</v>
      </c>
      <c r="AC397" s="63">
        <f>'טבלה מרכזת'!F397</f>
        <v>1700</v>
      </c>
      <c r="AD397" s="63">
        <f>'טבלה מרכזת'!G397</f>
        <v>0</v>
      </c>
      <c r="AE397" s="63">
        <f>'טבלה מרכזת'!H397</f>
        <v>0</v>
      </c>
    </row>
    <row r="398" spans="2:31" ht="28.5" thickBot="1" x14ac:dyDescent="0.35">
      <c r="B398" s="64" t="str">
        <f>תקן[[#This Row],[סוג מרכז]]</f>
        <v>תשושי נפש</v>
      </c>
      <c r="C398" s="64">
        <f>תקן[[#This Row],[גודל מרכז]]</f>
        <v>20</v>
      </c>
      <c r="D398" s="64" t="str">
        <f>תקן[[#This Row],[סוג פריט]]</f>
        <v>ריהוט</v>
      </c>
      <c r="E398" s="64" t="str">
        <f>תקן[[#This Row],[קטגוריה]]</f>
        <v>חדרי צוות/רב תחומי</v>
      </c>
      <c r="F398" s="60" t="str">
        <f>תקן[[#This Row],[תיאור הפריט]]</f>
        <v>שולחן משרדי + שלוחה + מגירות</v>
      </c>
      <c r="G398" s="64">
        <f>תקן[[#This Row],[עלות פריט]]</f>
        <v>1700</v>
      </c>
      <c r="H398" s="64">
        <f>תקן[[#This Row],[כמות]]</f>
        <v>1</v>
      </c>
      <c r="I398" s="64">
        <f>תקן[[#This Row],[סהכ עלות]]</f>
        <v>1700</v>
      </c>
      <c r="J398" s="65"/>
      <c r="K398" s="209" t="str">
        <f t="shared" si="58"/>
        <v>שולחן משרדי + שלוחה + מגירות</v>
      </c>
      <c r="L398" s="210">
        <f t="shared" si="54"/>
        <v>1</v>
      </c>
      <c r="M398" s="211">
        <f t="shared" si="55"/>
        <v>0</v>
      </c>
      <c r="N398" s="211">
        <f t="shared" si="56"/>
        <v>1700</v>
      </c>
      <c r="O398" s="210"/>
      <c r="P398" s="218"/>
      <c r="Q398" s="215" t="str">
        <f t="shared" si="59"/>
        <v>ריהוט</v>
      </c>
      <c r="R398" s="219">
        <f t="shared" si="60"/>
        <v>1</v>
      </c>
      <c r="S398" s="211">
        <f t="shared" si="61"/>
        <v>0</v>
      </c>
      <c r="T398" s="211">
        <f t="shared" si="57"/>
        <v>1700</v>
      </c>
      <c r="U398" s="211">
        <f t="shared" si="62"/>
        <v>1700</v>
      </c>
      <c r="V398" s="220"/>
      <c r="X398" s="63" t="str">
        <f>'טבלה מרכזת'!A398</f>
        <v>תשושי נפש</v>
      </c>
      <c r="Y398" s="63">
        <f>'טבלה מרכזת'!B398</f>
        <v>20</v>
      </c>
      <c r="Z398" s="63" t="str">
        <f>'טבלה מרכזת'!C398</f>
        <v>ריהוט</v>
      </c>
      <c r="AA398" s="63" t="str">
        <f>'טבלה מרכזת'!D398</f>
        <v>חדרי צוות/רב תחומי</v>
      </c>
      <c r="AB398" s="63" t="str">
        <f>'טבלה מרכזת'!E398</f>
        <v>שולחן משרדי + שלוחה + מגירות</v>
      </c>
      <c r="AC398" s="63">
        <f>'טבלה מרכזת'!F398</f>
        <v>1700</v>
      </c>
      <c r="AD398" s="63">
        <f>'טבלה מרכזת'!G398</f>
        <v>1</v>
      </c>
      <c r="AE398" s="63">
        <f>'טבלה מרכזת'!H398</f>
        <v>1700</v>
      </c>
    </row>
    <row r="399" spans="2:31" ht="14.5" thickBot="1" x14ac:dyDescent="0.35">
      <c r="B399" s="64" t="str">
        <f>תקן[[#This Row],[סוג מרכז]]</f>
        <v>תשושי נפש</v>
      </c>
      <c r="C399" s="64">
        <f>תקן[[#This Row],[גודל מרכז]]</f>
        <v>20</v>
      </c>
      <c r="D399" s="64" t="str">
        <f>תקן[[#This Row],[סוג פריט]]</f>
        <v>ריהוט</v>
      </c>
      <c r="E399" s="64" t="str">
        <f>תקן[[#This Row],[קטגוריה]]</f>
        <v>אולם כניסה</v>
      </c>
      <c r="F399" s="60" t="str">
        <f>תקן[[#This Row],[תיאור הפריט]]</f>
        <v xml:space="preserve">שולחן פינתי נמוך 60/60  </v>
      </c>
      <c r="G399" s="64">
        <f>תקן[[#This Row],[עלות פריט]]</f>
        <v>800</v>
      </c>
      <c r="H399" s="64">
        <f>תקן[[#This Row],[כמות]]</f>
        <v>1</v>
      </c>
      <c r="I399" s="64">
        <f>תקן[[#This Row],[סהכ עלות]]</f>
        <v>800</v>
      </c>
      <c r="J399" s="65"/>
      <c r="K399" s="209" t="str">
        <f t="shared" si="58"/>
        <v xml:space="preserve">שולחן פינתי נמוך 60/60  </v>
      </c>
      <c r="L399" s="210">
        <f t="shared" si="54"/>
        <v>1</v>
      </c>
      <c r="M399" s="211">
        <f t="shared" si="55"/>
        <v>0</v>
      </c>
      <c r="N399" s="211">
        <f t="shared" si="56"/>
        <v>800</v>
      </c>
      <c r="O399" s="210"/>
      <c r="P399" s="218"/>
      <c r="Q399" s="215" t="str">
        <f t="shared" si="59"/>
        <v>ריהוט</v>
      </c>
      <c r="R399" s="219">
        <f t="shared" si="60"/>
        <v>1</v>
      </c>
      <c r="S399" s="211">
        <f t="shared" si="61"/>
        <v>0</v>
      </c>
      <c r="T399" s="211">
        <f t="shared" si="57"/>
        <v>800</v>
      </c>
      <c r="U399" s="211">
        <f t="shared" si="62"/>
        <v>800</v>
      </c>
      <c r="V399" s="220"/>
      <c r="X399" s="63" t="str">
        <f>'טבלה מרכזת'!A399</f>
        <v>תשושי נפש</v>
      </c>
      <c r="Y399" s="63">
        <f>'טבלה מרכזת'!B399</f>
        <v>20</v>
      </c>
      <c r="Z399" s="63" t="str">
        <f>'טבלה מרכזת'!C399</f>
        <v>ריהוט</v>
      </c>
      <c r="AA399" s="63" t="str">
        <f>'טבלה מרכזת'!D399</f>
        <v>אולם כניסה</v>
      </c>
      <c r="AB399" s="63" t="str">
        <f>'טבלה מרכזת'!E399</f>
        <v xml:space="preserve">שולחן פינתי נמוך 60/60  </v>
      </c>
      <c r="AC399" s="63">
        <f>'טבלה מרכזת'!F399</f>
        <v>800</v>
      </c>
      <c r="AD399" s="63">
        <f>'טבלה מרכזת'!G399</f>
        <v>1</v>
      </c>
      <c r="AE399" s="63">
        <f>'טבלה מרכזת'!H399</f>
        <v>800</v>
      </c>
    </row>
    <row r="400" spans="2:31" ht="14.5" thickBot="1" x14ac:dyDescent="0.35">
      <c r="B400" s="64" t="str">
        <f>תקן[[#This Row],[סוג מרכז]]</f>
        <v>תשושי נפש</v>
      </c>
      <c r="C400" s="64">
        <f>תקן[[#This Row],[גודל מרכז]]</f>
        <v>20</v>
      </c>
      <c r="D400" s="64" t="str">
        <f>תקן[[#This Row],[סוג פריט]]</f>
        <v>ריהוט</v>
      </c>
      <c r="E400" s="64" t="str">
        <f>תקן[[#This Row],[קטגוריה]]</f>
        <v>חדרי פעילות/תעסוקה</v>
      </c>
      <c r="F400" s="60" t="str">
        <f>תקן[[#This Row],[תיאור הפריט]]</f>
        <v>שולחן פעילות 6 מקומות</v>
      </c>
      <c r="G400" s="64">
        <f>תקן[[#This Row],[עלות פריט]]</f>
        <v>1500</v>
      </c>
      <c r="H400" s="64">
        <f>תקן[[#This Row],[כמות]]</f>
        <v>4</v>
      </c>
      <c r="I400" s="64">
        <f>תקן[[#This Row],[סהכ עלות]]</f>
        <v>6000</v>
      </c>
      <c r="J400" s="65"/>
      <c r="K400" s="209" t="str">
        <f t="shared" si="58"/>
        <v>שולחן פעילות 6 מקומות</v>
      </c>
      <c r="L400" s="210">
        <f t="shared" si="54"/>
        <v>4</v>
      </c>
      <c r="M400" s="211">
        <f t="shared" si="55"/>
        <v>0</v>
      </c>
      <c r="N400" s="211">
        <f t="shared" si="56"/>
        <v>6000</v>
      </c>
      <c r="O400" s="210"/>
      <c r="P400" s="218"/>
      <c r="Q400" s="215" t="str">
        <f t="shared" si="59"/>
        <v>ריהוט</v>
      </c>
      <c r="R400" s="219">
        <f t="shared" si="60"/>
        <v>4</v>
      </c>
      <c r="S400" s="211">
        <f t="shared" si="61"/>
        <v>0</v>
      </c>
      <c r="T400" s="211">
        <f t="shared" si="57"/>
        <v>1500</v>
      </c>
      <c r="U400" s="211">
        <f t="shared" si="62"/>
        <v>6000</v>
      </c>
      <c r="V400" s="220"/>
      <c r="X400" s="63" t="str">
        <f>'טבלה מרכזת'!A400</f>
        <v>תשושי נפש</v>
      </c>
      <c r="Y400" s="63">
        <f>'טבלה מרכזת'!B400</f>
        <v>20</v>
      </c>
      <c r="Z400" s="63" t="str">
        <f>'טבלה מרכזת'!C400</f>
        <v>ריהוט</v>
      </c>
      <c r="AA400" s="63" t="str">
        <f>'טבלה מרכזת'!D400</f>
        <v>חדרי פעילות/תעסוקה</v>
      </c>
      <c r="AB400" s="63" t="str">
        <f>'טבלה מרכזת'!E400</f>
        <v>שולחן פעילות 6 מקומות</v>
      </c>
      <c r="AC400" s="63">
        <f>'טבלה מרכזת'!F400</f>
        <v>1500</v>
      </c>
      <c r="AD400" s="63">
        <f>'טבלה מרכזת'!G400</f>
        <v>4</v>
      </c>
      <c r="AE400" s="63">
        <f>'טבלה מרכזת'!H400</f>
        <v>6000</v>
      </c>
    </row>
    <row r="401" spans="2:31" ht="14.5" thickBot="1" x14ac:dyDescent="0.35">
      <c r="B401" s="64" t="str">
        <f>תקן[[#This Row],[סוג מרכז]]</f>
        <v>תשושי נפש</v>
      </c>
      <c r="C401" s="64">
        <f>תקן[[#This Row],[גודל מרכז]]</f>
        <v>20</v>
      </c>
      <c r="D401" s="64" t="str">
        <f>תקן[[#This Row],[סוג פריט]]</f>
        <v>ריהוט</v>
      </c>
      <c r="E401" s="64" t="str">
        <f>תקן[[#This Row],[קטגוריה]]</f>
        <v>חדרי צוות/רב תחומי</v>
      </c>
      <c r="F401" s="60" t="str">
        <f>תקן[[#This Row],[תיאור הפריט]]</f>
        <v>שולחן פעילות 6 מקומות</v>
      </c>
      <c r="G401" s="64">
        <f>תקן[[#This Row],[עלות פריט]]</f>
        <v>1500</v>
      </c>
      <c r="H401" s="64">
        <f>תקן[[#This Row],[כמות]]</f>
        <v>1</v>
      </c>
      <c r="I401" s="64">
        <f>תקן[[#This Row],[סהכ עלות]]</f>
        <v>1500</v>
      </c>
      <c r="J401" s="65"/>
      <c r="K401" s="209" t="str">
        <f t="shared" si="58"/>
        <v>שולחן פעילות 6 מקומות</v>
      </c>
      <c r="L401" s="210">
        <f t="shared" si="54"/>
        <v>1</v>
      </c>
      <c r="M401" s="211">
        <f t="shared" si="55"/>
        <v>0</v>
      </c>
      <c r="N401" s="211">
        <f t="shared" si="56"/>
        <v>1500</v>
      </c>
      <c r="O401" s="210"/>
      <c r="P401" s="218"/>
      <c r="Q401" s="215" t="str">
        <f t="shared" si="59"/>
        <v>ריהוט</v>
      </c>
      <c r="R401" s="219">
        <f t="shared" si="60"/>
        <v>1</v>
      </c>
      <c r="S401" s="211">
        <f t="shared" si="61"/>
        <v>0</v>
      </c>
      <c r="T401" s="211">
        <f t="shared" si="57"/>
        <v>1500</v>
      </c>
      <c r="U401" s="211">
        <f t="shared" si="62"/>
        <v>1500</v>
      </c>
      <c r="V401" s="220"/>
      <c r="X401" s="63" t="str">
        <f>'טבלה מרכזת'!A401</f>
        <v>תשושי נפש</v>
      </c>
      <c r="Y401" s="63">
        <f>'טבלה מרכזת'!B401</f>
        <v>20</v>
      </c>
      <c r="Z401" s="63" t="str">
        <f>'טבלה מרכזת'!C401</f>
        <v>ריהוט</v>
      </c>
      <c r="AA401" s="63" t="str">
        <f>'טבלה מרכזת'!D401</f>
        <v>חדרי צוות/רב תחומי</v>
      </c>
      <c r="AB401" s="63" t="str">
        <f>'טבלה מרכזת'!E401</f>
        <v>שולחן פעילות 6 מקומות</v>
      </c>
      <c r="AC401" s="63">
        <f>'טבלה מרכזת'!F401</f>
        <v>1500</v>
      </c>
      <c r="AD401" s="63">
        <f>'טבלה מרכזת'!G401</f>
        <v>1</v>
      </c>
      <c r="AE401" s="63">
        <f>'טבלה מרכזת'!H401</f>
        <v>1500</v>
      </c>
    </row>
    <row r="402" spans="2:31" ht="14.5" thickBot="1" x14ac:dyDescent="0.35">
      <c r="B402" s="64" t="str">
        <f>תקן[[#This Row],[סוג מרכז]]</f>
        <v>תשושי נפש</v>
      </c>
      <c r="C402" s="64">
        <f>תקן[[#This Row],[גודל מרכז]]</f>
        <v>20</v>
      </c>
      <c r="D402" s="64" t="str">
        <f>תקן[[#This Row],[סוג פריט]]</f>
        <v>ריהוט</v>
      </c>
      <c r="E402" s="64" t="str">
        <f>תקן[[#This Row],[קטגוריה]]</f>
        <v>חצר פעילות ומנוחה</v>
      </c>
      <c r="F402" s="60" t="str">
        <f>תקן[[#This Row],[תיאור הפריט]]</f>
        <v>שמשיית גן</v>
      </c>
      <c r="G402" s="64">
        <f>תקן[[#This Row],[עלות פריט]]</f>
        <v>400</v>
      </c>
      <c r="H402" s="64">
        <f>תקן[[#This Row],[כמות]]</f>
        <v>1</v>
      </c>
      <c r="I402" s="64">
        <f>תקן[[#This Row],[סהכ עלות]]</f>
        <v>400</v>
      </c>
      <c r="J402" s="65"/>
      <c r="K402" s="209" t="str">
        <f t="shared" si="58"/>
        <v>שמשיית גן</v>
      </c>
      <c r="L402" s="210">
        <f t="shared" si="54"/>
        <v>1</v>
      </c>
      <c r="M402" s="211">
        <f t="shared" si="55"/>
        <v>0</v>
      </c>
      <c r="N402" s="211">
        <f t="shared" si="56"/>
        <v>400</v>
      </c>
      <c r="O402" s="210"/>
      <c r="P402" s="218"/>
      <c r="Q402" s="215" t="str">
        <f t="shared" si="59"/>
        <v>ריהוט</v>
      </c>
      <c r="R402" s="219">
        <f t="shared" si="60"/>
        <v>1</v>
      </c>
      <c r="S402" s="211">
        <f t="shared" si="61"/>
        <v>0</v>
      </c>
      <c r="T402" s="211">
        <f t="shared" si="57"/>
        <v>400</v>
      </c>
      <c r="U402" s="211">
        <f t="shared" si="62"/>
        <v>400</v>
      </c>
      <c r="V402" s="220"/>
      <c r="X402" s="63" t="str">
        <f>'טבלה מרכזת'!A402</f>
        <v>תשושי נפש</v>
      </c>
      <c r="Y402" s="63">
        <f>'טבלה מרכזת'!B402</f>
        <v>20</v>
      </c>
      <c r="Z402" s="63" t="str">
        <f>'טבלה מרכזת'!C402</f>
        <v>ריהוט</v>
      </c>
      <c r="AA402" s="63" t="str">
        <f>'טבלה מרכזת'!D402</f>
        <v>חצר פעילות ומנוחה</v>
      </c>
      <c r="AB402" s="63" t="str">
        <f>'טבלה מרכזת'!E402</f>
        <v>שמשיית גן</v>
      </c>
      <c r="AC402" s="63">
        <f>'טבלה מרכזת'!F402</f>
        <v>400</v>
      </c>
      <c r="AD402" s="63">
        <f>'טבלה מרכזת'!G402</f>
        <v>1</v>
      </c>
      <c r="AE402" s="63">
        <f>'טבלה מרכזת'!H402</f>
        <v>400</v>
      </c>
    </row>
    <row r="403" spans="2:31" ht="14.5" thickBot="1" x14ac:dyDescent="0.35">
      <c r="B403" s="64" t="str">
        <f>תקן[[#This Row],[סוג מרכז]]</f>
        <v>תשושי נפש</v>
      </c>
      <c r="C403" s="64">
        <f>תקן[[#This Row],[גודל מרכז]]</f>
        <v>20</v>
      </c>
      <c r="D403" s="64" t="str">
        <f>תקן[[#This Row],[סוג פריט]]</f>
        <v>ריהוט</v>
      </c>
      <c r="E403" s="64" t="str">
        <f>תקן[[#This Row],[קטגוריה]]</f>
        <v>מלתחה</v>
      </c>
      <c r="F403" s="60" t="str">
        <f>תקן[[#This Row],[תיאור הפריט]]</f>
        <v>תא אישי עם נעילה</v>
      </c>
      <c r="G403" s="64">
        <f>תקן[[#This Row],[עלות פריט]]</f>
        <v>250</v>
      </c>
      <c r="H403" s="64">
        <f>תקן[[#This Row],[כמות]]</f>
        <v>7</v>
      </c>
      <c r="I403" s="64">
        <f>תקן[[#This Row],[סהכ עלות]]</f>
        <v>1750</v>
      </c>
      <c r="J403" s="65"/>
      <c r="K403" s="209" t="str">
        <f t="shared" si="58"/>
        <v>תא אישי עם נעילה</v>
      </c>
      <c r="L403" s="210">
        <f t="shared" si="54"/>
        <v>7</v>
      </c>
      <c r="M403" s="211">
        <f t="shared" si="55"/>
        <v>0</v>
      </c>
      <c r="N403" s="211">
        <f t="shared" si="56"/>
        <v>1750</v>
      </c>
      <c r="O403" s="210"/>
      <c r="P403" s="218"/>
      <c r="Q403" s="215" t="str">
        <f t="shared" si="59"/>
        <v>ריהוט</v>
      </c>
      <c r="R403" s="219">
        <f t="shared" si="60"/>
        <v>7</v>
      </c>
      <c r="S403" s="211">
        <f t="shared" si="61"/>
        <v>0</v>
      </c>
      <c r="T403" s="211">
        <f t="shared" si="57"/>
        <v>250</v>
      </c>
      <c r="U403" s="211">
        <f t="shared" si="62"/>
        <v>1750</v>
      </c>
      <c r="V403" s="220"/>
      <c r="X403" s="63" t="str">
        <f>'טבלה מרכזת'!A403</f>
        <v>תשושי נפש</v>
      </c>
      <c r="Y403" s="63">
        <f>'טבלה מרכזת'!B403</f>
        <v>20</v>
      </c>
      <c r="Z403" s="63" t="str">
        <f>'טבלה מרכזת'!C403</f>
        <v>ריהוט</v>
      </c>
      <c r="AA403" s="63" t="str">
        <f>'טבלה מרכזת'!D403</f>
        <v>מלתחה</v>
      </c>
      <c r="AB403" s="63" t="str">
        <f>'טבלה מרכזת'!E403</f>
        <v>תא אישי עם נעילה</v>
      </c>
      <c r="AC403" s="63">
        <f>'טבלה מרכזת'!F403</f>
        <v>250</v>
      </c>
      <c r="AD403" s="63">
        <f>'טבלה מרכזת'!G403</f>
        <v>7</v>
      </c>
      <c r="AE403" s="63">
        <f>'טבלה מרכזת'!H403</f>
        <v>1750</v>
      </c>
    </row>
    <row r="404" spans="2:31" ht="14.5" thickBot="1" x14ac:dyDescent="0.35">
      <c r="B404" s="64" t="str">
        <f>תקן[[#This Row],[סוג מרכז]]</f>
        <v>תשושי נפש</v>
      </c>
      <c r="C404" s="64">
        <f>תקן[[#This Row],[גודל מרכז]]</f>
        <v>20</v>
      </c>
      <c r="D404" s="64" t="str">
        <f>תקן[[#This Row],[סוג פריט]]</f>
        <v>ריהוט</v>
      </c>
      <c r="E404" s="64" t="str">
        <f>תקן[[#This Row],[קטגוריה]]</f>
        <v>שירותי צוות ומלתחה</v>
      </c>
      <c r="F404" s="60" t="str">
        <f>תקן[[#This Row],[תיאור הפריט]]</f>
        <v>תא אישי עם נעילה</v>
      </c>
      <c r="G404" s="64">
        <f>תקן[[#This Row],[עלות פריט]]</f>
        <v>250</v>
      </c>
      <c r="H404" s="64">
        <f>תקן[[#This Row],[כמות]]</f>
        <v>5</v>
      </c>
      <c r="I404" s="64">
        <f>תקן[[#This Row],[סהכ עלות]]</f>
        <v>1250</v>
      </c>
      <c r="J404" s="65"/>
      <c r="K404" s="209" t="str">
        <f t="shared" si="58"/>
        <v>תא אישי עם נעילה</v>
      </c>
      <c r="L404" s="210">
        <f t="shared" si="54"/>
        <v>5</v>
      </c>
      <c r="M404" s="211">
        <f t="shared" si="55"/>
        <v>0</v>
      </c>
      <c r="N404" s="211">
        <f t="shared" si="56"/>
        <v>1250</v>
      </c>
      <c r="O404" s="210"/>
      <c r="P404" s="218"/>
      <c r="Q404" s="215" t="str">
        <f t="shared" si="59"/>
        <v>ריהוט</v>
      </c>
      <c r="R404" s="219">
        <f t="shared" si="60"/>
        <v>5</v>
      </c>
      <c r="S404" s="211">
        <f t="shared" si="61"/>
        <v>0</v>
      </c>
      <c r="T404" s="211">
        <f t="shared" si="57"/>
        <v>250</v>
      </c>
      <c r="U404" s="211">
        <f t="shared" si="62"/>
        <v>1250</v>
      </c>
      <c r="V404" s="220"/>
      <c r="X404" s="63" t="str">
        <f>'טבלה מרכזת'!A404</f>
        <v>תשושי נפש</v>
      </c>
      <c r="Y404" s="63">
        <f>'טבלה מרכזת'!B404</f>
        <v>20</v>
      </c>
      <c r="Z404" s="63" t="str">
        <f>'טבלה מרכזת'!C404</f>
        <v>ריהוט</v>
      </c>
      <c r="AA404" s="63" t="str">
        <f>'טבלה מרכזת'!D404</f>
        <v>שירותי צוות ומלתחה</v>
      </c>
      <c r="AB404" s="63" t="str">
        <f>'טבלה מרכזת'!E404</f>
        <v>תא אישי עם נעילה</v>
      </c>
      <c r="AC404" s="63">
        <f>'טבלה מרכזת'!F404</f>
        <v>250</v>
      </c>
      <c r="AD404" s="63">
        <f>'טבלה מרכזת'!G404</f>
        <v>5</v>
      </c>
      <c r="AE404" s="63">
        <f>'טבלה מרכזת'!H404</f>
        <v>1250</v>
      </c>
    </row>
    <row r="405" spans="2:31" ht="14.5" thickBot="1" x14ac:dyDescent="0.35">
      <c r="B405" s="64" t="str">
        <f>תקן[[#This Row],[סוג מרכז]]</f>
        <v>תשושי נפש</v>
      </c>
      <c r="C405" s="64">
        <f>תקן[[#This Row],[גודל מרכז]]</f>
        <v>20</v>
      </c>
      <c r="D405" s="64" t="str">
        <f>תקן[[#This Row],[סוג פריט]]</f>
        <v>ריפוי בעיסוק ופיזיותרפיה</v>
      </c>
      <c r="E405" s="64" t="str">
        <f>תקן[[#This Row],[קטגוריה]]</f>
        <v>ריפוי בעיסוק ופיזיותרפיה</v>
      </c>
      <c r="F405" s="60" t="str">
        <f>תקן[[#This Row],[תיאור הפריט]]</f>
        <v xml:space="preserve">ראה גיליון מצורף </v>
      </c>
      <c r="G405" s="64">
        <f>תקן[[#This Row],[עלות פריט]]</f>
        <v>0</v>
      </c>
      <c r="H405" s="64">
        <f>תקן[[#This Row],[כמות]]</f>
        <v>0</v>
      </c>
      <c r="I405" s="64">
        <f>תקן[[#This Row],[סהכ עלות]]</f>
        <v>0</v>
      </c>
      <c r="J405" s="65"/>
      <c r="K405" s="209" t="str">
        <f t="shared" si="58"/>
        <v xml:space="preserve">ראה גיליון מצורף </v>
      </c>
      <c r="L405" s="210">
        <f t="shared" si="54"/>
        <v>0</v>
      </c>
      <c r="M405" s="211">
        <f t="shared" si="55"/>
        <v>0</v>
      </c>
      <c r="N405" s="211">
        <f t="shared" si="56"/>
        <v>0</v>
      </c>
      <c r="O405" s="210"/>
      <c r="P405" s="218"/>
      <c r="Q405" s="215" t="str">
        <f t="shared" si="59"/>
        <v>ריפוי בעיסוק ופיזיותרפיה</v>
      </c>
      <c r="R405" s="219">
        <f t="shared" si="60"/>
        <v>0</v>
      </c>
      <c r="S405" s="211">
        <f t="shared" si="61"/>
        <v>0</v>
      </c>
      <c r="T405" s="211">
        <f t="shared" si="57"/>
        <v>0</v>
      </c>
      <c r="U405" s="211">
        <f t="shared" si="62"/>
        <v>0</v>
      </c>
      <c r="V405" s="220"/>
      <c r="X405" s="63" t="str">
        <f>'טבלה מרכזת'!A405</f>
        <v>תשושי נפש</v>
      </c>
      <c r="Y405" s="63">
        <f>'טבלה מרכזת'!B405</f>
        <v>20</v>
      </c>
      <c r="Z405" s="63" t="str">
        <f>'טבלה מרכזת'!C405</f>
        <v>ריפוי בעיסוק ופיזיותרפיה</v>
      </c>
      <c r="AA405" s="63" t="str">
        <f>'טבלה מרכזת'!D405</f>
        <v>ריפוי בעיסוק ופיזיותרפיה</v>
      </c>
      <c r="AB405" s="63" t="str">
        <f>'טבלה מרכזת'!E405</f>
        <v xml:space="preserve">ראה גיליון מצורף </v>
      </c>
      <c r="AC405" s="63">
        <f>'טבלה מרכזת'!F405</f>
        <v>0</v>
      </c>
      <c r="AD405" s="63">
        <f>'טבלה מרכזת'!G405</f>
        <v>0</v>
      </c>
      <c r="AE405" s="63">
        <f>'טבלה מרכזת'!H405</f>
        <v>0</v>
      </c>
    </row>
    <row r="406" spans="2:31" ht="14.5" thickBot="1" x14ac:dyDescent="0.35">
      <c r="B406" s="64" t="str">
        <f>תקן[[#This Row],[סוג מרכז]]</f>
        <v>תשושי נפש</v>
      </c>
      <c r="C406" s="64">
        <f>תקן[[#This Row],[גודל מרכז]]</f>
        <v>20</v>
      </c>
      <c r="D406" s="64" t="str">
        <f>תקן[[#This Row],[סוג פריט]]</f>
        <v>שימור שיפור ופנאי</v>
      </c>
      <c r="E406" s="64" t="str">
        <f>תקן[[#This Row],[קטגוריה]]</f>
        <v>שימור שיפור ופנאי</v>
      </c>
      <c r="F406" s="60" t="str">
        <f>תקן[[#This Row],[תיאור הפריט]]</f>
        <v xml:space="preserve">ראה גיליון מצורף </v>
      </c>
      <c r="G406" s="64">
        <f>תקן[[#This Row],[עלות פריט]]</f>
        <v>0</v>
      </c>
      <c r="H406" s="64">
        <f>תקן[[#This Row],[כמות]]</f>
        <v>0</v>
      </c>
      <c r="I406" s="64">
        <f>תקן[[#This Row],[סהכ עלות]]</f>
        <v>0</v>
      </c>
      <c r="J406" s="65"/>
      <c r="K406" s="209" t="str">
        <f t="shared" si="58"/>
        <v xml:space="preserve">ראה גיליון מצורף </v>
      </c>
      <c r="L406" s="210">
        <f t="shared" si="54"/>
        <v>0</v>
      </c>
      <c r="M406" s="211">
        <f t="shared" si="55"/>
        <v>0</v>
      </c>
      <c r="N406" s="211">
        <f t="shared" si="56"/>
        <v>0</v>
      </c>
      <c r="O406" s="210"/>
      <c r="P406" s="218"/>
      <c r="Q406" s="215" t="str">
        <f t="shared" si="59"/>
        <v>שימור שיפור ופנאי</v>
      </c>
      <c r="R406" s="219">
        <f t="shared" si="60"/>
        <v>0</v>
      </c>
      <c r="S406" s="211">
        <f t="shared" si="61"/>
        <v>0</v>
      </c>
      <c r="T406" s="211">
        <f t="shared" si="57"/>
        <v>0</v>
      </c>
      <c r="U406" s="211">
        <f t="shared" si="62"/>
        <v>0</v>
      </c>
      <c r="V406" s="220"/>
      <c r="X406" s="63" t="str">
        <f>'טבלה מרכזת'!A406</f>
        <v>תשושי נפש</v>
      </c>
      <c r="Y406" s="63">
        <f>'טבלה מרכזת'!B406</f>
        <v>20</v>
      </c>
      <c r="Z406" s="63" t="str">
        <f>'טבלה מרכזת'!C406</f>
        <v>שימור שיפור ופנאי</v>
      </c>
      <c r="AA406" s="63" t="str">
        <f>'טבלה מרכזת'!D406</f>
        <v>שימור שיפור ופנאי</v>
      </c>
      <c r="AB406" s="63" t="str">
        <f>'טבלה מרכזת'!E406</f>
        <v xml:space="preserve">ראה גיליון מצורף </v>
      </c>
      <c r="AC406" s="63">
        <f>'טבלה מרכזת'!F406</f>
        <v>0</v>
      </c>
      <c r="AD406" s="63">
        <f>'טבלה מרכזת'!G406</f>
        <v>0</v>
      </c>
      <c r="AE406" s="63">
        <f>'טבלה מרכזת'!H406</f>
        <v>0</v>
      </c>
    </row>
    <row r="407" spans="2:31" ht="14.5" thickBot="1" x14ac:dyDescent="0.35">
      <c r="B407" s="64" t="str">
        <f>תקן[[#This Row],[סוג מרכז]]</f>
        <v>תשושי נפש</v>
      </c>
      <c r="C407" s="64">
        <f>תקן[[#This Row],[גודל מרכז]]</f>
        <v>30</v>
      </c>
      <c r="D407" s="64" t="str">
        <f>תקן[[#This Row],[סוג פריט]]</f>
        <v>אביזרים</v>
      </c>
      <c r="E407" s="64" t="str">
        <f>תקן[[#This Row],[קטגוריה]]</f>
        <v>כללי</v>
      </c>
      <c r="F407" s="60" t="str">
        <f>תקן[[#This Row],[תיאור הפריט]]</f>
        <v xml:space="preserve"> שילוט לחדרים (תקציב)</v>
      </c>
      <c r="G407" s="64">
        <f>תקן[[#This Row],[עלות פריט]]</f>
        <v>250</v>
      </c>
      <c r="H407" s="64">
        <f>תקן[[#This Row],[כמות]]</f>
        <v>6</v>
      </c>
      <c r="I407" s="64">
        <f>תקן[[#This Row],[סהכ עלות]]</f>
        <v>1500</v>
      </c>
      <c r="J407" s="65"/>
      <c r="K407" s="209" t="str">
        <f t="shared" si="58"/>
        <v xml:space="preserve"> שילוט לחדרים (תקציב)</v>
      </c>
      <c r="L407" s="210">
        <f t="shared" si="54"/>
        <v>6</v>
      </c>
      <c r="M407" s="211">
        <f t="shared" si="55"/>
        <v>0</v>
      </c>
      <c r="N407" s="211">
        <f t="shared" si="56"/>
        <v>1500</v>
      </c>
      <c r="O407" s="210"/>
      <c r="P407" s="218"/>
      <c r="Q407" s="215" t="str">
        <f t="shared" si="59"/>
        <v>אביזרים</v>
      </c>
      <c r="R407" s="219">
        <f t="shared" si="60"/>
        <v>6</v>
      </c>
      <c r="S407" s="211">
        <f t="shared" si="61"/>
        <v>0</v>
      </c>
      <c r="T407" s="211">
        <f t="shared" si="57"/>
        <v>250</v>
      </c>
      <c r="U407" s="211">
        <f t="shared" si="62"/>
        <v>1500</v>
      </c>
      <c r="V407" s="220"/>
      <c r="X407" s="63" t="str">
        <f>'טבלה מרכזת'!A407</f>
        <v>תשושי נפש</v>
      </c>
      <c r="Y407" s="63">
        <f>'טבלה מרכזת'!B407</f>
        <v>30</v>
      </c>
      <c r="Z407" s="63" t="str">
        <f>'טבלה מרכזת'!C407</f>
        <v>אביזרים</v>
      </c>
      <c r="AA407" s="63" t="str">
        <f>'טבלה מרכזת'!D407</f>
        <v>כללי</v>
      </c>
      <c r="AB407" s="63" t="str">
        <f>'טבלה מרכזת'!E407</f>
        <v xml:space="preserve"> שילוט לחדרים (תקציב)</v>
      </c>
      <c r="AC407" s="63">
        <f>'טבלה מרכזת'!F407</f>
        <v>250</v>
      </c>
      <c r="AD407" s="63">
        <f>'טבלה מרכזת'!G407</f>
        <v>6</v>
      </c>
      <c r="AE407" s="63">
        <f>'טבלה מרכזת'!H407</f>
        <v>1500</v>
      </c>
    </row>
    <row r="408" spans="2:31" ht="28.5" thickBot="1" x14ac:dyDescent="0.35">
      <c r="B408" s="64" t="str">
        <f>תקן[[#This Row],[סוג מרכז]]</f>
        <v>תשושי נפש</v>
      </c>
      <c r="C408" s="64">
        <f>תקן[[#This Row],[גודל מרכז]]</f>
        <v>30</v>
      </c>
      <c r="D408" s="64" t="str">
        <f>תקן[[#This Row],[סוג פריט]]</f>
        <v>אביזרים</v>
      </c>
      <c r="E408" s="64" t="str">
        <f>תקן[[#This Row],[קטגוריה]]</f>
        <v>חדר מזכירות וקבלה</v>
      </c>
      <c r="F408" s="60" t="str">
        <f>תקן[[#This Row],[תיאור הפריט]]</f>
        <v>אביזרים (לוח מודעות, פח, פריטי עיצוב)</v>
      </c>
      <c r="G408" s="64">
        <f>תקן[[#This Row],[עלות פריט]]</f>
        <v>500</v>
      </c>
      <c r="H408" s="64">
        <f>תקן[[#This Row],[כמות]]</f>
        <v>1</v>
      </c>
      <c r="I408" s="64">
        <f>תקן[[#This Row],[סהכ עלות]]</f>
        <v>500</v>
      </c>
      <c r="J408" s="65"/>
      <c r="K408" s="209" t="str">
        <f t="shared" si="58"/>
        <v>אביזרים (לוח מודעות, פח, פריטי עיצוב)</v>
      </c>
      <c r="L408" s="210">
        <f t="shared" si="54"/>
        <v>1</v>
      </c>
      <c r="M408" s="211">
        <f t="shared" si="55"/>
        <v>0</v>
      </c>
      <c r="N408" s="211">
        <f t="shared" si="56"/>
        <v>500</v>
      </c>
      <c r="O408" s="210"/>
      <c r="P408" s="218"/>
      <c r="Q408" s="215" t="str">
        <f t="shared" si="59"/>
        <v>אביזרים</v>
      </c>
      <c r="R408" s="219">
        <f t="shared" si="60"/>
        <v>1</v>
      </c>
      <c r="S408" s="211">
        <f t="shared" si="61"/>
        <v>0</v>
      </c>
      <c r="T408" s="211">
        <f t="shared" si="57"/>
        <v>500</v>
      </c>
      <c r="U408" s="211">
        <f t="shared" si="62"/>
        <v>500</v>
      </c>
      <c r="V408" s="220"/>
      <c r="X408" s="63" t="str">
        <f>'טבלה מרכזת'!A408</f>
        <v>תשושי נפש</v>
      </c>
      <c r="Y408" s="63">
        <f>'טבלה מרכזת'!B408</f>
        <v>30</v>
      </c>
      <c r="Z408" s="63" t="str">
        <f>'טבלה מרכזת'!C408</f>
        <v>אביזרים</v>
      </c>
      <c r="AA408" s="63" t="str">
        <f>'טבלה מרכזת'!D408</f>
        <v>חדר מזכירות וקבלה</v>
      </c>
      <c r="AB408" s="63" t="str">
        <f>'טבלה מרכזת'!E408</f>
        <v>אביזרים (לוח מודעות, פח, פריטי עיצוב)</v>
      </c>
      <c r="AC408" s="63">
        <f>'טבלה מרכזת'!F408</f>
        <v>500</v>
      </c>
      <c r="AD408" s="63">
        <f>'טבלה מרכזת'!G408</f>
        <v>1</v>
      </c>
      <c r="AE408" s="63">
        <f>'טבלה מרכזת'!H408</f>
        <v>500</v>
      </c>
    </row>
    <row r="409" spans="2:31" ht="28.5" thickBot="1" x14ac:dyDescent="0.35">
      <c r="B409" s="64" t="str">
        <f>תקן[[#This Row],[סוג מרכז]]</f>
        <v>תשושי נפש</v>
      </c>
      <c r="C409" s="64">
        <f>תקן[[#This Row],[גודל מרכז]]</f>
        <v>30</v>
      </c>
      <c r="D409" s="64" t="str">
        <f>תקן[[#This Row],[סוג פריט]]</f>
        <v>אביזרים</v>
      </c>
      <c r="E409" s="64" t="str">
        <f>תקן[[#This Row],[קטגוריה]]</f>
        <v>חדר מנהל</v>
      </c>
      <c r="F409" s="60" t="str">
        <f>תקן[[#This Row],[תיאור הפריט]]</f>
        <v>אביזרים (לוח מודעות, פח, פריטי עיצוב)</v>
      </c>
      <c r="G409" s="64">
        <f>תקן[[#This Row],[עלות פריט]]</f>
        <v>500</v>
      </c>
      <c r="H409" s="64">
        <f>תקן[[#This Row],[כמות]]</f>
        <v>1</v>
      </c>
      <c r="I409" s="64">
        <f>תקן[[#This Row],[סהכ עלות]]</f>
        <v>500</v>
      </c>
      <c r="J409" s="65"/>
      <c r="K409" s="209" t="str">
        <f t="shared" si="58"/>
        <v>אביזרים (לוח מודעות, פח, פריטי עיצוב)</v>
      </c>
      <c r="L409" s="210">
        <f t="shared" si="54"/>
        <v>1</v>
      </c>
      <c r="M409" s="211">
        <f t="shared" si="55"/>
        <v>0</v>
      </c>
      <c r="N409" s="211">
        <f t="shared" si="56"/>
        <v>500</v>
      </c>
      <c r="O409" s="210"/>
      <c r="P409" s="218"/>
      <c r="Q409" s="215" t="str">
        <f t="shared" si="59"/>
        <v>אביזרים</v>
      </c>
      <c r="R409" s="219">
        <f t="shared" si="60"/>
        <v>1</v>
      </c>
      <c r="S409" s="211">
        <f t="shared" si="61"/>
        <v>0</v>
      </c>
      <c r="T409" s="211">
        <f t="shared" si="57"/>
        <v>500</v>
      </c>
      <c r="U409" s="211">
        <f t="shared" si="62"/>
        <v>500</v>
      </c>
      <c r="V409" s="220"/>
      <c r="X409" s="63" t="str">
        <f>'טבלה מרכזת'!A409</f>
        <v>תשושי נפש</v>
      </c>
      <c r="Y409" s="63">
        <f>'טבלה מרכזת'!B409</f>
        <v>30</v>
      </c>
      <c r="Z409" s="63" t="str">
        <f>'טבלה מרכזת'!C409</f>
        <v>אביזרים</v>
      </c>
      <c r="AA409" s="63" t="str">
        <f>'טבלה מרכזת'!D409</f>
        <v>חדר מנהל</v>
      </c>
      <c r="AB409" s="63" t="str">
        <f>'טבלה מרכזת'!E409</f>
        <v>אביזרים (לוח מודעות, פח, פריטי עיצוב)</v>
      </c>
      <c r="AC409" s="63">
        <f>'טבלה מרכזת'!F409</f>
        <v>500</v>
      </c>
      <c r="AD409" s="63">
        <f>'טבלה מרכזת'!G409</f>
        <v>1</v>
      </c>
      <c r="AE409" s="63">
        <f>'טבלה מרכזת'!H409</f>
        <v>500</v>
      </c>
    </row>
    <row r="410" spans="2:31" ht="42.5" thickBot="1" x14ac:dyDescent="0.35">
      <c r="B410" s="64" t="str">
        <f>תקן[[#This Row],[סוג מרכז]]</f>
        <v>תשושי נפש</v>
      </c>
      <c r="C410" s="64">
        <f>תקן[[#This Row],[גודל מרכז]]</f>
        <v>30</v>
      </c>
      <c r="D410" s="64" t="str">
        <f>תקן[[#This Row],[סוג פריט]]</f>
        <v>אביזרים</v>
      </c>
      <c r="E410" s="64" t="str">
        <f>תקן[[#This Row],[קטגוריה]]</f>
        <v>שירותי צוות ומלתחה</v>
      </c>
      <c r="F410" s="60" t="str">
        <f>תקן[[#This Row],[תיאור הפריט]]</f>
        <v>אביזרים (מתקן לסבון נוזלי, מתקן טואלט, מתקן מגבות נייר,פח וכדו')</v>
      </c>
      <c r="G410" s="64">
        <f>תקן[[#This Row],[עלות פריט]]</f>
        <v>500</v>
      </c>
      <c r="H410" s="64">
        <f>תקן[[#This Row],[כמות]]</f>
        <v>1</v>
      </c>
      <c r="I410" s="64">
        <f>תקן[[#This Row],[סהכ עלות]]</f>
        <v>500</v>
      </c>
      <c r="J410" s="65"/>
      <c r="K410" s="209" t="str">
        <f t="shared" si="58"/>
        <v>אביזרים (מתקן לסבון נוזלי, מתקן טואלט, מתקן מגבות נייר,פח וכדו')</v>
      </c>
      <c r="L410" s="210">
        <f t="shared" si="54"/>
        <v>1</v>
      </c>
      <c r="M410" s="211">
        <f t="shared" si="55"/>
        <v>0</v>
      </c>
      <c r="N410" s="211">
        <f t="shared" si="56"/>
        <v>500</v>
      </c>
      <c r="O410" s="210"/>
      <c r="P410" s="218"/>
      <c r="Q410" s="215" t="str">
        <f t="shared" si="59"/>
        <v>אביזרים</v>
      </c>
      <c r="R410" s="219">
        <f t="shared" si="60"/>
        <v>1</v>
      </c>
      <c r="S410" s="211">
        <f t="shared" si="61"/>
        <v>0</v>
      </c>
      <c r="T410" s="211">
        <f t="shared" si="57"/>
        <v>500</v>
      </c>
      <c r="U410" s="211">
        <f t="shared" si="62"/>
        <v>500</v>
      </c>
      <c r="V410" s="220"/>
      <c r="X410" s="63" t="str">
        <f>'טבלה מרכזת'!A410</f>
        <v>תשושי נפש</v>
      </c>
      <c r="Y410" s="63">
        <f>'טבלה מרכזת'!B410</f>
        <v>30</v>
      </c>
      <c r="Z410" s="63" t="str">
        <f>'טבלה מרכזת'!C410</f>
        <v>אביזרים</v>
      </c>
      <c r="AA410" s="63" t="str">
        <f>'טבלה מרכזת'!D410</f>
        <v>שירותי צוות ומלתחה</v>
      </c>
      <c r="AB410" s="63" t="str">
        <f>'טבלה מרכזת'!E410</f>
        <v>אביזרים (מתקן לסבון נוזלי, מתקן טואלט, מתקן מגבות נייר,פח וכדו')</v>
      </c>
      <c r="AC410" s="63">
        <f>'טבלה מרכזת'!F410</f>
        <v>500</v>
      </c>
      <c r="AD410" s="63">
        <f>'טבלה מרכזת'!G410</f>
        <v>1</v>
      </c>
      <c r="AE410" s="63">
        <f>'טבלה מרכזת'!H410</f>
        <v>500</v>
      </c>
    </row>
    <row r="411" spans="2:31" ht="42.5" thickBot="1" x14ac:dyDescent="0.35">
      <c r="B411" s="64" t="str">
        <f>תקן[[#This Row],[סוג מרכז]]</f>
        <v>תשושי נפש</v>
      </c>
      <c r="C411" s="64">
        <f>תקן[[#This Row],[גודל מרכז]]</f>
        <v>30</v>
      </c>
      <c r="D411" s="64" t="str">
        <f>תקן[[#This Row],[סוג פריט]]</f>
        <v>אביזרים</v>
      </c>
      <c r="E411" s="64" t="str">
        <f>תקן[[#This Row],[קטגוריה]]</f>
        <v>שירותים ציבוריים</v>
      </c>
      <c r="F411" s="60" t="str">
        <f>תקן[[#This Row],[תיאור הפריט]]</f>
        <v>אביזרים (מתקן לסבון נוזלי, מתקן טואלט, מתקן מגבות נייר,פח,ידיות אחיזה)</v>
      </c>
      <c r="G411" s="64">
        <f>תקן[[#This Row],[עלות פריט]]</f>
        <v>500</v>
      </c>
      <c r="H411" s="64">
        <f>תקן[[#This Row],[כמות]]</f>
        <v>3</v>
      </c>
      <c r="I411" s="64">
        <f>תקן[[#This Row],[סהכ עלות]]</f>
        <v>1500</v>
      </c>
      <c r="J411" s="65"/>
      <c r="K411" s="209" t="str">
        <f t="shared" si="58"/>
        <v>אביזרים (מתקן לסבון נוזלי, מתקן טואלט, מתקן מגבות נייר,פח,ידיות אחיזה)</v>
      </c>
      <c r="L411" s="210">
        <f t="shared" si="54"/>
        <v>3</v>
      </c>
      <c r="M411" s="211">
        <f t="shared" si="55"/>
        <v>0</v>
      </c>
      <c r="N411" s="211">
        <f t="shared" si="56"/>
        <v>1500</v>
      </c>
      <c r="O411" s="210"/>
      <c r="P411" s="218"/>
      <c r="Q411" s="215" t="str">
        <f t="shared" si="59"/>
        <v>אביזרים</v>
      </c>
      <c r="R411" s="219">
        <f t="shared" si="60"/>
        <v>3</v>
      </c>
      <c r="S411" s="211">
        <f t="shared" si="61"/>
        <v>0</v>
      </c>
      <c r="T411" s="211">
        <f t="shared" si="57"/>
        <v>500</v>
      </c>
      <c r="U411" s="211">
        <f t="shared" si="62"/>
        <v>1500</v>
      </c>
      <c r="V411" s="220"/>
      <c r="X411" s="63" t="str">
        <f>'טבלה מרכזת'!A411</f>
        <v>תשושי נפש</v>
      </c>
      <c r="Y411" s="63">
        <f>'טבלה מרכזת'!B411</f>
        <v>30</v>
      </c>
      <c r="Z411" s="63" t="str">
        <f>'טבלה מרכזת'!C411</f>
        <v>אביזרים</v>
      </c>
      <c r="AA411" s="63" t="str">
        <f>'טבלה מרכזת'!D411</f>
        <v>שירותים ציבוריים</v>
      </c>
      <c r="AB411" s="63" t="str">
        <f>'טבלה מרכזת'!E411</f>
        <v>אביזרים (מתקן לסבון נוזלי, מתקן טואלט, מתקן מגבות נייר,פח,ידיות אחיזה)</v>
      </c>
      <c r="AC411" s="63">
        <f>'טבלה מרכזת'!F411</f>
        <v>500</v>
      </c>
      <c r="AD411" s="63">
        <f>'טבלה מרכזת'!G411</f>
        <v>3</v>
      </c>
      <c r="AE411" s="63">
        <f>'טבלה מרכזת'!H411</f>
        <v>1500</v>
      </c>
    </row>
    <row r="412" spans="2:31" ht="42.5" thickBot="1" x14ac:dyDescent="0.35">
      <c r="B412" s="64" t="str">
        <f>תקן[[#This Row],[סוג מרכז]]</f>
        <v>תשושי נפש</v>
      </c>
      <c r="C412" s="64">
        <f>תקן[[#This Row],[גודל מרכז]]</f>
        <v>30</v>
      </c>
      <c r="D412" s="64" t="str">
        <f>תקן[[#This Row],[סוג פריט]]</f>
        <v>אביזרים</v>
      </c>
      <c r="E412" s="64" t="str">
        <f>תקן[[#This Row],[קטגוריה]]</f>
        <v>אולם כניסה</v>
      </c>
      <c r="F412" s="60" t="str">
        <f>תקן[[#This Row],[תיאור הפריט]]</f>
        <v>אביזרים (פח אשפה, מיכלי צמחים, מתקן מטריות, שעון קיר, אביזרי עיצוב)</v>
      </c>
      <c r="G412" s="64">
        <f>תקן[[#This Row],[עלות פריט]]</f>
        <v>500</v>
      </c>
      <c r="H412" s="64">
        <f>תקן[[#This Row],[כמות]]</f>
        <v>1</v>
      </c>
      <c r="I412" s="64">
        <f>תקן[[#This Row],[סהכ עלות]]</f>
        <v>500</v>
      </c>
      <c r="J412" s="65"/>
      <c r="K412" s="209" t="str">
        <f t="shared" si="58"/>
        <v>אביזרים (פח אשפה, מיכלי צמחים, מתקן מטריות, שעון קיר, אביזרי עיצוב)</v>
      </c>
      <c r="L412" s="210">
        <f t="shared" si="54"/>
        <v>1</v>
      </c>
      <c r="M412" s="211">
        <f t="shared" si="55"/>
        <v>0</v>
      </c>
      <c r="N412" s="211">
        <f t="shared" si="56"/>
        <v>500</v>
      </c>
      <c r="O412" s="210"/>
      <c r="P412" s="218"/>
      <c r="Q412" s="215" t="str">
        <f t="shared" si="59"/>
        <v>אביזרים</v>
      </c>
      <c r="R412" s="219">
        <f t="shared" si="60"/>
        <v>1</v>
      </c>
      <c r="S412" s="211">
        <f t="shared" si="61"/>
        <v>0</v>
      </c>
      <c r="T412" s="211">
        <f t="shared" si="57"/>
        <v>500</v>
      </c>
      <c r="U412" s="211">
        <f t="shared" si="62"/>
        <v>500</v>
      </c>
      <c r="V412" s="220"/>
      <c r="X412" s="63" t="str">
        <f>'טבלה מרכזת'!A412</f>
        <v>תשושי נפש</v>
      </c>
      <c r="Y412" s="63">
        <f>'טבלה מרכזת'!B412</f>
        <v>30</v>
      </c>
      <c r="Z412" s="63" t="str">
        <f>'טבלה מרכזת'!C412</f>
        <v>אביזרים</v>
      </c>
      <c r="AA412" s="63" t="str">
        <f>'טבלה מרכזת'!D412</f>
        <v>אולם כניסה</v>
      </c>
      <c r="AB412" s="63" t="str">
        <f>'טבלה מרכזת'!E412</f>
        <v>אביזרים (פח אשפה, מיכלי צמחים, מתקן מטריות, שעון קיר, אביזרי עיצוב)</v>
      </c>
      <c r="AC412" s="63">
        <f>'טבלה מרכזת'!F412</f>
        <v>500</v>
      </c>
      <c r="AD412" s="63">
        <f>'טבלה מרכזת'!G412</f>
        <v>1</v>
      </c>
      <c r="AE412" s="63">
        <f>'טבלה מרכזת'!H412</f>
        <v>500</v>
      </c>
    </row>
    <row r="413" spans="2:31" ht="28.5" thickBot="1" x14ac:dyDescent="0.35">
      <c r="B413" s="64" t="str">
        <f>תקן[[#This Row],[סוג מרכז]]</f>
        <v>תשושי נפש</v>
      </c>
      <c r="C413" s="64">
        <f>תקן[[#This Row],[גודל מרכז]]</f>
        <v>30</v>
      </c>
      <c r="D413" s="64" t="str">
        <f>תקן[[#This Row],[סוג פריט]]</f>
        <v>אביזרים</v>
      </c>
      <c r="E413" s="64" t="str">
        <f>תקן[[#This Row],[קטגוריה]]</f>
        <v>חצר פעילות ומנוחה</v>
      </c>
      <c r="F413" s="60" t="str">
        <f>תקן[[#This Row],[תיאור הפריט]]</f>
        <v>אביזרים (פח אשפה, מיכלי צמחים, פריטי עיצוב)</v>
      </c>
      <c r="G413" s="64">
        <f>תקן[[#This Row],[עלות פריט]]</f>
        <v>500</v>
      </c>
      <c r="H413" s="64">
        <f>תקן[[#This Row],[כמות]]</f>
        <v>1</v>
      </c>
      <c r="I413" s="64">
        <f>תקן[[#This Row],[סהכ עלות]]</f>
        <v>500</v>
      </c>
      <c r="J413" s="65"/>
      <c r="K413" s="209" t="str">
        <f t="shared" si="58"/>
        <v>אביזרים (פח אשפה, מיכלי צמחים, פריטי עיצוב)</v>
      </c>
      <c r="L413" s="210">
        <f t="shared" si="54"/>
        <v>1</v>
      </c>
      <c r="M413" s="211">
        <f t="shared" si="55"/>
        <v>0</v>
      </c>
      <c r="N413" s="211">
        <f t="shared" si="56"/>
        <v>500</v>
      </c>
      <c r="O413" s="210"/>
      <c r="P413" s="218"/>
      <c r="Q413" s="215" t="str">
        <f t="shared" si="59"/>
        <v>אביזרים</v>
      </c>
      <c r="R413" s="219">
        <f t="shared" si="60"/>
        <v>1</v>
      </c>
      <c r="S413" s="211">
        <f t="shared" si="61"/>
        <v>0</v>
      </c>
      <c r="T413" s="211">
        <f t="shared" si="57"/>
        <v>500</v>
      </c>
      <c r="U413" s="211">
        <f t="shared" si="62"/>
        <v>500</v>
      </c>
      <c r="V413" s="220"/>
      <c r="X413" s="63" t="str">
        <f>'טבלה מרכזת'!A413</f>
        <v>תשושי נפש</v>
      </c>
      <c r="Y413" s="63">
        <f>'טבלה מרכזת'!B413</f>
        <v>30</v>
      </c>
      <c r="Z413" s="63" t="str">
        <f>'טבלה מרכזת'!C413</f>
        <v>אביזרים</v>
      </c>
      <c r="AA413" s="63" t="str">
        <f>'טבלה מרכזת'!D413</f>
        <v>חצר פעילות ומנוחה</v>
      </c>
      <c r="AB413" s="63" t="str">
        <f>'טבלה מרכזת'!E413</f>
        <v>אביזרים (פח אשפה, מיכלי צמחים, פריטי עיצוב)</v>
      </c>
      <c r="AC413" s="63">
        <f>'טבלה מרכזת'!F413</f>
        <v>500</v>
      </c>
      <c r="AD413" s="63">
        <f>'טבלה מרכזת'!G413</f>
        <v>1</v>
      </c>
      <c r="AE413" s="63">
        <f>'טבלה מרכזת'!H413</f>
        <v>500</v>
      </c>
    </row>
    <row r="414" spans="2:31" ht="14.5" thickBot="1" x14ac:dyDescent="0.35">
      <c r="B414" s="64" t="str">
        <f>תקן[[#This Row],[סוג מרכז]]</f>
        <v>תשושי נפש</v>
      </c>
      <c r="C414" s="64">
        <f>תקן[[#This Row],[גודל מרכז]]</f>
        <v>30</v>
      </c>
      <c r="D414" s="64" t="str">
        <f>תקן[[#This Row],[סוג פריט]]</f>
        <v>אביזרים</v>
      </c>
      <c r="E414" s="64" t="str">
        <f>תקן[[#This Row],[קטגוריה]]</f>
        <v>חדר מחשבים</v>
      </c>
      <c r="F414" s="60" t="str">
        <f>תקן[[#This Row],[תיאור הפריט]]</f>
        <v>אביזרים (פח, עיצוב וכדו')</v>
      </c>
      <c r="G414" s="64">
        <f>תקן[[#This Row],[עלות פריט]]</f>
        <v>500</v>
      </c>
      <c r="H414" s="64">
        <f>תקן[[#This Row],[כמות]]</f>
        <v>1</v>
      </c>
      <c r="I414" s="64">
        <f>תקן[[#This Row],[סהכ עלות]]</f>
        <v>500</v>
      </c>
      <c r="J414" s="65"/>
      <c r="K414" s="209" t="str">
        <f t="shared" si="58"/>
        <v>אביזרים (פח, עיצוב וכדו')</v>
      </c>
      <c r="L414" s="210">
        <f t="shared" si="54"/>
        <v>1</v>
      </c>
      <c r="M414" s="211">
        <f t="shared" si="55"/>
        <v>0</v>
      </c>
      <c r="N414" s="211">
        <f t="shared" si="56"/>
        <v>500</v>
      </c>
      <c r="O414" s="210"/>
      <c r="P414" s="218"/>
      <c r="Q414" s="215" t="str">
        <f t="shared" si="59"/>
        <v>אביזרים</v>
      </c>
      <c r="R414" s="219">
        <f t="shared" si="60"/>
        <v>1</v>
      </c>
      <c r="S414" s="211">
        <f t="shared" si="61"/>
        <v>0</v>
      </c>
      <c r="T414" s="211">
        <f t="shared" si="57"/>
        <v>500</v>
      </c>
      <c r="U414" s="211">
        <f t="shared" si="62"/>
        <v>500</v>
      </c>
      <c r="V414" s="220"/>
      <c r="X414" s="63" t="str">
        <f>'טבלה מרכזת'!A414</f>
        <v>תשושי נפש</v>
      </c>
      <c r="Y414" s="63">
        <f>'טבלה מרכזת'!B414</f>
        <v>30</v>
      </c>
      <c r="Z414" s="63" t="str">
        <f>'טבלה מרכזת'!C414</f>
        <v>אביזרים</v>
      </c>
      <c r="AA414" s="63" t="str">
        <f>'טבלה מרכזת'!D414</f>
        <v>חדר מחשבים</v>
      </c>
      <c r="AB414" s="63" t="str">
        <f>'טבלה מרכזת'!E414</f>
        <v>אביזרים (פח, עיצוב וכדו')</v>
      </c>
      <c r="AC414" s="63">
        <f>'טבלה מרכזת'!F414</f>
        <v>500</v>
      </c>
      <c r="AD414" s="63">
        <f>'טבלה מרכזת'!G414</f>
        <v>1</v>
      </c>
      <c r="AE414" s="63">
        <f>'טבלה מרכזת'!H414</f>
        <v>500</v>
      </c>
    </row>
    <row r="415" spans="2:31" ht="28.5" thickBot="1" x14ac:dyDescent="0.35">
      <c r="B415" s="64" t="str">
        <f>תקן[[#This Row],[סוג מרכז]]</f>
        <v>תשושי נפש</v>
      </c>
      <c r="C415" s="64">
        <f>תקן[[#This Row],[גודל מרכז]]</f>
        <v>30</v>
      </c>
      <c r="D415" s="64" t="str">
        <f>תקן[[#This Row],[סוג פריט]]</f>
        <v>אביזרים</v>
      </c>
      <c r="E415" s="64" t="str">
        <f>תקן[[#This Row],[קטגוריה]]</f>
        <v>מחסנים - מטבח, כללי, תעסוקה</v>
      </c>
      <c r="F415" s="60" t="str">
        <f>תקן[[#This Row],[תיאור הפריט]]</f>
        <v>ארגז כלי עבודה כולל מקדחה ומברגה</v>
      </c>
      <c r="G415" s="64">
        <f>תקן[[#This Row],[עלות פריט]]</f>
        <v>1300</v>
      </c>
      <c r="H415" s="64">
        <f>תקן[[#This Row],[כמות]]</f>
        <v>1</v>
      </c>
      <c r="I415" s="64">
        <f>תקן[[#This Row],[סהכ עלות]]</f>
        <v>1300</v>
      </c>
      <c r="J415" s="65"/>
      <c r="K415" s="209" t="str">
        <f t="shared" si="58"/>
        <v>ארגז כלי עבודה כולל מקדחה ומברגה</v>
      </c>
      <c r="L415" s="210">
        <f t="shared" si="54"/>
        <v>1</v>
      </c>
      <c r="M415" s="211">
        <f t="shared" si="55"/>
        <v>0</v>
      </c>
      <c r="N415" s="211">
        <f t="shared" si="56"/>
        <v>1300</v>
      </c>
      <c r="O415" s="210"/>
      <c r="P415" s="218"/>
      <c r="Q415" s="215" t="str">
        <f t="shared" si="59"/>
        <v>אביזרים</v>
      </c>
      <c r="R415" s="219">
        <f t="shared" si="60"/>
        <v>1</v>
      </c>
      <c r="S415" s="211">
        <f t="shared" si="61"/>
        <v>0</v>
      </c>
      <c r="T415" s="211">
        <f t="shared" si="57"/>
        <v>1300</v>
      </c>
      <c r="U415" s="211">
        <f t="shared" si="62"/>
        <v>1300</v>
      </c>
      <c r="V415" s="220"/>
      <c r="X415" s="63" t="str">
        <f>'טבלה מרכזת'!A415</f>
        <v>תשושי נפש</v>
      </c>
      <c r="Y415" s="63">
        <f>'טבלה מרכזת'!B415</f>
        <v>30</v>
      </c>
      <c r="Z415" s="63" t="str">
        <f>'טבלה מרכזת'!C415</f>
        <v>אביזרים</v>
      </c>
      <c r="AA415" s="63" t="str">
        <f>'טבלה מרכזת'!D415</f>
        <v>מחסנים - מטבח, כללי, תעסוקה</v>
      </c>
      <c r="AB415" s="63" t="str">
        <f>'טבלה מרכזת'!E415</f>
        <v>ארגז כלי עבודה כולל מקדחה ומברגה</v>
      </c>
      <c r="AC415" s="63">
        <f>'טבלה מרכזת'!F415</f>
        <v>1300</v>
      </c>
      <c r="AD415" s="63">
        <f>'טבלה מרכזת'!G415</f>
        <v>1</v>
      </c>
      <c r="AE415" s="63">
        <f>'טבלה מרכזת'!H415</f>
        <v>1300</v>
      </c>
    </row>
    <row r="416" spans="2:31" ht="14.5" thickBot="1" x14ac:dyDescent="0.35">
      <c r="B416" s="64" t="str">
        <f>תקן[[#This Row],[סוג מרכז]]</f>
        <v>תשושי נפש</v>
      </c>
      <c r="C416" s="64">
        <f>תקן[[#This Row],[גודל מרכז]]</f>
        <v>30</v>
      </c>
      <c r="D416" s="64" t="str">
        <f>תקן[[#This Row],[סוג פריט]]</f>
        <v>אביזרים</v>
      </c>
      <c r="E416" s="64" t="str">
        <f>תקן[[#This Row],[קטגוריה]]</f>
        <v>חדר רחצה</v>
      </c>
      <c r="F416" s="60" t="str">
        <f>תקן[[#This Row],[תיאור הפריט]]</f>
        <v>וילון מקלחת</v>
      </c>
      <c r="G416" s="64">
        <f>תקן[[#This Row],[עלות פריט]]</f>
        <v>150</v>
      </c>
      <c r="H416" s="64">
        <f>תקן[[#This Row],[כמות]]</f>
        <v>1</v>
      </c>
      <c r="I416" s="64">
        <f>תקן[[#This Row],[סהכ עלות]]</f>
        <v>150</v>
      </c>
      <c r="J416" s="65"/>
      <c r="K416" s="209" t="str">
        <f t="shared" si="58"/>
        <v>וילון מקלחת</v>
      </c>
      <c r="L416" s="210">
        <f t="shared" si="54"/>
        <v>1</v>
      </c>
      <c r="M416" s="211">
        <f t="shared" si="55"/>
        <v>0</v>
      </c>
      <c r="N416" s="211">
        <f t="shared" si="56"/>
        <v>150</v>
      </c>
      <c r="O416" s="210"/>
      <c r="P416" s="218"/>
      <c r="Q416" s="215" t="str">
        <f t="shared" si="59"/>
        <v>אביזרים</v>
      </c>
      <c r="R416" s="219">
        <f t="shared" si="60"/>
        <v>1</v>
      </c>
      <c r="S416" s="211">
        <f t="shared" si="61"/>
        <v>0</v>
      </c>
      <c r="T416" s="211">
        <f t="shared" si="57"/>
        <v>150</v>
      </c>
      <c r="U416" s="211">
        <f t="shared" si="62"/>
        <v>150</v>
      </c>
      <c r="V416" s="220"/>
      <c r="X416" s="63" t="str">
        <f>'טבלה מרכזת'!A416</f>
        <v>תשושי נפש</v>
      </c>
      <c r="Y416" s="63">
        <f>'טבלה מרכזת'!B416</f>
        <v>30</v>
      </c>
      <c r="Z416" s="63" t="str">
        <f>'טבלה מרכזת'!C416</f>
        <v>אביזרים</v>
      </c>
      <c r="AA416" s="63" t="str">
        <f>'טבלה מרכזת'!D416</f>
        <v>חדר רחצה</v>
      </c>
      <c r="AB416" s="63" t="str">
        <f>'טבלה מרכזת'!E416</f>
        <v>וילון מקלחת</v>
      </c>
      <c r="AC416" s="63">
        <f>'טבלה מרכזת'!F416</f>
        <v>150</v>
      </c>
      <c r="AD416" s="63">
        <f>'טבלה מרכזת'!G416</f>
        <v>1</v>
      </c>
      <c r="AE416" s="63">
        <f>'טבלה מרכזת'!H416</f>
        <v>150</v>
      </c>
    </row>
    <row r="417" spans="2:31" ht="14.5" thickBot="1" x14ac:dyDescent="0.35">
      <c r="B417" s="64" t="str">
        <f>תקן[[#This Row],[סוג מרכז]]</f>
        <v>תשושי נפש</v>
      </c>
      <c r="C417" s="64">
        <f>תקן[[#This Row],[גודל מרכז]]</f>
        <v>30</v>
      </c>
      <c r="D417" s="64" t="str">
        <f>תקן[[#This Row],[סוג פריט]]</f>
        <v>אביזרים</v>
      </c>
      <c r="E417" s="64" t="str">
        <f>תקן[[#This Row],[קטגוריה]]</f>
        <v>חדר רחצה</v>
      </c>
      <c r="F417" s="60" t="str">
        <f>תקן[[#This Row],[תיאור הפריט]]</f>
        <v>ידיות אחיזה</v>
      </c>
      <c r="G417" s="64">
        <f>תקן[[#This Row],[עלות פריט]]</f>
        <v>300</v>
      </c>
      <c r="H417" s="64">
        <f>תקן[[#This Row],[כמות]]</f>
        <v>2</v>
      </c>
      <c r="I417" s="64">
        <f>תקן[[#This Row],[סהכ עלות]]</f>
        <v>600</v>
      </c>
      <c r="J417" s="65"/>
      <c r="K417" s="209" t="str">
        <f t="shared" si="58"/>
        <v>ידיות אחיזה</v>
      </c>
      <c r="L417" s="210">
        <f t="shared" si="54"/>
        <v>2</v>
      </c>
      <c r="M417" s="211">
        <f t="shared" si="55"/>
        <v>0</v>
      </c>
      <c r="N417" s="211">
        <f t="shared" si="56"/>
        <v>600</v>
      </c>
      <c r="O417" s="210"/>
      <c r="P417" s="218"/>
      <c r="Q417" s="215" t="str">
        <f t="shared" si="59"/>
        <v>אביזרים</v>
      </c>
      <c r="R417" s="219">
        <f t="shared" si="60"/>
        <v>2</v>
      </c>
      <c r="S417" s="211">
        <f t="shared" si="61"/>
        <v>0</v>
      </c>
      <c r="T417" s="211">
        <f t="shared" si="57"/>
        <v>300</v>
      </c>
      <c r="U417" s="211">
        <f t="shared" si="62"/>
        <v>600</v>
      </c>
      <c r="V417" s="220"/>
      <c r="X417" s="63" t="str">
        <f>'טבלה מרכזת'!A417</f>
        <v>תשושי נפש</v>
      </c>
      <c r="Y417" s="63">
        <f>'טבלה מרכזת'!B417</f>
        <v>30</v>
      </c>
      <c r="Z417" s="63" t="str">
        <f>'טבלה מרכזת'!C417</f>
        <v>אביזרים</v>
      </c>
      <c r="AA417" s="63" t="str">
        <f>'טבלה מרכזת'!D417</f>
        <v>חדר רחצה</v>
      </c>
      <c r="AB417" s="63" t="str">
        <f>'טבלה מרכזת'!E417</f>
        <v>ידיות אחיזה</v>
      </c>
      <c r="AC417" s="63">
        <f>'טבלה מרכזת'!F417</f>
        <v>300</v>
      </c>
      <c r="AD417" s="63">
        <f>'טבלה מרכזת'!G417</f>
        <v>2</v>
      </c>
      <c r="AE417" s="63">
        <f>'טבלה מרכזת'!H417</f>
        <v>600</v>
      </c>
    </row>
    <row r="418" spans="2:31" ht="14.5" thickBot="1" x14ac:dyDescent="0.35">
      <c r="B418" s="64" t="str">
        <f>תקן[[#This Row],[סוג מרכז]]</f>
        <v>תשושי נפש</v>
      </c>
      <c r="C418" s="64">
        <f>תקן[[#This Row],[גודל מרכז]]</f>
        <v>30</v>
      </c>
      <c r="D418" s="64" t="str">
        <f>תקן[[#This Row],[סוג פריט]]</f>
        <v>אביזרים</v>
      </c>
      <c r="E418" s="64" t="str">
        <f>תקן[[#This Row],[קטגוריה]]</f>
        <v>חדר אוכל</v>
      </c>
      <c r="F418" s="60" t="str">
        <f>תקן[[#This Row],[תיאור הפריט]]</f>
        <v>לוח מודעות 80/120</v>
      </c>
      <c r="G418" s="64">
        <f>תקן[[#This Row],[עלות פריט]]</f>
        <v>200</v>
      </c>
      <c r="H418" s="64">
        <f>תקן[[#This Row],[כמות]]</f>
        <v>2</v>
      </c>
      <c r="I418" s="64">
        <f>תקן[[#This Row],[סהכ עלות]]</f>
        <v>400</v>
      </c>
      <c r="J418" s="65"/>
      <c r="K418" s="209" t="str">
        <f t="shared" si="58"/>
        <v>לוח מודעות 80/120</v>
      </c>
      <c r="L418" s="210">
        <f t="shared" si="54"/>
        <v>2</v>
      </c>
      <c r="M418" s="211">
        <f t="shared" si="55"/>
        <v>0</v>
      </c>
      <c r="N418" s="211">
        <f t="shared" si="56"/>
        <v>400</v>
      </c>
      <c r="O418" s="210"/>
      <c r="P418" s="218"/>
      <c r="Q418" s="215" t="str">
        <f t="shared" si="59"/>
        <v>אביזרים</v>
      </c>
      <c r="R418" s="219">
        <f t="shared" si="60"/>
        <v>2</v>
      </c>
      <c r="S418" s="211">
        <f t="shared" si="61"/>
        <v>0</v>
      </c>
      <c r="T418" s="211">
        <f t="shared" si="57"/>
        <v>200</v>
      </c>
      <c r="U418" s="211">
        <f t="shared" si="62"/>
        <v>400</v>
      </c>
      <c r="V418" s="220"/>
      <c r="X418" s="63" t="str">
        <f>'טבלה מרכזת'!A418</f>
        <v>תשושי נפש</v>
      </c>
      <c r="Y418" s="63">
        <f>'טבלה מרכזת'!B418</f>
        <v>30</v>
      </c>
      <c r="Z418" s="63" t="str">
        <f>'טבלה מרכזת'!C418</f>
        <v>אביזרים</v>
      </c>
      <c r="AA418" s="63" t="str">
        <f>'טבלה מרכזת'!D418</f>
        <v>חדר אוכל</v>
      </c>
      <c r="AB418" s="63" t="str">
        <f>'טבלה מרכזת'!E418</f>
        <v>לוח מודעות 80/120</v>
      </c>
      <c r="AC418" s="63">
        <f>'טבלה מרכזת'!F418</f>
        <v>200</v>
      </c>
      <c r="AD418" s="63">
        <f>'טבלה מרכזת'!G418</f>
        <v>2</v>
      </c>
      <c r="AE418" s="63">
        <f>'טבלה מרכזת'!H418</f>
        <v>400</v>
      </c>
    </row>
    <row r="419" spans="2:31" ht="14.5" thickBot="1" x14ac:dyDescent="0.35">
      <c r="B419" s="64" t="str">
        <f>תקן[[#This Row],[סוג מרכז]]</f>
        <v>תשושי נפש</v>
      </c>
      <c r="C419" s="64">
        <f>תקן[[#This Row],[גודל מרכז]]</f>
        <v>30</v>
      </c>
      <c r="D419" s="64" t="str">
        <f>תקן[[#This Row],[סוג פריט]]</f>
        <v>אביזרים</v>
      </c>
      <c r="E419" s="64" t="str">
        <f>תקן[[#This Row],[קטגוריה]]</f>
        <v>חדר מחשבים</v>
      </c>
      <c r="F419" s="60" t="str">
        <f>תקן[[#This Row],[תיאור הפריט]]</f>
        <v>לוח מודעות 80/120</v>
      </c>
      <c r="G419" s="64">
        <f>תקן[[#This Row],[עלות פריט]]</f>
        <v>200</v>
      </c>
      <c r="H419" s="64">
        <f>תקן[[#This Row],[כמות]]</f>
        <v>1</v>
      </c>
      <c r="I419" s="64">
        <f>תקן[[#This Row],[סהכ עלות]]</f>
        <v>200</v>
      </c>
      <c r="J419" s="65"/>
      <c r="K419" s="209" t="str">
        <f t="shared" si="58"/>
        <v>לוח מודעות 80/120</v>
      </c>
      <c r="L419" s="210">
        <f t="shared" si="54"/>
        <v>1</v>
      </c>
      <c r="M419" s="211">
        <f t="shared" si="55"/>
        <v>0</v>
      </c>
      <c r="N419" s="211">
        <f t="shared" si="56"/>
        <v>200</v>
      </c>
      <c r="O419" s="210"/>
      <c r="P419" s="218"/>
      <c r="Q419" s="215" t="str">
        <f t="shared" si="59"/>
        <v>אביזרים</v>
      </c>
      <c r="R419" s="219">
        <f t="shared" si="60"/>
        <v>1</v>
      </c>
      <c r="S419" s="211">
        <f t="shared" si="61"/>
        <v>0</v>
      </c>
      <c r="T419" s="211">
        <f t="shared" si="57"/>
        <v>200</v>
      </c>
      <c r="U419" s="211">
        <f t="shared" si="62"/>
        <v>200</v>
      </c>
      <c r="V419" s="220"/>
      <c r="X419" s="63" t="str">
        <f>'טבלה מרכזת'!A419</f>
        <v>תשושי נפש</v>
      </c>
      <c r="Y419" s="63">
        <f>'טבלה מרכזת'!B419</f>
        <v>30</v>
      </c>
      <c r="Z419" s="63" t="str">
        <f>'טבלה מרכזת'!C419</f>
        <v>אביזרים</v>
      </c>
      <c r="AA419" s="63" t="str">
        <f>'טבלה מרכזת'!D419</f>
        <v>חדר מחשבים</v>
      </c>
      <c r="AB419" s="63" t="str">
        <f>'טבלה מרכזת'!E419</f>
        <v>לוח מודעות 80/120</v>
      </c>
      <c r="AC419" s="63">
        <f>'טבלה מרכזת'!F419</f>
        <v>200</v>
      </c>
      <c r="AD419" s="63">
        <f>'טבלה מרכזת'!G419</f>
        <v>1</v>
      </c>
      <c r="AE419" s="63">
        <f>'טבלה מרכזת'!H419</f>
        <v>200</v>
      </c>
    </row>
    <row r="420" spans="2:31" ht="14.5" thickBot="1" x14ac:dyDescent="0.35">
      <c r="B420" s="64" t="str">
        <f>תקן[[#This Row],[סוג מרכז]]</f>
        <v>תשושי נפש</v>
      </c>
      <c r="C420" s="64">
        <f>תקן[[#This Row],[גודל מרכז]]</f>
        <v>30</v>
      </c>
      <c r="D420" s="64" t="str">
        <f>תקן[[#This Row],[סוג פריט]]</f>
        <v>אביזרים</v>
      </c>
      <c r="E420" s="64" t="str">
        <f>תקן[[#This Row],[קטגוריה]]</f>
        <v>חדרי פעילות/תעסוקה</v>
      </c>
      <c r="F420" s="60" t="str">
        <f>תקן[[#This Row],[תיאור הפריט]]</f>
        <v>לוח מודעות 80/120</v>
      </c>
      <c r="G420" s="64">
        <f>תקן[[#This Row],[עלות פריט]]</f>
        <v>200</v>
      </c>
      <c r="H420" s="64">
        <f>תקן[[#This Row],[כמות]]</f>
        <v>2</v>
      </c>
      <c r="I420" s="64">
        <f>תקן[[#This Row],[סהכ עלות]]</f>
        <v>400</v>
      </c>
      <c r="J420" s="65"/>
      <c r="K420" s="209" t="str">
        <f t="shared" si="58"/>
        <v>לוח מודעות 80/120</v>
      </c>
      <c r="L420" s="210">
        <f t="shared" si="54"/>
        <v>2</v>
      </c>
      <c r="M420" s="211">
        <f t="shared" si="55"/>
        <v>0</v>
      </c>
      <c r="N420" s="211">
        <f t="shared" si="56"/>
        <v>400</v>
      </c>
      <c r="O420" s="210"/>
      <c r="P420" s="218"/>
      <c r="Q420" s="215" t="str">
        <f t="shared" si="59"/>
        <v>אביזרים</v>
      </c>
      <c r="R420" s="219">
        <f t="shared" si="60"/>
        <v>2</v>
      </c>
      <c r="S420" s="211">
        <f t="shared" si="61"/>
        <v>0</v>
      </c>
      <c r="T420" s="211">
        <f t="shared" si="57"/>
        <v>200</v>
      </c>
      <c r="U420" s="211">
        <f t="shared" si="62"/>
        <v>400</v>
      </c>
      <c r="V420" s="220"/>
      <c r="X420" s="63" t="str">
        <f>'טבלה מרכזת'!A420</f>
        <v>תשושי נפש</v>
      </c>
      <c r="Y420" s="63">
        <f>'טבלה מרכזת'!B420</f>
        <v>30</v>
      </c>
      <c r="Z420" s="63" t="str">
        <f>'טבלה מרכזת'!C420</f>
        <v>אביזרים</v>
      </c>
      <c r="AA420" s="63" t="str">
        <f>'טבלה מרכזת'!D420</f>
        <v>חדרי פעילות/תעסוקה</v>
      </c>
      <c r="AB420" s="63" t="str">
        <f>'טבלה מרכזת'!E420</f>
        <v>לוח מודעות 80/120</v>
      </c>
      <c r="AC420" s="63">
        <f>'טבלה מרכזת'!F420</f>
        <v>200</v>
      </c>
      <c r="AD420" s="63">
        <f>'טבלה מרכזת'!G420</f>
        <v>2</v>
      </c>
      <c r="AE420" s="63">
        <f>'טבלה מרכזת'!H420</f>
        <v>400</v>
      </c>
    </row>
    <row r="421" spans="2:31" ht="14.5" thickBot="1" x14ac:dyDescent="0.35">
      <c r="B421" s="64" t="str">
        <f>תקן[[#This Row],[סוג מרכז]]</f>
        <v>תשושי נפש</v>
      </c>
      <c r="C421" s="64">
        <f>תקן[[#This Row],[גודל מרכז]]</f>
        <v>30</v>
      </c>
      <c r="D421" s="64" t="str">
        <f>תקן[[#This Row],[סוג פריט]]</f>
        <v>אביזרים</v>
      </c>
      <c r="E421" s="64" t="str">
        <f>תקן[[#This Row],[קטגוריה]]</f>
        <v>חדרי צוות/רב תחומי</v>
      </c>
      <c r="F421" s="60" t="str">
        <f>תקן[[#This Row],[תיאור הפריט]]</f>
        <v>לוח מודעות 80/120</v>
      </c>
      <c r="G421" s="64">
        <f>תקן[[#This Row],[עלות פריט]]</f>
        <v>200</v>
      </c>
      <c r="H421" s="64">
        <f>תקן[[#This Row],[כמות]]</f>
        <v>2</v>
      </c>
      <c r="I421" s="64">
        <f>תקן[[#This Row],[סהכ עלות]]</f>
        <v>400</v>
      </c>
      <c r="J421" s="65"/>
      <c r="K421" s="209" t="str">
        <f t="shared" si="58"/>
        <v>לוח מודעות 80/120</v>
      </c>
      <c r="L421" s="210">
        <f t="shared" si="54"/>
        <v>2</v>
      </c>
      <c r="M421" s="211">
        <f t="shared" si="55"/>
        <v>0</v>
      </c>
      <c r="N421" s="211">
        <f t="shared" si="56"/>
        <v>400</v>
      </c>
      <c r="O421" s="210"/>
      <c r="P421" s="218"/>
      <c r="Q421" s="215" t="str">
        <f t="shared" si="59"/>
        <v>אביזרים</v>
      </c>
      <c r="R421" s="219">
        <f t="shared" si="60"/>
        <v>2</v>
      </c>
      <c r="S421" s="211">
        <f t="shared" si="61"/>
        <v>0</v>
      </c>
      <c r="T421" s="211">
        <f t="shared" si="57"/>
        <v>200</v>
      </c>
      <c r="U421" s="211">
        <f t="shared" si="62"/>
        <v>400</v>
      </c>
      <c r="V421" s="220"/>
      <c r="X421" s="63" t="str">
        <f>'טבלה מרכזת'!A421</f>
        <v>תשושי נפש</v>
      </c>
      <c r="Y421" s="63">
        <f>'טבלה מרכזת'!B421</f>
        <v>30</v>
      </c>
      <c r="Z421" s="63" t="str">
        <f>'טבלה מרכזת'!C421</f>
        <v>אביזרים</v>
      </c>
      <c r="AA421" s="63" t="str">
        <f>'טבלה מרכזת'!D421</f>
        <v>חדרי צוות/רב תחומי</v>
      </c>
      <c r="AB421" s="63" t="str">
        <f>'טבלה מרכזת'!E421</f>
        <v>לוח מודעות 80/120</v>
      </c>
      <c r="AC421" s="63">
        <f>'טבלה מרכזת'!F421</f>
        <v>200</v>
      </c>
      <c r="AD421" s="63">
        <f>'טבלה מרכזת'!G421</f>
        <v>2</v>
      </c>
      <c r="AE421" s="63">
        <f>'טבלה מרכזת'!H421</f>
        <v>400</v>
      </c>
    </row>
    <row r="422" spans="2:31" ht="14.5" thickBot="1" x14ac:dyDescent="0.35">
      <c r="B422" s="64" t="str">
        <f>תקן[[#This Row],[סוג מרכז]]</f>
        <v>תשושי נפש</v>
      </c>
      <c r="C422" s="64">
        <f>תקן[[#This Row],[גודל מרכז]]</f>
        <v>30</v>
      </c>
      <c r="D422" s="64" t="str">
        <f>תקן[[#This Row],[סוג פריט]]</f>
        <v>אביזרים</v>
      </c>
      <c r="E422" s="64" t="str">
        <f>תקן[[#This Row],[קטגוריה]]</f>
        <v>כללי</v>
      </c>
      <c r="F422" s="60" t="str">
        <f>תקן[[#This Row],[תיאור הפריט]]</f>
        <v>מאזני אדם</v>
      </c>
      <c r="G422" s="64">
        <f>תקן[[#This Row],[עלות פריט]]</f>
        <v>250</v>
      </c>
      <c r="H422" s="64">
        <f>תקן[[#This Row],[כמות]]</f>
        <v>1</v>
      </c>
      <c r="I422" s="64">
        <f>תקן[[#This Row],[סהכ עלות]]</f>
        <v>250</v>
      </c>
      <c r="J422" s="65"/>
      <c r="K422" s="209" t="str">
        <f t="shared" si="58"/>
        <v>מאזני אדם</v>
      </c>
      <c r="L422" s="210">
        <f t="shared" si="54"/>
        <v>1</v>
      </c>
      <c r="M422" s="211">
        <f t="shared" si="55"/>
        <v>0</v>
      </c>
      <c r="N422" s="211">
        <f t="shared" si="56"/>
        <v>250</v>
      </c>
      <c r="O422" s="210"/>
      <c r="P422" s="218"/>
      <c r="Q422" s="215" t="str">
        <f t="shared" si="59"/>
        <v>אביזרים</v>
      </c>
      <c r="R422" s="219">
        <f t="shared" si="60"/>
        <v>1</v>
      </c>
      <c r="S422" s="211">
        <f t="shared" si="61"/>
        <v>0</v>
      </c>
      <c r="T422" s="211">
        <f t="shared" si="57"/>
        <v>250</v>
      </c>
      <c r="U422" s="211">
        <f t="shared" si="62"/>
        <v>250</v>
      </c>
      <c r="V422" s="220"/>
      <c r="X422" s="63" t="str">
        <f>'טבלה מרכזת'!A422</f>
        <v>תשושי נפש</v>
      </c>
      <c r="Y422" s="63">
        <f>'טבלה מרכזת'!B422</f>
        <v>30</v>
      </c>
      <c r="Z422" s="63" t="str">
        <f>'טבלה מרכזת'!C422</f>
        <v>אביזרים</v>
      </c>
      <c r="AA422" s="63" t="str">
        <f>'טבלה מרכזת'!D422</f>
        <v>כללי</v>
      </c>
      <c r="AB422" s="63" t="str">
        <f>'טבלה מרכזת'!E422</f>
        <v>מאזני אדם</v>
      </c>
      <c r="AC422" s="63">
        <f>'טבלה מרכזת'!F422</f>
        <v>250</v>
      </c>
      <c r="AD422" s="63">
        <f>'טבלה מרכזת'!G422</f>
        <v>1</v>
      </c>
      <c r="AE422" s="63">
        <f>'טבלה מרכזת'!H422</f>
        <v>250</v>
      </c>
    </row>
    <row r="423" spans="2:31" ht="14.5" thickBot="1" x14ac:dyDescent="0.35">
      <c r="B423" s="64" t="str">
        <f>תקן[[#This Row],[סוג מרכז]]</f>
        <v>תשושי נפש</v>
      </c>
      <c r="C423" s="64">
        <f>תקן[[#This Row],[גודל מרכז]]</f>
        <v>30</v>
      </c>
      <c r="D423" s="64" t="str">
        <f>תקן[[#This Row],[סוג פריט]]</f>
        <v>אביזרים</v>
      </c>
      <c r="E423" s="64" t="str">
        <f>תקן[[#This Row],[קטגוריה]]</f>
        <v>חדר רחצה</v>
      </c>
      <c r="F423" s="60" t="str">
        <f>תקן[[#This Row],[תיאור הפריט]]</f>
        <v>מדף לסבונים + סבוניה</v>
      </c>
      <c r="G423" s="64">
        <f>תקן[[#This Row],[עלות פריט]]</f>
        <v>350</v>
      </c>
      <c r="H423" s="64">
        <f>תקן[[#This Row],[כמות]]</f>
        <v>1</v>
      </c>
      <c r="I423" s="64">
        <f>תקן[[#This Row],[סהכ עלות]]</f>
        <v>350</v>
      </c>
      <c r="J423" s="65"/>
      <c r="K423" s="209" t="str">
        <f t="shared" si="58"/>
        <v>מדף לסבונים + סבוניה</v>
      </c>
      <c r="L423" s="210">
        <f t="shared" si="54"/>
        <v>1</v>
      </c>
      <c r="M423" s="211">
        <f t="shared" si="55"/>
        <v>0</v>
      </c>
      <c r="N423" s="211">
        <f t="shared" si="56"/>
        <v>350</v>
      </c>
      <c r="O423" s="210"/>
      <c r="P423" s="218"/>
      <c r="Q423" s="215" t="str">
        <f t="shared" si="59"/>
        <v>אביזרים</v>
      </c>
      <c r="R423" s="219">
        <f t="shared" si="60"/>
        <v>1</v>
      </c>
      <c r="S423" s="211">
        <f t="shared" si="61"/>
        <v>0</v>
      </c>
      <c r="T423" s="211">
        <f t="shared" si="57"/>
        <v>350</v>
      </c>
      <c r="U423" s="211">
        <f t="shared" si="62"/>
        <v>350</v>
      </c>
      <c r="V423" s="220"/>
      <c r="X423" s="63" t="str">
        <f>'טבלה מרכזת'!A423</f>
        <v>תשושי נפש</v>
      </c>
      <c r="Y423" s="63">
        <f>'טבלה מרכזת'!B423</f>
        <v>30</v>
      </c>
      <c r="Z423" s="63" t="str">
        <f>'טבלה מרכזת'!C423</f>
        <v>אביזרים</v>
      </c>
      <c r="AA423" s="63" t="str">
        <f>'טבלה מרכזת'!D423</f>
        <v>חדר רחצה</v>
      </c>
      <c r="AB423" s="63" t="str">
        <f>'טבלה מרכזת'!E423</f>
        <v>מדף לסבונים + סבוניה</v>
      </c>
      <c r="AC423" s="63">
        <f>'טבלה מרכזת'!F423</f>
        <v>350</v>
      </c>
      <c r="AD423" s="63">
        <f>'טבלה מרכזת'!G423</f>
        <v>1</v>
      </c>
      <c r="AE423" s="63">
        <f>'טבלה מרכזת'!H423</f>
        <v>350</v>
      </c>
    </row>
    <row r="424" spans="2:31" ht="14.5" thickBot="1" x14ac:dyDescent="0.35">
      <c r="B424" s="64" t="str">
        <f>תקן[[#This Row],[סוג מרכז]]</f>
        <v>תשושי נפש</v>
      </c>
      <c r="C424" s="64">
        <f>תקן[[#This Row],[גודל מרכז]]</f>
        <v>30</v>
      </c>
      <c r="D424" s="64" t="str">
        <f>תקן[[#This Row],[סוג פריט]]</f>
        <v>אביזרים</v>
      </c>
      <c r="E424" s="64" t="str">
        <f>תקן[[#This Row],[קטגוריה]]</f>
        <v>שירותים ציבוריים</v>
      </c>
      <c r="F424" s="60" t="str">
        <f>תקן[[#This Row],[תיאור הפריט]]</f>
        <v>מושב הגבהה לשירותים</v>
      </c>
      <c r="G424" s="64">
        <f>תקן[[#This Row],[עלות פריט]]</f>
        <v>500</v>
      </c>
      <c r="H424" s="64">
        <f>תקן[[#This Row],[כמות]]</f>
        <v>3</v>
      </c>
      <c r="I424" s="64">
        <f>תקן[[#This Row],[סהכ עלות]]</f>
        <v>1500</v>
      </c>
      <c r="J424" s="65"/>
      <c r="K424" s="209" t="str">
        <f t="shared" si="58"/>
        <v>מושב הגבהה לשירותים</v>
      </c>
      <c r="L424" s="210">
        <f t="shared" si="54"/>
        <v>3</v>
      </c>
      <c r="M424" s="211">
        <f t="shared" si="55"/>
        <v>0</v>
      </c>
      <c r="N424" s="211">
        <f t="shared" si="56"/>
        <v>1500</v>
      </c>
      <c r="O424" s="210"/>
      <c r="P424" s="218"/>
      <c r="Q424" s="215" t="str">
        <f t="shared" si="59"/>
        <v>אביזרים</v>
      </c>
      <c r="R424" s="219">
        <f t="shared" si="60"/>
        <v>3</v>
      </c>
      <c r="S424" s="211">
        <f t="shared" si="61"/>
        <v>0</v>
      </c>
      <c r="T424" s="211">
        <f t="shared" si="57"/>
        <v>500</v>
      </c>
      <c r="U424" s="211">
        <f t="shared" si="62"/>
        <v>1500</v>
      </c>
      <c r="V424" s="220"/>
      <c r="X424" s="63" t="str">
        <f>'טבלה מרכזת'!A424</f>
        <v>תשושי נפש</v>
      </c>
      <c r="Y424" s="63">
        <f>'טבלה מרכזת'!B424</f>
        <v>30</v>
      </c>
      <c r="Z424" s="63" t="str">
        <f>'טבלה מרכזת'!C424</f>
        <v>אביזרים</v>
      </c>
      <c r="AA424" s="63" t="str">
        <f>'טבלה מרכזת'!D424</f>
        <v>שירותים ציבוריים</v>
      </c>
      <c r="AB424" s="63" t="str">
        <f>'טבלה מרכזת'!E424</f>
        <v>מושב הגבהה לשירותים</v>
      </c>
      <c r="AC424" s="63">
        <f>'טבלה מרכזת'!F424</f>
        <v>500</v>
      </c>
      <c r="AD424" s="63">
        <f>'טבלה מרכזת'!G424</f>
        <v>3</v>
      </c>
      <c r="AE424" s="63">
        <f>'טבלה מרכזת'!H424</f>
        <v>1500</v>
      </c>
    </row>
    <row r="425" spans="2:31" ht="14.5" thickBot="1" x14ac:dyDescent="0.35">
      <c r="B425" s="64" t="str">
        <f>תקן[[#This Row],[סוג מרכז]]</f>
        <v>תשושי נפש</v>
      </c>
      <c r="C425" s="64">
        <f>תקן[[#This Row],[גודל מרכז]]</f>
        <v>30</v>
      </c>
      <c r="D425" s="64" t="str">
        <f>תקן[[#This Row],[סוג פריט]]</f>
        <v>אביזרים</v>
      </c>
      <c r="E425" s="64" t="str">
        <f>תקן[[#This Row],[קטגוריה]]</f>
        <v>כללי</v>
      </c>
      <c r="F425" s="60" t="str">
        <f>תקן[[#This Row],[תיאור הפריט]]</f>
        <v>מזוזות</v>
      </c>
      <c r="G425" s="64">
        <f>תקן[[#This Row],[עלות פריט]]</f>
        <v>200</v>
      </c>
      <c r="H425" s="64">
        <f>תקן[[#This Row],[כמות]]</f>
        <v>6</v>
      </c>
      <c r="I425" s="64">
        <f>תקן[[#This Row],[סהכ עלות]]</f>
        <v>1200</v>
      </c>
      <c r="J425" s="65"/>
      <c r="K425" s="209" t="str">
        <f t="shared" si="58"/>
        <v>מזוזות</v>
      </c>
      <c r="L425" s="210">
        <f t="shared" si="54"/>
        <v>6</v>
      </c>
      <c r="M425" s="211">
        <f t="shared" si="55"/>
        <v>0</v>
      </c>
      <c r="N425" s="211">
        <f t="shared" si="56"/>
        <v>1200</v>
      </c>
      <c r="O425" s="210"/>
      <c r="P425" s="218"/>
      <c r="Q425" s="215" t="str">
        <f t="shared" si="59"/>
        <v>אביזרים</v>
      </c>
      <c r="R425" s="219">
        <f t="shared" si="60"/>
        <v>6</v>
      </c>
      <c r="S425" s="211">
        <f t="shared" si="61"/>
        <v>0</v>
      </c>
      <c r="T425" s="211">
        <f t="shared" si="57"/>
        <v>200</v>
      </c>
      <c r="U425" s="211">
        <f t="shared" si="62"/>
        <v>1200</v>
      </c>
      <c r="V425" s="220"/>
      <c r="X425" s="63" t="str">
        <f>'טבלה מרכזת'!A425</f>
        <v>תשושי נפש</v>
      </c>
      <c r="Y425" s="63">
        <f>'טבלה מרכזת'!B425</f>
        <v>30</v>
      </c>
      <c r="Z425" s="63" t="str">
        <f>'טבלה מרכזת'!C425</f>
        <v>אביזרים</v>
      </c>
      <c r="AA425" s="63" t="str">
        <f>'טבלה מרכזת'!D425</f>
        <v>כללי</v>
      </c>
      <c r="AB425" s="63" t="str">
        <f>'טבלה מרכזת'!E425</f>
        <v>מזוזות</v>
      </c>
      <c r="AC425" s="63">
        <f>'טבלה מרכזת'!F425</f>
        <v>200</v>
      </c>
      <c r="AD425" s="63">
        <f>'טבלה מרכזת'!G425</f>
        <v>6</v>
      </c>
      <c r="AE425" s="63">
        <f>'טבלה מרכזת'!H425</f>
        <v>1200</v>
      </c>
    </row>
    <row r="426" spans="2:31" ht="14.5" thickBot="1" x14ac:dyDescent="0.35">
      <c r="B426" s="64" t="str">
        <f>תקן[[#This Row],[סוג מרכז]]</f>
        <v>תשושי נפש</v>
      </c>
      <c r="C426" s="64">
        <f>תקן[[#This Row],[גודל מרכז]]</f>
        <v>30</v>
      </c>
      <c r="D426" s="64" t="str">
        <f>תקן[[#This Row],[סוג פריט]]</f>
        <v>אביזרים</v>
      </c>
      <c r="E426" s="64" t="str">
        <f>תקן[[#This Row],[קטגוריה]]</f>
        <v>חדרי צוות/רב תחומי</v>
      </c>
      <c r="F426" s="60" t="str">
        <f>תקן[[#This Row],[תיאור הפריט]]</f>
        <v>מיכל לאיסוף מחטים משומשות</v>
      </c>
      <c r="G426" s="64">
        <f>תקן[[#This Row],[עלות פריט]]</f>
        <v>50</v>
      </c>
      <c r="H426" s="64">
        <f>תקן[[#This Row],[כמות]]</f>
        <v>1</v>
      </c>
      <c r="I426" s="64">
        <f>תקן[[#This Row],[סהכ עלות]]</f>
        <v>50</v>
      </c>
      <c r="J426" s="65"/>
      <c r="K426" s="209" t="str">
        <f t="shared" si="58"/>
        <v>מיכל לאיסוף מחטים משומשות</v>
      </c>
      <c r="L426" s="210">
        <f t="shared" si="54"/>
        <v>1</v>
      </c>
      <c r="M426" s="211">
        <f t="shared" si="55"/>
        <v>0</v>
      </c>
      <c r="N426" s="211">
        <f t="shared" si="56"/>
        <v>50</v>
      </c>
      <c r="O426" s="210"/>
      <c r="P426" s="218"/>
      <c r="Q426" s="215" t="str">
        <f t="shared" si="59"/>
        <v>אביזרים</v>
      </c>
      <c r="R426" s="219">
        <f t="shared" si="60"/>
        <v>1</v>
      </c>
      <c r="S426" s="211">
        <f t="shared" si="61"/>
        <v>0</v>
      </c>
      <c r="T426" s="211">
        <f t="shared" si="57"/>
        <v>50</v>
      </c>
      <c r="U426" s="211">
        <f t="shared" si="62"/>
        <v>50</v>
      </c>
      <c r="V426" s="220"/>
      <c r="X426" s="63" t="str">
        <f>'טבלה מרכזת'!A426</f>
        <v>תשושי נפש</v>
      </c>
      <c r="Y426" s="63">
        <f>'טבלה מרכזת'!B426</f>
        <v>30</v>
      </c>
      <c r="Z426" s="63" t="str">
        <f>'טבלה מרכזת'!C426</f>
        <v>אביזרים</v>
      </c>
      <c r="AA426" s="63" t="str">
        <f>'טבלה מרכזת'!D426</f>
        <v>חדרי צוות/רב תחומי</v>
      </c>
      <c r="AB426" s="63" t="str">
        <f>'טבלה מרכזת'!E426</f>
        <v>מיכל לאיסוף מחטים משומשות</v>
      </c>
      <c r="AC426" s="63">
        <f>'טבלה מרכזת'!F426</f>
        <v>50</v>
      </c>
      <c r="AD426" s="63">
        <f>'טבלה מרכזת'!G426</f>
        <v>1</v>
      </c>
      <c r="AE426" s="63">
        <f>'טבלה מרכזת'!H426</f>
        <v>50</v>
      </c>
    </row>
    <row r="427" spans="2:31" ht="14.5" thickBot="1" x14ac:dyDescent="0.35">
      <c r="B427" s="64" t="str">
        <f>תקן[[#This Row],[סוג מרכז]]</f>
        <v>תשושי נפש</v>
      </c>
      <c r="C427" s="64">
        <f>תקן[[#This Row],[גודל מרכז]]</f>
        <v>30</v>
      </c>
      <c r="D427" s="64" t="str">
        <f>תקן[[#This Row],[סוג פריט]]</f>
        <v>אביזרים</v>
      </c>
      <c r="E427" s="64" t="str">
        <f>תקן[[#This Row],[קטגוריה]]</f>
        <v>חדרי צוות/רב תחומי</v>
      </c>
      <c r="F427" s="60" t="str">
        <f>תקן[[#This Row],[תיאור הפריט]]</f>
        <v>מתקן לגלילי נייר חד פעמי</v>
      </c>
      <c r="G427" s="64">
        <f>תקן[[#This Row],[עלות פריט]]</f>
        <v>150</v>
      </c>
      <c r="H427" s="64">
        <f>תקן[[#This Row],[כמות]]</f>
        <v>1</v>
      </c>
      <c r="I427" s="64">
        <f>תקן[[#This Row],[סהכ עלות]]</f>
        <v>150</v>
      </c>
      <c r="J427" s="65"/>
      <c r="K427" s="209" t="str">
        <f t="shared" si="58"/>
        <v>מתקן לגלילי נייר חד פעמי</v>
      </c>
      <c r="L427" s="210">
        <f t="shared" si="54"/>
        <v>1</v>
      </c>
      <c r="M427" s="211">
        <f t="shared" si="55"/>
        <v>0</v>
      </c>
      <c r="N427" s="211">
        <f t="shared" si="56"/>
        <v>150</v>
      </c>
      <c r="O427" s="210"/>
      <c r="P427" s="218"/>
      <c r="Q427" s="215" t="str">
        <f t="shared" si="59"/>
        <v>אביזרים</v>
      </c>
      <c r="R427" s="219">
        <f t="shared" si="60"/>
        <v>1</v>
      </c>
      <c r="S427" s="211">
        <f t="shared" si="61"/>
        <v>0</v>
      </c>
      <c r="T427" s="211">
        <f t="shared" si="57"/>
        <v>150</v>
      </c>
      <c r="U427" s="211">
        <f t="shared" si="62"/>
        <v>150</v>
      </c>
      <c r="V427" s="220"/>
      <c r="X427" s="63" t="str">
        <f>'טבלה מרכזת'!A427</f>
        <v>תשושי נפש</v>
      </c>
      <c r="Y427" s="63">
        <f>'טבלה מרכזת'!B427</f>
        <v>30</v>
      </c>
      <c r="Z427" s="63" t="str">
        <f>'טבלה מרכזת'!C427</f>
        <v>אביזרים</v>
      </c>
      <c r="AA427" s="63" t="str">
        <f>'טבלה מרכזת'!D427</f>
        <v>חדרי צוות/רב תחומי</v>
      </c>
      <c r="AB427" s="63" t="str">
        <f>'טבלה מרכזת'!E427</f>
        <v>מתקן לגלילי נייר חד פעמי</v>
      </c>
      <c r="AC427" s="63">
        <f>'טבלה מרכזת'!F427</f>
        <v>150</v>
      </c>
      <c r="AD427" s="63">
        <f>'טבלה מרכזת'!G427</f>
        <v>1</v>
      </c>
      <c r="AE427" s="63">
        <f>'טבלה מרכזת'!H427</f>
        <v>150</v>
      </c>
    </row>
    <row r="428" spans="2:31" ht="14.5" thickBot="1" x14ac:dyDescent="0.35">
      <c r="B428" s="64" t="str">
        <f>תקן[[#This Row],[סוג מרכז]]</f>
        <v>תשושי נפש</v>
      </c>
      <c r="C428" s="64">
        <f>תקן[[#This Row],[גודל מרכז]]</f>
        <v>30</v>
      </c>
      <c r="D428" s="64" t="str">
        <f>תקן[[#This Row],[סוג פריט]]</f>
        <v>אביזרים</v>
      </c>
      <c r="E428" s="64" t="str">
        <f>תקן[[#This Row],[קטגוריה]]</f>
        <v>חדר ניקיון</v>
      </c>
      <c r="F428" s="60" t="str">
        <f>תקן[[#This Row],[תיאור הפריט]]</f>
        <v>סולם</v>
      </c>
      <c r="G428" s="64">
        <f>תקן[[#This Row],[עלות פריט]]</f>
        <v>650</v>
      </c>
      <c r="H428" s="64">
        <f>תקן[[#This Row],[כמות]]</f>
        <v>1</v>
      </c>
      <c r="I428" s="64">
        <f>תקן[[#This Row],[סהכ עלות]]</f>
        <v>650</v>
      </c>
      <c r="J428" s="65"/>
      <c r="K428" s="209" t="str">
        <f t="shared" si="58"/>
        <v>סולם</v>
      </c>
      <c r="L428" s="210">
        <f t="shared" si="54"/>
        <v>1</v>
      </c>
      <c r="M428" s="211">
        <f t="shared" si="55"/>
        <v>0</v>
      </c>
      <c r="N428" s="211">
        <f t="shared" si="56"/>
        <v>650</v>
      </c>
      <c r="O428" s="210"/>
      <c r="P428" s="218"/>
      <c r="Q428" s="215" t="str">
        <f t="shared" si="59"/>
        <v>אביזרים</v>
      </c>
      <c r="R428" s="219">
        <f t="shared" si="60"/>
        <v>1</v>
      </c>
      <c r="S428" s="211">
        <f t="shared" si="61"/>
        <v>0</v>
      </c>
      <c r="T428" s="211">
        <f t="shared" si="57"/>
        <v>650</v>
      </c>
      <c r="U428" s="211">
        <f t="shared" si="62"/>
        <v>650</v>
      </c>
      <c r="V428" s="220"/>
      <c r="X428" s="63" t="str">
        <f>'טבלה מרכזת'!A428</f>
        <v>תשושי נפש</v>
      </c>
      <c r="Y428" s="63">
        <f>'טבלה מרכזת'!B428</f>
        <v>30</v>
      </c>
      <c r="Z428" s="63" t="str">
        <f>'טבלה מרכזת'!C428</f>
        <v>אביזרים</v>
      </c>
      <c r="AA428" s="63" t="str">
        <f>'טבלה מרכזת'!D428</f>
        <v>חדר ניקיון</v>
      </c>
      <c r="AB428" s="63" t="str">
        <f>'טבלה מרכזת'!E428</f>
        <v>סולם</v>
      </c>
      <c r="AC428" s="63">
        <f>'טבלה מרכזת'!F428</f>
        <v>650</v>
      </c>
      <c r="AD428" s="63">
        <f>'טבלה מרכזת'!G428</f>
        <v>1</v>
      </c>
      <c r="AE428" s="63">
        <f>'טבלה מרכזת'!H428</f>
        <v>650</v>
      </c>
    </row>
    <row r="429" spans="2:31" ht="14.5" thickBot="1" x14ac:dyDescent="0.35">
      <c r="B429" s="64" t="str">
        <f>תקן[[#This Row],[סוג מרכז]]</f>
        <v>תשושי נפש</v>
      </c>
      <c r="C429" s="64">
        <f>תקן[[#This Row],[גודל מרכז]]</f>
        <v>30</v>
      </c>
      <c r="D429" s="64" t="str">
        <f>תקן[[#This Row],[סוג פריט]]</f>
        <v>אביזרים</v>
      </c>
      <c r="E429" s="64" t="str">
        <f>תקן[[#This Row],[קטגוריה]]</f>
        <v>מכבסה</v>
      </c>
      <c r="F429" s="60" t="str">
        <f>תקן[[#This Row],[תיאור הפריט]]</f>
        <v>סלי כביסה</v>
      </c>
      <c r="G429" s="64">
        <f>תקן[[#This Row],[עלות פריט]]</f>
        <v>150</v>
      </c>
      <c r="H429" s="64">
        <f>תקן[[#This Row],[כמות]]</f>
        <v>1</v>
      </c>
      <c r="I429" s="64">
        <f>תקן[[#This Row],[סהכ עלות]]</f>
        <v>150</v>
      </c>
      <c r="J429" s="65"/>
      <c r="K429" s="209" t="str">
        <f t="shared" si="58"/>
        <v>סלי כביסה</v>
      </c>
      <c r="L429" s="210">
        <f t="shared" si="54"/>
        <v>1</v>
      </c>
      <c r="M429" s="211">
        <f t="shared" si="55"/>
        <v>0</v>
      </c>
      <c r="N429" s="211">
        <f t="shared" si="56"/>
        <v>150</v>
      </c>
      <c r="O429" s="210"/>
      <c r="P429" s="218"/>
      <c r="Q429" s="215" t="str">
        <f t="shared" si="59"/>
        <v>אביזרים</v>
      </c>
      <c r="R429" s="219">
        <f t="shared" si="60"/>
        <v>1</v>
      </c>
      <c r="S429" s="211">
        <f t="shared" si="61"/>
        <v>0</v>
      </c>
      <c r="T429" s="211">
        <f t="shared" si="57"/>
        <v>150</v>
      </c>
      <c r="U429" s="211">
        <f t="shared" si="62"/>
        <v>150</v>
      </c>
      <c r="V429" s="220"/>
      <c r="X429" s="63" t="str">
        <f>'טבלה מרכזת'!A429</f>
        <v>תשושי נפש</v>
      </c>
      <c r="Y429" s="63">
        <f>'טבלה מרכזת'!B429</f>
        <v>30</v>
      </c>
      <c r="Z429" s="63" t="str">
        <f>'טבלה מרכזת'!C429</f>
        <v>אביזרים</v>
      </c>
      <c r="AA429" s="63" t="str">
        <f>'טבלה מרכזת'!D429</f>
        <v>מכבסה</v>
      </c>
      <c r="AB429" s="63" t="str">
        <f>'טבלה מרכזת'!E429</f>
        <v>סלי כביסה</v>
      </c>
      <c r="AC429" s="63">
        <f>'טבלה מרכזת'!F429</f>
        <v>150</v>
      </c>
      <c r="AD429" s="63">
        <f>'טבלה מרכזת'!G429</f>
        <v>1</v>
      </c>
      <c r="AE429" s="63">
        <f>'טבלה מרכזת'!H429</f>
        <v>150</v>
      </c>
    </row>
    <row r="430" spans="2:31" ht="28.5" thickBot="1" x14ac:dyDescent="0.35">
      <c r="B430" s="64" t="str">
        <f>תקן[[#This Row],[סוג מרכז]]</f>
        <v>תשושי נפש</v>
      </c>
      <c r="C430" s="64">
        <f>תקן[[#This Row],[גודל מרכז]]</f>
        <v>30</v>
      </c>
      <c r="D430" s="64" t="str">
        <f>תקן[[#This Row],[סוג פריט]]</f>
        <v>אביזרים</v>
      </c>
      <c r="E430" s="64" t="str">
        <f>תקן[[#This Row],[קטגוריה]]</f>
        <v>חדרי פעילות/תעסוקה</v>
      </c>
      <c r="F430" s="60" t="str">
        <f>תקן[[#This Row],[תיאור הפריט]]</f>
        <v>סלסלות אישיות לעבודות הקשישים</v>
      </c>
      <c r="G430" s="64">
        <f>תקן[[#This Row],[עלות פריט]]</f>
        <v>30</v>
      </c>
      <c r="H430" s="64">
        <f>תקן[[#This Row],[כמות]]</f>
        <v>15</v>
      </c>
      <c r="I430" s="64">
        <f>תקן[[#This Row],[סהכ עלות]]</f>
        <v>450</v>
      </c>
      <c r="J430" s="65"/>
      <c r="K430" s="209" t="str">
        <f t="shared" si="58"/>
        <v>סלסלות אישיות לעבודות הקשישים</v>
      </c>
      <c r="L430" s="210">
        <f t="shared" si="54"/>
        <v>15</v>
      </c>
      <c r="M430" s="211">
        <f t="shared" si="55"/>
        <v>0</v>
      </c>
      <c r="N430" s="211">
        <f t="shared" si="56"/>
        <v>450</v>
      </c>
      <c r="O430" s="210"/>
      <c r="P430" s="218"/>
      <c r="Q430" s="215" t="str">
        <f t="shared" si="59"/>
        <v>אביזרים</v>
      </c>
      <c r="R430" s="219">
        <f t="shared" si="60"/>
        <v>15</v>
      </c>
      <c r="S430" s="211">
        <f t="shared" si="61"/>
        <v>0</v>
      </c>
      <c r="T430" s="211">
        <f t="shared" si="57"/>
        <v>30</v>
      </c>
      <c r="U430" s="211">
        <f t="shared" si="62"/>
        <v>450</v>
      </c>
      <c r="V430" s="220"/>
      <c r="X430" s="63" t="str">
        <f>'טבלה מרכזת'!A430</f>
        <v>תשושי נפש</v>
      </c>
      <c r="Y430" s="63">
        <f>'טבלה מרכזת'!B430</f>
        <v>30</v>
      </c>
      <c r="Z430" s="63" t="str">
        <f>'טבלה מרכזת'!C430</f>
        <v>אביזרים</v>
      </c>
      <c r="AA430" s="63" t="str">
        <f>'טבלה מרכזת'!D430</f>
        <v>חדרי פעילות/תעסוקה</v>
      </c>
      <c r="AB430" s="63" t="str">
        <f>'טבלה מרכזת'!E430</f>
        <v>סלסלות אישיות לעבודות הקשישים</v>
      </c>
      <c r="AC430" s="63">
        <f>'טבלה מרכזת'!F430</f>
        <v>30</v>
      </c>
      <c r="AD430" s="63">
        <f>'טבלה מרכזת'!G430</f>
        <v>15</v>
      </c>
      <c r="AE430" s="63">
        <f>'טבלה מרכזת'!H430</f>
        <v>450</v>
      </c>
    </row>
    <row r="431" spans="2:31" ht="14.5" thickBot="1" x14ac:dyDescent="0.35">
      <c r="B431" s="64" t="str">
        <f>תקן[[#This Row],[סוג מרכז]]</f>
        <v>תשושי נפש</v>
      </c>
      <c r="C431" s="64">
        <f>תקן[[#This Row],[גודל מרכז]]</f>
        <v>30</v>
      </c>
      <c r="D431" s="64" t="str">
        <f>תקן[[#This Row],[סוג פריט]]</f>
        <v>אביזרים</v>
      </c>
      <c r="E431" s="64" t="str">
        <f>תקן[[#This Row],[קטגוריה]]</f>
        <v>חדר ניקיון</v>
      </c>
      <c r="F431" s="60" t="str">
        <f>תקן[[#This Row],[תיאור הפריט]]</f>
        <v>עגלת ניקיון</v>
      </c>
      <c r="G431" s="64">
        <f>תקן[[#This Row],[עלות פריט]]</f>
        <v>750</v>
      </c>
      <c r="H431" s="64">
        <f>תקן[[#This Row],[כמות]]</f>
        <v>1</v>
      </c>
      <c r="I431" s="64">
        <f>תקן[[#This Row],[סהכ עלות]]</f>
        <v>750</v>
      </c>
      <c r="J431" s="65"/>
      <c r="K431" s="209" t="str">
        <f t="shared" si="58"/>
        <v>עגלת ניקיון</v>
      </c>
      <c r="L431" s="210">
        <f t="shared" si="54"/>
        <v>1</v>
      </c>
      <c r="M431" s="211">
        <f t="shared" si="55"/>
        <v>0</v>
      </c>
      <c r="N431" s="211">
        <f t="shared" si="56"/>
        <v>750</v>
      </c>
      <c r="O431" s="210"/>
      <c r="P431" s="218"/>
      <c r="Q431" s="215" t="str">
        <f t="shared" si="59"/>
        <v>אביזרים</v>
      </c>
      <c r="R431" s="219">
        <f t="shared" si="60"/>
        <v>1</v>
      </c>
      <c r="S431" s="211">
        <f t="shared" si="61"/>
        <v>0</v>
      </c>
      <c r="T431" s="211">
        <f t="shared" si="57"/>
        <v>750</v>
      </c>
      <c r="U431" s="211">
        <f t="shared" si="62"/>
        <v>750</v>
      </c>
      <c r="V431" s="220"/>
      <c r="X431" s="63" t="str">
        <f>'טבלה מרכזת'!A431</f>
        <v>תשושי נפש</v>
      </c>
      <c r="Y431" s="63">
        <f>'טבלה מרכזת'!B431</f>
        <v>30</v>
      </c>
      <c r="Z431" s="63" t="str">
        <f>'טבלה מרכזת'!C431</f>
        <v>אביזרים</v>
      </c>
      <c r="AA431" s="63" t="str">
        <f>'טבלה מרכזת'!D431</f>
        <v>חדר ניקיון</v>
      </c>
      <c r="AB431" s="63" t="str">
        <f>'טבלה מרכזת'!E431</f>
        <v>עגלת ניקיון</v>
      </c>
      <c r="AC431" s="63">
        <f>'טבלה מרכזת'!F431</f>
        <v>750</v>
      </c>
      <c r="AD431" s="63">
        <f>'טבלה מרכזת'!G431</f>
        <v>1</v>
      </c>
      <c r="AE431" s="63">
        <f>'טבלה מרכזת'!H431</f>
        <v>750</v>
      </c>
    </row>
    <row r="432" spans="2:31" ht="14.5" thickBot="1" x14ac:dyDescent="0.35">
      <c r="B432" s="64" t="str">
        <f>תקן[[#This Row],[סוג מרכז]]</f>
        <v>תשושי נפש</v>
      </c>
      <c r="C432" s="64">
        <f>תקן[[#This Row],[גודל מרכז]]</f>
        <v>30</v>
      </c>
      <c r="D432" s="64" t="str">
        <f>תקן[[#This Row],[סוג פריט]]</f>
        <v>אביזרים</v>
      </c>
      <c r="E432" s="64" t="str">
        <f>תקן[[#This Row],[קטגוריה]]</f>
        <v>חדר ניקיון</v>
      </c>
      <c r="F432" s="60" t="str">
        <f>תקן[[#This Row],[תיאור הפריט]]</f>
        <v>פח אשפה</v>
      </c>
      <c r="G432" s="64">
        <f>תקן[[#This Row],[עלות פריט]]</f>
        <v>150</v>
      </c>
      <c r="H432" s="64">
        <f>תקן[[#This Row],[כמות]]</f>
        <v>1</v>
      </c>
      <c r="I432" s="64">
        <f>תקן[[#This Row],[סהכ עלות]]</f>
        <v>150</v>
      </c>
      <c r="J432" s="65"/>
      <c r="K432" s="209" t="str">
        <f t="shared" si="58"/>
        <v>פח אשפה</v>
      </c>
      <c r="L432" s="210">
        <f t="shared" si="54"/>
        <v>1</v>
      </c>
      <c r="M432" s="211">
        <f t="shared" si="55"/>
        <v>0</v>
      </c>
      <c r="N432" s="211">
        <f t="shared" si="56"/>
        <v>150</v>
      </c>
      <c r="O432" s="210"/>
      <c r="P432" s="218"/>
      <c r="Q432" s="215" t="str">
        <f t="shared" si="59"/>
        <v>אביזרים</v>
      </c>
      <c r="R432" s="219">
        <f t="shared" si="60"/>
        <v>1</v>
      </c>
      <c r="S432" s="211">
        <f t="shared" si="61"/>
        <v>0</v>
      </c>
      <c r="T432" s="211">
        <f t="shared" si="57"/>
        <v>150</v>
      </c>
      <c r="U432" s="211">
        <f t="shared" si="62"/>
        <v>150</v>
      </c>
      <c r="V432" s="220"/>
      <c r="X432" s="63" t="str">
        <f>'טבלה מרכזת'!A432</f>
        <v>תשושי נפש</v>
      </c>
      <c r="Y432" s="63">
        <f>'טבלה מרכזת'!B432</f>
        <v>30</v>
      </c>
      <c r="Z432" s="63" t="str">
        <f>'טבלה מרכזת'!C432</f>
        <v>אביזרים</v>
      </c>
      <c r="AA432" s="63" t="str">
        <f>'טבלה מרכזת'!D432</f>
        <v>חדר ניקיון</v>
      </c>
      <c r="AB432" s="63" t="str">
        <f>'טבלה מרכזת'!E432</f>
        <v>פח אשפה</v>
      </c>
      <c r="AC432" s="63">
        <f>'טבלה מרכזת'!F432</f>
        <v>150</v>
      </c>
      <c r="AD432" s="63">
        <f>'טבלה מרכזת'!G432</f>
        <v>1</v>
      </c>
      <c r="AE432" s="63">
        <f>'טבלה מרכזת'!H432</f>
        <v>150</v>
      </c>
    </row>
    <row r="433" spans="2:31" ht="14.5" thickBot="1" x14ac:dyDescent="0.35">
      <c r="B433" s="64" t="str">
        <f>תקן[[#This Row],[סוג מרכז]]</f>
        <v>תשושי נפש</v>
      </c>
      <c r="C433" s="64">
        <f>תקן[[#This Row],[גודל מרכז]]</f>
        <v>30</v>
      </c>
      <c r="D433" s="64" t="str">
        <f>תקן[[#This Row],[סוג פריט]]</f>
        <v>אביזרים</v>
      </c>
      <c r="E433" s="64" t="str">
        <f>תקן[[#This Row],[קטגוריה]]</f>
        <v>חדר רחצה</v>
      </c>
      <c r="F433" s="60" t="str">
        <f>תקן[[#This Row],[תיאור הפריט]]</f>
        <v>פח אשפה</v>
      </c>
      <c r="G433" s="64">
        <f>תקן[[#This Row],[עלות פריט]]</f>
        <v>150</v>
      </c>
      <c r="H433" s="64">
        <f>תקן[[#This Row],[כמות]]</f>
        <v>1</v>
      </c>
      <c r="I433" s="64">
        <f>תקן[[#This Row],[סהכ עלות]]</f>
        <v>150</v>
      </c>
      <c r="J433" s="65"/>
      <c r="K433" s="209" t="str">
        <f t="shared" si="58"/>
        <v>פח אשפה</v>
      </c>
      <c r="L433" s="210">
        <f t="shared" si="54"/>
        <v>1</v>
      </c>
      <c r="M433" s="211">
        <f t="shared" si="55"/>
        <v>0</v>
      </c>
      <c r="N433" s="211">
        <f t="shared" si="56"/>
        <v>150</v>
      </c>
      <c r="O433" s="210"/>
      <c r="P433" s="218"/>
      <c r="Q433" s="215" t="str">
        <f t="shared" si="59"/>
        <v>אביזרים</v>
      </c>
      <c r="R433" s="219">
        <f t="shared" si="60"/>
        <v>1</v>
      </c>
      <c r="S433" s="211">
        <f t="shared" si="61"/>
        <v>0</v>
      </c>
      <c r="T433" s="211">
        <f t="shared" si="57"/>
        <v>150</v>
      </c>
      <c r="U433" s="211">
        <f t="shared" si="62"/>
        <v>150</v>
      </c>
      <c r="V433" s="220"/>
      <c r="X433" s="63" t="str">
        <f>'טבלה מרכזת'!A433</f>
        <v>תשושי נפש</v>
      </c>
      <c r="Y433" s="63">
        <f>'טבלה מרכזת'!B433</f>
        <v>30</v>
      </c>
      <c r="Z433" s="63" t="str">
        <f>'טבלה מרכזת'!C433</f>
        <v>אביזרים</v>
      </c>
      <c r="AA433" s="63" t="str">
        <f>'טבלה מרכזת'!D433</f>
        <v>חדר רחצה</v>
      </c>
      <c r="AB433" s="63" t="str">
        <f>'טבלה מרכזת'!E433</f>
        <v>פח אשפה</v>
      </c>
      <c r="AC433" s="63">
        <f>'טבלה מרכזת'!F433</f>
        <v>150</v>
      </c>
      <c r="AD433" s="63">
        <f>'טבלה מרכזת'!G433</f>
        <v>1</v>
      </c>
      <c r="AE433" s="63">
        <f>'טבלה מרכזת'!H433</f>
        <v>150</v>
      </c>
    </row>
    <row r="434" spans="2:31" ht="14.5" thickBot="1" x14ac:dyDescent="0.35">
      <c r="B434" s="64" t="str">
        <f>תקן[[#This Row],[סוג מרכז]]</f>
        <v>תשושי נפש</v>
      </c>
      <c r="C434" s="64">
        <f>תקן[[#This Row],[גודל מרכז]]</f>
        <v>30</v>
      </c>
      <c r="D434" s="64" t="str">
        <f>תקן[[#This Row],[סוג פריט]]</f>
        <v>אביזרים</v>
      </c>
      <c r="E434" s="64" t="str">
        <f>תקן[[#This Row],[קטגוריה]]</f>
        <v>חדרי פעילות/תעסוקה</v>
      </c>
      <c r="F434" s="60" t="str">
        <f>תקן[[#This Row],[תיאור הפריט]]</f>
        <v>פח אשפה</v>
      </c>
      <c r="G434" s="64">
        <f>תקן[[#This Row],[עלות פריט]]</f>
        <v>150</v>
      </c>
      <c r="H434" s="64">
        <f>תקן[[#This Row],[כמות]]</f>
        <v>2</v>
      </c>
      <c r="I434" s="64">
        <f>תקן[[#This Row],[סהכ עלות]]</f>
        <v>300</v>
      </c>
      <c r="J434" s="65"/>
      <c r="K434" s="209" t="str">
        <f t="shared" si="58"/>
        <v>פח אשפה</v>
      </c>
      <c r="L434" s="210">
        <f t="shared" si="54"/>
        <v>2</v>
      </c>
      <c r="M434" s="211">
        <f t="shared" si="55"/>
        <v>0</v>
      </c>
      <c r="N434" s="211">
        <f t="shared" si="56"/>
        <v>300</v>
      </c>
      <c r="O434" s="210"/>
      <c r="P434" s="218"/>
      <c r="Q434" s="215" t="str">
        <f t="shared" si="59"/>
        <v>אביזרים</v>
      </c>
      <c r="R434" s="219">
        <f t="shared" si="60"/>
        <v>2</v>
      </c>
      <c r="S434" s="211">
        <f t="shared" si="61"/>
        <v>0</v>
      </c>
      <c r="T434" s="211">
        <f t="shared" si="57"/>
        <v>150</v>
      </c>
      <c r="U434" s="211">
        <f t="shared" si="62"/>
        <v>300</v>
      </c>
      <c r="V434" s="220"/>
      <c r="X434" s="63" t="str">
        <f>'טבלה מרכזת'!A434</f>
        <v>תשושי נפש</v>
      </c>
      <c r="Y434" s="63">
        <f>'טבלה מרכזת'!B434</f>
        <v>30</v>
      </c>
      <c r="Z434" s="63" t="str">
        <f>'טבלה מרכזת'!C434</f>
        <v>אביזרים</v>
      </c>
      <c r="AA434" s="63" t="str">
        <f>'טבלה מרכזת'!D434</f>
        <v>חדרי פעילות/תעסוקה</v>
      </c>
      <c r="AB434" s="63" t="str">
        <f>'טבלה מרכזת'!E434</f>
        <v>פח אשפה</v>
      </c>
      <c r="AC434" s="63">
        <f>'טבלה מרכזת'!F434</f>
        <v>150</v>
      </c>
      <c r="AD434" s="63">
        <f>'טבלה מרכזת'!G434</f>
        <v>2</v>
      </c>
      <c r="AE434" s="63">
        <f>'טבלה מרכזת'!H434</f>
        <v>300</v>
      </c>
    </row>
    <row r="435" spans="2:31" ht="28.5" thickBot="1" x14ac:dyDescent="0.35">
      <c r="B435" s="64" t="str">
        <f>תקן[[#This Row],[סוג מרכז]]</f>
        <v>תשושי נפש</v>
      </c>
      <c r="C435" s="64">
        <f>תקן[[#This Row],[גודל מרכז]]</f>
        <v>30</v>
      </c>
      <c r="D435" s="64" t="str">
        <f>תקן[[#This Row],[סוג פריט]]</f>
        <v>אביזרים</v>
      </c>
      <c r="E435" s="64" t="str">
        <f>תקן[[#This Row],[קטגוריה]]</f>
        <v>חדר אוכל</v>
      </c>
      <c r="F435" s="60" t="str">
        <f>תקן[[#This Row],[תיאור הפריט]]</f>
        <v>פריטי עיצוב, תמונות, מיכל צמחים וכדו' (תקציב)</v>
      </c>
      <c r="G435" s="64">
        <f>תקן[[#This Row],[עלות פריט]]</f>
        <v>1000</v>
      </c>
      <c r="H435" s="64">
        <f>תקן[[#This Row],[כמות]]</f>
        <v>3</v>
      </c>
      <c r="I435" s="64">
        <f>תקן[[#This Row],[סהכ עלות]]</f>
        <v>3000</v>
      </c>
      <c r="J435" s="65"/>
      <c r="K435" s="209" t="str">
        <f t="shared" si="58"/>
        <v>פריטי עיצוב, תמונות, מיכל צמחים וכדו' (תקציב)</v>
      </c>
      <c r="L435" s="210">
        <f t="shared" ref="L435:L498" si="63">H435</f>
        <v>3</v>
      </c>
      <c r="M435" s="211">
        <f t="shared" ref="M435:M498" si="64">IF(L435-H435&lt;&gt;0,L435-H435,0)</f>
        <v>0</v>
      </c>
      <c r="N435" s="211">
        <f t="shared" ref="N435:N498" si="65">L435*G435</f>
        <v>3000</v>
      </c>
      <c r="O435" s="210"/>
      <c r="P435" s="218"/>
      <c r="Q435" s="215" t="str">
        <f t="shared" si="59"/>
        <v>אביזרים</v>
      </c>
      <c r="R435" s="219">
        <f t="shared" si="60"/>
        <v>3</v>
      </c>
      <c r="S435" s="211">
        <f t="shared" si="61"/>
        <v>0</v>
      </c>
      <c r="T435" s="211">
        <f t="shared" ref="T435:T498" si="66">G435</f>
        <v>1000</v>
      </c>
      <c r="U435" s="211">
        <f t="shared" si="62"/>
        <v>3000</v>
      </c>
      <c r="V435" s="220"/>
      <c r="X435" s="63" t="str">
        <f>'טבלה מרכזת'!A435</f>
        <v>תשושי נפש</v>
      </c>
      <c r="Y435" s="63">
        <f>'טבלה מרכזת'!B435</f>
        <v>30</v>
      </c>
      <c r="Z435" s="63" t="str">
        <f>'טבלה מרכזת'!C435</f>
        <v>אביזרים</v>
      </c>
      <c r="AA435" s="63" t="str">
        <f>'טבלה מרכזת'!D435</f>
        <v>חדר אוכל</v>
      </c>
      <c r="AB435" s="63" t="str">
        <f>'טבלה מרכזת'!E435</f>
        <v>פריטי עיצוב, תמונות, מיכל צמחים וכדו' (תקציב)</v>
      </c>
      <c r="AC435" s="63">
        <f>'טבלה מרכזת'!F435</f>
        <v>1000</v>
      </c>
      <c r="AD435" s="63">
        <f>'טבלה מרכזת'!G435</f>
        <v>3</v>
      </c>
      <c r="AE435" s="63">
        <f>'טבלה מרכזת'!H435</f>
        <v>3000</v>
      </c>
    </row>
    <row r="436" spans="2:31" ht="14.5" thickBot="1" x14ac:dyDescent="0.35">
      <c r="B436" s="64" t="str">
        <f>תקן[[#This Row],[סוג מרכז]]</f>
        <v>תשושי נפש</v>
      </c>
      <c r="C436" s="64">
        <f>תקן[[#This Row],[גודל מרכז]]</f>
        <v>30</v>
      </c>
      <c r="D436" s="64" t="str">
        <f>תקן[[#This Row],[סוג פריט]]</f>
        <v>אביזרים</v>
      </c>
      <c r="E436" s="64" t="str">
        <f>תקן[[#This Row],[קטגוריה]]</f>
        <v>חדר רחצה</v>
      </c>
      <c r="F436" s="60" t="str">
        <f>תקן[[#This Row],[תיאור הפריט]]</f>
        <v>קולב בגדים</v>
      </c>
      <c r="G436" s="64">
        <f>תקן[[#This Row],[עלות פריט]]</f>
        <v>300</v>
      </c>
      <c r="H436" s="64">
        <f>תקן[[#This Row],[כמות]]</f>
        <v>1</v>
      </c>
      <c r="I436" s="64">
        <f>תקן[[#This Row],[סהכ עלות]]</f>
        <v>300</v>
      </c>
      <c r="J436" s="65"/>
      <c r="K436" s="209" t="str">
        <f t="shared" ref="K436:K499" si="67">F436</f>
        <v>קולב בגדים</v>
      </c>
      <c r="L436" s="210">
        <f t="shared" si="63"/>
        <v>1</v>
      </c>
      <c r="M436" s="211">
        <f t="shared" si="64"/>
        <v>0</v>
      </c>
      <c r="N436" s="211">
        <f t="shared" si="65"/>
        <v>300</v>
      </c>
      <c r="O436" s="210"/>
      <c r="P436" s="218"/>
      <c r="Q436" s="215" t="str">
        <f t="shared" ref="Q436:Q499" si="68">D436</f>
        <v>אביזרים</v>
      </c>
      <c r="R436" s="219">
        <f t="shared" ref="R436:R499" si="69">L436</f>
        <v>1</v>
      </c>
      <c r="S436" s="211">
        <f t="shared" ref="S436:S499" si="70">M436</f>
        <v>0</v>
      </c>
      <c r="T436" s="211">
        <f t="shared" si="66"/>
        <v>300</v>
      </c>
      <c r="U436" s="211">
        <f t="shared" ref="U436:U499" si="71">T436*R436</f>
        <v>300</v>
      </c>
      <c r="V436" s="220"/>
      <c r="X436" s="63" t="str">
        <f>'טבלה מרכזת'!A436</f>
        <v>תשושי נפש</v>
      </c>
      <c r="Y436" s="63">
        <f>'טבלה מרכזת'!B436</f>
        <v>30</v>
      </c>
      <c r="Z436" s="63" t="str">
        <f>'טבלה מרכזת'!C436</f>
        <v>אביזרים</v>
      </c>
      <c r="AA436" s="63" t="str">
        <f>'טבלה מרכזת'!D436</f>
        <v>חדר רחצה</v>
      </c>
      <c r="AB436" s="63" t="str">
        <f>'טבלה מרכזת'!E436</f>
        <v>קולב בגדים</v>
      </c>
      <c r="AC436" s="63">
        <f>'טבלה מרכזת'!F436</f>
        <v>300</v>
      </c>
      <c r="AD436" s="63">
        <f>'טבלה מרכזת'!G436</f>
        <v>1</v>
      </c>
      <c r="AE436" s="63">
        <f>'טבלה מרכזת'!H436</f>
        <v>300</v>
      </c>
    </row>
    <row r="437" spans="2:31" ht="14.5" thickBot="1" x14ac:dyDescent="0.35">
      <c r="B437" s="64" t="str">
        <f>תקן[[#This Row],[סוג מרכז]]</f>
        <v>תשושי נפש</v>
      </c>
      <c r="C437" s="64">
        <f>תקן[[#This Row],[גודל מרכז]]</f>
        <v>30</v>
      </c>
      <c r="D437" s="64" t="str">
        <f>תקן[[#This Row],[סוג פריט]]</f>
        <v>אביזרים</v>
      </c>
      <c r="E437" s="64" t="str">
        <f>תקן[[#This Row],[קטגוריה]]</f>
        <v>חדרי צוות/רב תחומי</v>
      </c>
      <c r="F437" s="60" t="str">
        <f>תקן[[#This Row],[תיאור הפריט]]</f>
        <v>קולב בגדים</v>
      </c>
      <c r="G437" s="64">
        <f>תקן[[#This Row],[עלות פריט]]</f>
        <v>300</v>
      </c>
      <c r="H437" s="64">
        <f>תקן[[#This Row],[כמות]]</f>
        <v>1</v>
      </c>
      <c r="I437" s="64">
        <f>תקן[[#This Row],[סהכ עלות]]</f>
        <v>300</v>
      </c>
      <c r="J437" s="65"/>
      <c r="K437" s="209" t="str">
        <f t="shared" si="67"/>
        <v>קולב בגדים</v>
      </c>
      <c r="L437" s="210">
        <f t="shared" si="63"/>
        <v>1</v>
      </c>
      <c r="M437" s="211">
        <f t="shared" si="64"/>
        <v>0</v>
      </c>
      <c r="N437" s="211">
        <f t="shared" si="65"/>
        <v>300</v>
      </c>
      <c r="O437" s="210"/>
      <c r="P437" s="218"/>
      <c r="Q437" s="215" t="str">
        <f t="shared" si="68"/>
        <v>אביזרים</v>
      </c>
      <c r="R437" s="219">
        <f t="shared" si="69"/>
        <v>1</v>
      </c>
      <c r="S437" s="211">
        <f t="shared" si="70"/>
        <v>0</v>
      </c>
      <c r="T437" s="211">
        <f t="shared" si="66"/>
        <v>300</v>
      </c>
      <c r="U437" s="211">
        <f t="shared" si="71"/>
        <v>300</v>
      </c>
      <c r="V437" s="220"/>
      <c r="X437" s="63" t="str">
        <f>'טבלה מרכזת'!A437</f>
        <v>תשושי נפש</v>
      </c>
      <c r="Y437" s="63">
        <f>'טבלה מרכזת'!B437</f>
        <v>30</v>
      </c>
      <c r="Z437" s="63" t="str">
        <f>'טבלה מרכזת'!C437</f>
        <v>אביזרים</v>
      </c>
      <c r="AA437" s="63" t="str">
        <f>'טבלה מרכזת'!D437</f>
        <v>חדרי צוות/רב תחומי</v>
      </c>
      <c r="AB437" s="63" t="str">
        <f>'טבלה מרכזת'!E437</f>
        <v>קולב בגדים</v>
      </c>
      <c r="AC437" s="63">
        <f>'טבלה מרכזת'!F437</f>
        <v>300</v>
      </c>
      <c r="AD437" s="63">
        <f>'טבלה מרכזת'!G437</f>
        <v>1</v>
      </c>
      <c r="AE437" s="63">
        <f>'טבלה מרכזת'!H437</f>
        <v>300</v>
      </c>
    </row>
    <row r="438" spans="2:31" ht="14.5" thickBot="1" x14ac:dyDescent="0.35">
      <c r="B438" s="64" t="str">
        <f>תקן[[#This Row],[סוג מרכז]]</f>
        <v>תשושי נפש</v>
      </c>
      <c r="C438" s="64">
        <f>תקן[[#This Row],[גודל מרכז]]</f>
        <v>30</v>
      </c>
      <c r="D438" s="64" t="str">
        <f>תקן[[#This Row],[סוג פריט]]</f>
        <v>אביזרים</v>
      </c>
      <c r="E438" s="64" t="str">
        <f>תקן[[#This Row],[קטגוריה]]</f>
        <v>מכבסה</v>
      </c>
      <c r="F438" s="60" t="str">
        <f>תקן[[#This Row],[תיאור הפריט]]</f>
        <v>קרש גיהוץ + מגהץ</v>
      </c>
      <c r="G438" s="64">
        <f>תקן[[#This Row],[עלות פריט]]</f>
        <v>1000</v>
      </c>
      <c r="H438" s="64">
        <f>תקן[[#This Row],[כמות]]</f>
        <v>1</v>
      </c>
      <c r="I438" s="64">
        <f>תקן[[#This Row],[סהכ עלות]]</f>
        <v>1000</v>
      </c>
      <c r="J438" s="65"/>
      <c r="K438" s="209" t="str">
        <f t="shared" si="67"/>
        <v>קרש גיהוץ + מגהץ</v>
      </c>
      <c r="L438" s="210">
        <f t="shared" si="63"/>
        <v>1</v>
      </c>
      <c r="M438" s="211">
        <f t="shared" si="64"/>
        <v>0</v>
      </c>
      <c r="N438" s="211">
        <f t="shared" si="65"/>
        <v>1000</v>
      </c>
      <c r="O438" s="210"/>
      <c r="P438" s="218"/>
      <c r="Q438" s="215" t="str">
        <f t="shared" si="68"/>
        <v>אביזרים</v>
      </c>
      <c r="R438" s="219">
        <f t="shared" si="69"/>
        <v>1</v>
      </c>
      <c r="S438" s="211">
        <f t="shared" si="70"/>
        <v>0</v>
      </c>
      <c r="T438" s="211">
        <f t="shared" si="66"/>
        <v>1000</v>
      </c>
      <c r="U438" s="211">
        <f t="shared" si="71"/>
        <v>1000</v>
      </c>
      <c r="V438" s="220"/>
      <c r="X438" s="63" t="str">
        <f>'טבלה מרכזת'!A438</f>
        <v>תשושי נפש</v>
      </c>
      <c r="Y438" s="63">
        <f>'טבלה מרכזת'!B438</f>
        <v>30</v>
      </c>
      <c r="Z438" s="63" t="str">
        <f>'טבלה מרכזת'!C438</f>
        <v>אביזרים</v>
      </c>
      <c r="AA438" s="63" t="str">
        <f>'טבלה מרכזת'!D438</f>
        <v>מכבסה</v>
      </c>
      <c r="AB438" s="63" t="str">
        <f>'טבלה מרכזת'!E438</f>
        <v>קרש גיהוץ + מגהץ</v>
      </c>
      <c r="AC438" s="63">
        <f>'טבלה מרכזת'!F438</f>
        <v>1000</v>
      </c>
      <c r="AD438" s="63">
        <f>'טבלה מרכזת'!G438</f>
        <v>1</v>
      </c>
      <c r="AE438" s="63">
        <f>'טבלה מרכזת'!H438</f>
        <v>1000</v>
      </c>
    </row>
    <row r="439" spans="2:31" ht="14.5" thickBot="1" x14ac:dyDescent="0.35">
      <c r="B439" s="64" t="str">
        <f>תקן[[#This Row],[סוג מרכז]]</f>
        <v>תשושי נפש</v>
      </c>
      <c r="C439" s="64">
        <f>תקן[[#This Row],[גודל מרכז]]</f>
        <v>30</v>
      </c>
      <c r="D439" s="64" t="str">
        <f>תקן[[#This Row],[סוג פריט]]</f>
        <v>אביזרים</v>
      </c>
      <c r="E439" s="64" t="str">
        <f>תקן[[#This Row],[קטגוריה]]</f>
        <v>חדר רחצה</v>
      </c>
      <c r="F439" s="60" t="str">
        <f>תקן[[#This Row],[תיאור הפריט]]</f>
        <v>שטיח למניעת החלקה</v>
      </c>
      <c r="G439" s="64">
        <f>תקן[[#This Row],[עלות פריט]]</f>
        <v>200</v>
      </c>
      <c r="H439" s="64">
        <f>תקן[[#This Row],[כמות]]</f>
        <v>1</v>
      </c>
      <c r="I439" s="64">
        <f>תקן[[#This Row],[סהכ עלות]]</f>
        <v>200</v>
      </c>
      <c r="J439" s="65"/>
      <c r="K439" s="209" t="str">
        <f t="shared" si="67"/>
        <v>שטיח למניעת החלקה</v>
      </c>
      <c r="L439" s="210">
        <f t="shared" si="63"/>
        <v>1</v>
      </c>
      <c r="M439" s="211">
        <f t="shared" si="64"/>
        <v>0</v>
      </c>
      <c r="N439" s="211">
        <f t="shared" si="65"/>
        <v>200</v>
      </c>
      <c r="O439" s="210"/>
      <c r="P439" s="218"/>
      <c r="Q439" s="215" t="str">
        <f t="shared" si="68"/>
        <v>אביזרים</v>
      </c>
      <c r="R439" s="219">
        <f t="shared" si="69"/>
        <v>1</v>
      </c>
      <c r="S439" s="211">
        <f t="shared" si="70"/>
        <v>0</v>
      </c>
      <c r="T439" s="211">
        <f t="shared" si="66"/>
        <v>200</v>
      </c>
      <c r="U439" s="211">
        <f t="shared" si="71"/>
        <v>200</v>
      </c>
      <c r="V439" s="220"/>
      <c r="X439" s="63" t="str">
        <f>'טבלה מרכזת'!A439</f>
        <v>תשושי נפש</v>
      </c>
      <c r="Y439" s="63">
        <f>'טבלה מרכזת'!B439</f>
        <v>30</v>
      </c>
      <c r="Z439" s="63" t="str">
        <f>'טבלה מרכזת'!C439</f>
        <v>אביזרים</v>
      </c>
      <c r="AA439" s="63" t="str">
        <f>'טבלה מרכזת'!D439</f>
        <v>חדר רחצה</v>
      </c>
      <c r="AB439" s="63" t="str">
        <f>'טבלה מרכזת'!E439</f>
        <v>שטיח למניעת החלקה</v>
      </c>
      <c r="AC439" s="63">
        <f>'טבלה מרכזת'!F439</f>
        <v>200</v>
      </c>
      <c r="AD439" s="63">
        <f>'טבלה מרכזת'!G439</f>
        <v>1</v>
      </c>
      <c r="AE439" s="63">
        <f>'טבלה מרכזת'!H439</f>
        <v>200</v>
      </c>
    </row>
    <row r="440" spans="2:31" ht="14.5" thickBot="1" x14ac:dyDescent="0.35">
      <c r="B440" s="64" t="str">
        <f>תקן[[#This Row],[סוג מרכז]]</f>
        <v>תשושי נפש</v>
      </c>
      <c r="C440" s="64">
        <f>תקן[[#This Row],[גודל מרכז]]</f>
        <v>30</v>
      </c>
      <c r="D440" s="64" t="str">
        <f>תקן[[#This Row],[סוג פריט]]</f>
        <v>אביזרים</v>
      </c>
      <c r="E440" s="64" t="str">
        <f>תקן[[#This Row],[קטגוריה]]</f>
        <v>כללי</v>
      </c>
      <c r="F440" s="60" t="str">
        <f>תקן[[#This Row],[תיאור הפריט]]</f>
        <v>שילוט חיצוני למרכז (תקציב)</v>
      </c>
      <c r="G440" s="64">
        <f>תקן[[#This Row],[עלות פריט]]</f>
        <v>8000</v>
      </c>
      <c r="H440" s="64">
        <f>תקן[[#This Row],[כמות]]</f>
        <v>1</v>
      </c>
      <c r="I440" s="64">
        <f>תקן[[#This Row],[סהכ עלות]]</f>
        <v>8000</v>
      </c>
      <c r="J440" s="65"/>
      <c r="K440" s="209" t="str">
        <f t="shared" si="67"/>
        <v>שילוט חיצוני למרכז (תקציב)</v>
      </c>
      <c r="L440" s="210">
        <f t="shared" si="63"/>
        <v>1</v>
      </c>
      <c r="M440" s="211">
        <f t="shared" si="64"/>
        <v>0</v>
      </c>
      <c r="N440" s="211">
        <f t="shared" si="65"/>
        <v>8000</v>
      </c>
      <c r="O440" s="210"/>
      <c r="P440" s="218"/>
      <c r="Q440" s="215" t="str">
        <f t="shared" si="68"/>
        <v>אביזרים</v>
      </c>
      <c r="R440" s="219">
        <f t="shared" si="69"/>
        <v>1</v>
      </c>
      <c r="S440" s="211">
        <f t="shared" si="70"/>
        <v>0</v>
      </c>
      <c r="T440" s="211">
        <f t="shared" si="66"/>
        <v>8000</v>
      </c>
      <c r="U440" s="211">
        <f t="shared" si="71"/>
        <v>8000</v>
      </c>
      <c r="V440" s="220"/>
      <c r="X440" s="63" t="str">
        <f>'טבלה מרכזת'!A440</f>
        <v>תשושי נפש</v>
      </c>
      <c r="Y440" s="63">
        <f>'טבלה מרכזת'!B440</f>
        <v>30</v>
      </c>
      <c r="Z440" s="63" t="str">
        <f>'טבלה מרכזת'!C440</f>
        <v>אביזרים</v>
      </c>
      <c r="AA440" s="63" t="str">
        <f>'טבלה מרכזת'!D440</f>
        <v>כללי</v>
      </c>
      <c r="AB440" s="63" t="str">
        <f>'טבלה מרכזת'!E440</f>
        <v>שילוט חיצוני למרכז (תקציב)</v>
      </c>
      <c r="AC440" s="63">
        <f>'טבלה מרכזת'!F440</f>
        <v>8000</v>
      </c>
      <c r="AD440" s="63">
        <f>'טבלה מרכזת'!G440</f>
        <v>1</v>
      </c>
      <c r="AE440" s="63">
        <f>'טבלה מרכזת'!H440</f>
        <v>8000</v>
      </c>
    </row>
    <row r="441" spans="2:31" ht="42.5" thickBot="1" x14ac:dyDescent="0.35">
      <c r="B441" s="64" t="str">
        <f>תקן[[#This Row],[סוג מרכז]]</f>
        <v>תשושי נפש</v>
      </c>
      <c r="C441" s="64">
        <f>תקן[[#This Row],[גודל מרכז]]</f>
        <v>30</v>
      </c>
      <c r="D441" s="64" t="str">
        <f>תקן[[#This Row],[סוג פריט]]</f>
        <v>אביזרים</v>
      </c>
      <c r="E441" s="64" t="str">
        <f>תקן[[#This Row],[קטגוריה]]</f>
        <v>כללי</v>
      </c>
      <c r="F441" s="60" t="str">
        <f>תקן[[#This Row],[תיאור הפריט]]</f>
        <v>שיפור בטיחות כמו: מעקות, מאחזי בטיחות, לחצן מצוקה עם צופר, פסים למניעת החלקה.</v>
      </c>
      <c r="G441" s="64">
        <f>תקן[[#This Row],[עלות פריט]]</f>
        <v>500</v>
      </c>
      <c r="H441" s="64">
        <f>תקן[[#This Row],[כמות]]</f>
        <v>10</v>
      </c>
      <c r="I441" s="64">
        <f>תקן[[#This Row],[סהכ עלות]]</f>
        <v>5000</v>
      </c>
      <c r="J441" s="65"/>
      <c r="K441" s="209" t="str">
        <f t="shared" si="67"/>
        <v>שיפור בטיחות כמו: מעקות, מאחזי בטיחות, לחצן מצוקה עם צופר, פסים למניעת החלקה.</v>
      </c>
      <c r="L441" s="210">
        <f t="shared" si="63"/>
        <v>10</v>
      </c>
      <c r="M441" s="211">
        <f t="shared" si="64"/>
        <v>0</v>
      </c>
      <c r="N441" s="211">
        <f t="shared" si="65"/>
        <v>5000</v>
      </c>
      <c r="O441" s="210"/>
      <c r="P441" s="218"/>
      <c r="Q441" s="215" t="str">
        <f t="shared" si="68"/>
        <v>אביזרים</v>
      </c>
      <c r="R441" s="219">
        <f t="shared" si="69"/>
        <v>10</v>
      </c>
      <c r="S441" s="211">
        <f t="shared" si="70"/>
        <v>0</v>
      </c>
      <c r="T441" s="211">
        <f t="shared" si="66"/>
        <v>500</v>
      </c>
      <c r="U441" s="211">
        <f t="shared" si="71"/>
        <v>5000</v>
      </c>
      <c r="V441" s="220"/>
      <c r="X441" s="63" t="str">
        <f>'טבלה מרכזת'!A441</f>
        <v>תשושי נפש</v>
      </c>
      <c r="Y441" s="63">
        <f>'טבלה מרכזת'!B441</f>
        <v>30</v>
      </c>
      <c r="Z441" s="63" t="str">
        <f>'טבלה מרכזת'!C441</f>
        <v>אביזרים</v>
      </c>
      <c r="AA441" s="63" t="str">
        <f>'טבלה מרכזת'!D441</f>
        <v>כללי</v>
      </c>
      <c r="AB441" s="63" t="str">
        <f>'טבלה מרכזת'!E441</f>
        <v>שיפור בטיחות כמו: מעקות, מאחזי בטיחות, לחצן מצוקה עם צופר, פסים למניעת החלקה.</v>
      </c>
      <c r="AC441" s="63">
        <f>'טבלה מרכזת'!F441</f>
        <v>500</v>
      </c>
      <c r="AD441" s="63">
        <f>'טבלה מרכזת'!G441</f>
        <v>10</v>
      </c>
      <c r="AE441" s="63">
        <f>'טבלה מרכזת'!H441</f>
        <v>5000</v>
      </c>
    </row>
    <row r="442" spans="2:31" ht="14.5" thickBot="1" x14ac:dyDescent="0.35">
      <c r="B442" s="64" t="str">
        <f>תקן[[#This Row],[סוג מרכז]]</f>
        <v>תשושי נפש</v>
      </c>
      <c r="C442" s="64">
        <f>תקן[[#This Row],[גודל מרכז]]</f>
        <v>30</v>
      </c>
      <c r="D442" s="64" t="str">
        <f>תקן[[#This Row],[סוג פריט]]</f>
        <v>אביזרים</v>
      </c>
      <c r="E442" s="64" t="str">
        <f>תקן[[#This Row],[קטגוריה]]</f>
        <v>כללי</v>
      </c>
      <c r="F442" s="60" t="str">
        <f>תקן[[#This Row],[תיאור הפריט]]</f>
        <v>שעון נוכחות</v>
      </c>
      <c r="G442" s="64">
        <f>תקן[[#This Row],[עלות פריט]]</f>
        <v>900</v>
      </c>
      <c r="H442" s="64">
        <f>תקן[[#This Row],[כמות]]</f>
        <v>1</v>
      </c>
      <c r="I442" s="64">
        <f>תקן[[#This Row],[סהכ עלות]]</f>
        <v>900</v>
      </c>
      <c r="J442" s="65"/>
      <c r="K442" s="209" t="str">
        <f t="shared" si="67"/>
        <v>שעון נוכחות</v>
      </c>
      <c r="L442" s="210">
        <f t="shared" si="63"/>
        <v>1</v>
      </c>
      <c r="M442" s="211">
        <f t="shared" si="64"/>
        <v>0</v>
      </c>
      <c r="N442" s="211">
        <f t="shared" si="65"/>
        <v>900</v>
      </c>
      <c r="O442" s="210"/>
      <c r="P442" s="218"/>
      <c r="Q442" s="215" t="str">
        <f t="shared" si="68"/>
        <v>אביזרים</v>
      </c>
      <c r="R442" s="219">
        <f t="shared" si="69"/>
        <v>1</v>
      </c>
      <c r="S442" s="211">
        <f t="shared" si="70"/>
        <v>0</v>
      </c>
      <c r="T442" s="211">
        <f t="shared" si="66"/>
        <v>900</v>
      </c>
      <c r="U442" s="211">
        <f t="shared" si="71"/>
        <v>900</v>
      </c>
      <c r="V442" s="220"/>
      <c r="X442" s="63" t="str">
        <f>'טבלה מרכזת'!A442</f>
        <v>תשושי נפש</v>
      </c>
      <c r="Y442" s="63">
        <f>'טבלה מרכזת'!B442</f>
        <v>30</v>
      </c>
      <c r="Z442" s="63" t="str">
        <f>'טבלה מרכזת'!C442</f>
        <v>אביזרים</v>
      </c>
      <c r="AA442" s="63" t="str">
        <f>'טבלה מרכזת'!D442</f>
        <v>כללי</v>
      </c>
      <c r="AB442" s="63" t="str">
        <f>'טבלה מרכזת'!E442</f>
        <v>שעון נוכחות</v>
      </c>
      <c r="AC442" s="63">
        <f>'טבלה מרכזת'!F442</f>
        <v>900</v>
      </c>
      <c r="AD442" s="63">
        <f>'טבלה מרכזת'!G442</f>
        <v>1</v>
      </c>
      <c r="AE442" s="63">
        <f>'טבלה מרכזת'!H442</f>
        <v>900</v>
      </c>
    </row>
    <row r="443" spans="2:31" ht="14.5" thickBot="1" x14ac:dyDescent="0.35">
      <c r="B443" s="64" t="str">
        <f>תקן[[#This Row],[סוג מרכז]]</f>
        <v>תשושי נפש</v>
      </c>
      <c r="C443" s="64">
        <f>תקן[[#This Row],[גודל מרכז]]</f>
        <v>30</v>
      </c>
      <c r="D443" s="64" t="str">
        <f>תקן[[#This Row],[סוג פריט]]</f>
        <v>אביזרים</v>
      </c>
      <c r="E443" s="64" t="str">
        <f>תקן[[#This Row],[קטגוריה]]</f>
        <v>כללי</v>
      </c>
      <c r="F443" s="60" t="str">
        <f>תקן[[#This Row],[תיאור הפריט]]</f>
        <v>שעון קיר</v>
      </c>
      <c r="G443" s="64">
        <f>תקן[[#This Row],[עלות פריט]]</f>
        <v>150</v>
      </c>
      <c r="H443" s="64">
        <f>תקן[[#This Row],[כמות]]</f>
        <v>2</v>
      </c>
      <c r="I443" s="64">
        <f>תקן[[#This Row],[סהכ עלות]]</f>
        <v>300</v>
      </c>
      <c r="J443" s="65"/>
      <c r="K443" s="209" t="str">
        <f t="shared" si="67"/>
        <v>שעון קיר</v>
      </c>
      <c r="L443" s="210">
        <f t="shared" si="63"/>
        <v>2</v>
      </c>
      <c r="M443" s="211">
        <f t="shared" si="64"/>
        <v>0</v>
      </c>
      <c r="N443" s="211">
        <f t="shared" si="65"/>
        <v>300</v>
      </c>
      <c r="O443" s="210"/>
      <c r="P443" s="218"/>
      <c r="Q443" s="215" t="str">
        <f t="shared" si="68"/>
        <v>אביזרים</v>
      </c>
      <c r="R443" s="219">
        <f t="shared" si="69"/>
        <v>2</v>
      </c>
      <c r="S443" s="211">
        <f t="shared" si="70"/>
        <v>0</v>
      </c>
      <c r="T443" s="211">
        <f t="shared" si="66"/>
        <v>150</v>
      </c>
      <c r="U443" s="211">
        <f t="shared" si="71"/>
        <v>300</v>
      </c>
      <c r="V443" s="220"/>
      <c r="X443" s="63" t="str">
        <f>'טבלה מרכזת'!A443</f>
        <v>תשושי נפש</v>
      </c>
      <c r="Y443" s="63">
        <f>'טבלה מרכזת'!B443</f>
        <v>30</v>
      </c>
      <c r="Z443" s="63" t="str">
        <f>'טבלה מרכזת'!C443</f>
        <v>אביזרים</v>
      </c>
      <c r="AA443" s="63" t="str">
        <f>'טבלה מרכזת'!D443</f>
        <v>כללי</v>
      </c>
      <c r="AB443" s="63" t="str">
        <f>'טבלה מרכזת'!E443</f>
        <v>שעון קיר</v>
      </c>
      <c r="AC443" s="63">
        <f>'טבלה מרכזת'!F443</f>
        <v>150</v>
      </c>
      <c r="AD443" s="63">
        <f>'טבלה מרכזת'!G443</f>
        <v>2</v>
      </c>
      <c r="AE443" s="63">
        <f>'טבלה מרכזת'!H443</f>
        <v>300</v>
      </c>
    </row>
    <row r="444" spans="2:31" ht="14.5" thickBot="1" x14ac:dyDescent="0.35">
      <c r="B444" s="64" t="str">
        <f>תקן[[#This Row],[סוג מרכז]]</f>
        <v>תשושי נפש</v>
      </c>
      <c r="C444" s="64">
        <f>תקן[[#This Row],[גודל מרכז]]</f>
        <v>30</v>
      </c>
      <c r="D444" s="64" t="str">
        <f>תקן[[#This Row],[סוג פריט]]</f>
        <v>אביזרים</v>
      </c>
      <c r="E444" s="64" t="str">
        <f>תקן[[#This Row],[קטגוריה]]</f>
        <v>כללי</v>
      </c>
      <c r="F444" s="60" t="str">
        <f>תקן[[#This Row],[תיאור הפריט]]</f>
        <v>תמונות וקישוטי קיר (תקציב)</v>
      </c>
      <c r="G444" s="64">
        <f>תקן[[#This Row],[עלות פריט]]</f>
        <v>2200</v>
      </c>
      <c r="H444" s="64">
        <f>תקן[[#This Row],[כמות]]</f>
        <v>1</v>
      </c>
      <c r="I444" s="64">
        <f>תקן[[#This Row],[סהכ עלות]]</f>
        <v>2200</v>
      </c>
      <c r="J444" s="65"/>
      <c r="K444" s="209" t="str">
        <f t="shared" si="67"/>
        <v>תמונות וקישוטי קיר (תקציב)</v>
      </c>
      <c r="L444" s="210">
        <f t="shared" si="63"/>
        <v>1</v>
      </c>
      <c r="M444" s="211">
        <f t="shared" si="64"/>
        <v>0</v>
      </c>
      <c r="N444" s="211">
        <f t="shared" si="65"/>
        <v>2200</v>
      </c>
      <c r="O444" s="210"/>
      <c r="P444" s="218"/>
      <c r="Q444" s="215" t="str">
        <f t="shared" si="68"/>
        <v>אביזרים</v>
      </c>
      <c r="R444" s="219">
        <f t="shared" si="69"/>
        <v>1</v>
      </c>
      <c r="S444" s="211">
        <f t="shared" si="70"/>
        <v>0</v>
      </c>
      <c r="T444" s="211">
        <f t="shared" si="66"/>
        <v>2200</v>
      </c>
      <c r="U444" s="211">
        <f t="shared" si="71"/>
        <v>2200</v>
      </c>
      <c r="V444" s="220"/>
      <c r="X444" s="63" t="str">
        <f>'טבלה מרכזת'!A444</f>
        <v>תשושי נפש</v>
      </c>
      <c r="Y444" s="63">
        <f>'טבלה מרכזת'!B444</f>
        <v>30</v>
      </c>
      <c r="Z444" s="63" t="str">
        <f>'טבלה מרכזת'!C444</f>
        <v>אביזרים</v>
      </c>
      <c r="AA444" s="63" t="str">
        <f>'טבלה מרכזת'!D444</f>
        <v>כללי</v>
      </c>
      <c r="AB444" s="63" t="str">
        <f>'טבלה מרכזת'!E444</f>
        <v>תמונות וקישוטי קיר (תקציב)</v>
      </c>
      <c r="AC444" s="63">
        <f>'טבלה מרכזת'!F444</f>
        <v>2200</v>
      </c>
      <c r="AD444" s="63">
        <f>'טבלה מרכזת'!G444</f>
        <v>1</v>
      </c>
      <c r="AE444" s="63">
        <f>'טבלה מרכזת'!H444</f>
        <v>2200</v>
      </c>
    </row>
    <row r="445" spans="2:31" ht="14.5" thickBot="1" x14ac:dyDescent="0.35">
      <c r="B445" s="64" t="str">
        <f>תקן[[#This Row],[סוג מרכז]]</f>
        <v>תשושי נפש</v>
      </c>
      <c r="C445" s="64">
        <f>תקן[[#This Row],[גודל מרכז]]</f>
        <v>30</v>
      </c>
      <c r="D445" s="64" t="str">
        <f>תקן[[#This Row],[סוג פריט]]</f>
        <v>הנגשת ראייה</v>
      </c>
      <c r="E445" s="64" t="str">
        <f>תקן[[#This Row],[קטגוריה]]</f>
        <v>הנגשת ראייה</v>
      </c>
      <c r="F445" s="60" t="str">
        <f>תקן[[#This Row],[תיאור הפריט]]</f>
        <v xml:space="preserve">ראה גיליון מצורף </v>
      </c>
      <c r="G445" s="64">
        <f>תקן[[#This Row],[עלות פריט]]</f>
        <v>0</v>
      </c>
      <c r="H445" s="64">
        <f>תקן[[#This Row],[כמות]]</f>
        <v>0</v>
      </c>
      <c r="I445" s="64">
        <f>תקן[[#This Row],[סהכ עלות]]</f>
        <v>0</v>
      </c>
      <c r="J445" s="65"/>
      <c r="K445" s="209" t="str">
        <f t="shared" si="67"/>
        <v xml:space="preserve">ראה גיליון מצורף </v>
      </c>
      <c r="L445" s="210">
        <f t="shared" si="63"/>
        <v>0</v>
      </c>
      <c r="M445" s="211">
        <f t="shared" si="64"/>
        <v>0</v>
      </c>
      <c r="N445" s="211">
        <f t="shared" si="65"/>
        <v>0</v>
      </c>
      <c r="O445" s="210"/>
      <c r="P445" s="218"/>
      <c r="Q445" s="215" t="str">
        <f t="shared" si="68"/>
        <v>הנגשת ראייה</v>
      </c>
      <c r="R445" s="219">
        <f t="shared" si="69"/>
        <v>0</v>
      </c>
      <c r="S445" s="211">
        <f t="shared" si="70"/>
        <v>0</v>
      </c>
      <c r="T445" s="211">
        <f t="shared" si="66"/>
        <v>0</v>
      </c>
      <c r="U445" s="211">
        <f t="shared" si="71"/>
        <v>0</v>
      </c>
      <c r="V445" s="220"/>
      <c r="X445" s="63" t="str">
        <f>'טבלה מרכזת'!A445</f>
        <v>תשושי נפש</v>
      </c>
      <c r="Y445" s="63">
        <f>'טבלה מרכזת'!B445</f>
        <v>30</v>
      </c>
      <c r="Z445" s="63" t="str">
        <f>'טבלה מרכזת'!C445</f>
        <v>הנגשת ראייה</v>
      </c>
      <c r="AA445" s="63" t="str">
        <f>'טבלה מרכזת'!D445</f>
        <v>הנגשת ראייה</v>
      </c>
      <c r="AB445" s="63" t="str">
        <f>'טבלה מרכזת'!E445</f>
        <v xml:space="preserve">ראה גיליון מצורף </v>
      </c>
      <c r="AC445" s="63">
        <f>'טבלה מרכזת'!F445</f>
        <v>0</v>
      </c>
      <c r="AD445" s="63">
        <f>'טבלה מרכזת'!G445</f>
        <v>0</v>
      </c>
      <c r="AE445" s="63">
        <f>'טבלה מרכזת'!H445</f>
        <v>0</v>
      </c>
    </row>
    <row r="446" spans="2:31" ht="14.5" thickBot="1" x14ac:dyDescent="0.35">
      <c r="B446" s="64" t="str">
        <f>תקן[[#This Row],[סוג מרכז]]</f>
        <v>תשושי נפש</v>
      </c>
      <c r="C446" s="64">
        <f>תקן[[#This Row],[גודל מרכז]]</f>
        <v>30</v>
      </c>
      <c r="D446" s="64" t="str">
        <f>תקן[[#This Row],[סוג פריט]]</f>
        <v>הנגשת שמע</v>
      </c>
      <c r="E446" s="64" t="str">
        <f>תקן[[#This Row],[קטגוריה]]</f>
        <v>הנגשת שמע</v>
      </c>
      <c r="F446" s="60" t="str">
        <f>תקן[[#This Row],[תיאור הפריט]]</f>
        <v xml:space="preserve">ראה גיליון מצורף </v>
      </c>
      <c r="G446" s="64">
        <f>תקן[[#This Row],[עלות פריט]]</f>
        <v>0</v>
      </c>
      <c r="H446" s="64">
        <f>תקן[[#This Row],[כמות]]</f>
        <v>0</v>
      </c>
      <c r="I446" s="64">
        <f>תקן[[#This Row],[סהכ עלות]]</f>
        <v>0</v>
      </c>
      <c r="J446" s="65"/>
      <c r="K446" s="209" t="str">
        <f t="shared" si="67"/>
        <v xml:space="preserve">ראה גיליון מצורף </v>
      </c>
      <c r="L446" s="210">
        <f t="shared" si="63"/>
        <v>0</v>
      </c>
      <c r="M446" s="211">
        <f t="shared" si="64"/>
        <v>0</v>
      </c>
      <c r="N446" s="211">
        <f t="shared" si="65"/>
        <v>0</v>
      </c>
      <c r="O446" s="210"/>
      <c r="P446" s="218"/>
      <c r="Q446" s="215" t="str">
        <f t="shared" si="68"/>
        <v>הנגשת שמע</v>
      </c>
      <c r="R446" s="219">
        <f t="shared" si="69"/>
        <v>0</v>
      </c>
      <c r="S446" s="211">
        <f t="shared" si="70"/>
        <v>0</v>
      </c>
      <c r="T446" s="211">
        <f t="shared" si="66"/>
        <v>0</v>
      </c>
      <c r="U446" s="211">
        <f t="shared" si="71"/>
        <v>0</v>
      </c>
      <c r="V446" s="220"/>
      <c r="X446" s="63" t="str">
        <f>'טבלה מרכזת'!A446</f>
        <v>תשושי נפש</v>
      </c>
      <c r="Y446" s="63">
        <f>'טבלה מרכזת'!B446</f>
        <v>30</v>
      </c>
      <c r="Z446" s="63" t="str">
        <f>'טבלה מרכזת'!C446</f>
        <v>הנגשת שמע</v>
      </c>
      <c r="AA446" s="63" t="str">
        <f>'טבלה מרכזת'!D446</f>
        <v>הנגשת שמע</v>
      </c>
      <c r="AB446" s="63" t="str">
        <f>'טבלה מרכזת'!E446</f>
        <v xml:space="preserve">ראה גיליון מצורף </v>
      </c>
      <c r="AC446" s="63">
        <f>'טבלה מרכזת'!F446</f>
        <v>0</v>
      </c>
      <c r="AD446" s="63">
        <f>'טבלה מרכזת'!G446</f>
        <v>0</v>
      </c>
      <c r="AE446" s="63">
        <f>'טבלה מרכזת'!H446</f>
        <v>0</v>
      </c>
    </row>
    <row r="447" spans="2:31" ht="14.5" thickBot="1" x14ac:dyDescent="0.35">
      <c r="B447" s="64" t="str">
        <f>תקן[[#This Row],[סוג מרכז]]</f>
        <v>תשושי נפש</v>
      </c>
      <c r="C447" s="64">
        <f>תקן[[#This Row],[גודל מרכז]]</f>
        <v>30</v>
      </c>
      <c r="D447" s="64" t="str">
        <f>תקן[[#This Row],[סוג פריט]]</f>
        <v>חדר סנוזלן</v>
      </c>
      <c r="E447" s="64" t="str">
        <f>תקן[[#This Row],[קטגוריה]]</f>
        <v>חדר סנוזלן</v>
      </c>
      <c r="F447" s="60" t="str">
        <f>תקן[[#This Row],[תיאור הפריט]]</f>
        <v xml:space="preserve">ראה גיליון מצורף </v>
      </c>
      <c r="G447" s="64">
        <f>תקן[[#This Row],[עלות פריט]]</f>
        <v>0</v>
      </c>
      <c r="H447" s="64">
        <f>תקן[[#This Row],[כמות]]</f>
        <v>0</v>
      </c>
      <c r="I447" s="64">
        <f>תקן[[#This Row],[סהכ עלות]]</f>
        <v>0</v>
      </c>
      <c r="J447" s="65"/>
      <c r="K447" s="209" t="str">
        <f t="shared" si="67"/>
        <v xml:space="preserve">ראה גיליון מצורף </v>
      </c>
      <c r="L447" s="210">
        <f t="shared" si="63"/>
        <v>0</v>
      </c>
      <c r="M447" s="211">
        <f t="shared" si="64"/>
        <v>0</v>
      </c>
      <c r="N447" s="211">
        <f t="shared" si="65"/>
        <v>0</v>
      </c>
      <c r="O447" s="210"/>
      <c r="P447" s="218"/>
      <c r="Q447" s="215" t="str">
        <f t="shared" si="68"/>
        <v>חדר סנוזלן</v>
      </c>
      <c r="R447" s="219">
        <f t="shared" si="69"/>
        <v>0</v>
      </c>
      <c r="S447" s="211">
        <f t="shared" si="70"/>
        <v>0</v>
      </c>
      <c r="T447" s="211">
        <f t="shared" si="66"/>
        <v>0</v>
      </c>
      <c r="U447" s="211">
        <f t="shared" si="71"/>
        <v>0</v>
      </c>
      <c r="V447" s="220"/>
      <c r="X447" s="63" t="str">
        <f>'טבלה מרכזת'!A447</f>
        <v>תשושי נפש</v>
      </c>
      <c r="Y447" s="63">
        <f>'טבלה מרכזת'!B447</f>
        <v>30</v>
      </c>
      <c r="Z447" s="63" t="str">
        <f>'טבלה מרכזת'!C447</f>
        <v>חדר סנוזלן</v>
      </c>
      <c r="AA447" s="63" t="str">
        <f>'טבלה מרכזת'!D447</f>
        <v>חדר סנוזלן</v>
      </c>
      <c r="AB447" s="63" t="str">
        <f>'טבלה מרכזת'!E447</f>
        <v xml:space="preserve">ראה גיליון מצורף </v>
      </c>
      <c r="AC447" s="63">
        <f>'טבלה מרכזת'!F447</f>
        <v>0</v>
      </c>
      <c r="AD447" s="63">
        <f>'טבלה מרכזת'!G447</f>
        <v>0</v>
      </c>
      <c r="AE447" s="63">
        <f>'טבלה מרכזת'!H447</f>
        <v>0</v>
      </c>
    </row>
    <row r="448" spans="2:31" ht="14.5" thickBot="1" x14ac:dyDescent="0.35">
      <c r="B448" s="64" t="str">
        <f>תקן[[#This Row],[סוג מרכז]]</f>
        <v>תשושי נפש</v>
      </c>
      <c r="C448" s="64">
        <f>תקן[[#This Row],[גודל מרכז]]</f>
        <v>30</v>
      </c>
      <c r="D448" s="64" t="str">
        <f>תקן[[#This Row],[סוג פריט]]</f>
        <v>חוגים</v>
      </c>
      <c r="E448" s="64" t="str">
        <f>תקן[[#This Row],[קטגוריה]]</f>
        <v>חוגים</v>
      </c>
      <c r="F448" s="60" t="str">
        <f>תקן[[#This Row],[תיאור הפריט]]</f>
        <v xml:space="preserve">ראה גיליון מצורף </v>
      </c>
      <c r="G448" s="64">
        <f>תקן[[#This Row],[עלות פריט]]</f>
        <v>0</v>
      </c>
      <c r="H448" s="64">
        <f>תקן[[#This Row],[כמות]]</f>
        <v>0</v>
      </c>
      <c r="I448" s="64">
        <f>תקן[[#This Row],[סהכ עלות]]</f>
        <v>0</v>
      </c>
      <c r="J448" s="65"/>
      <c r="K448" s="209" t="str">
        <f t="shared" si="67"/>
        <v xml:space="preserve">ראה גיליון מצורף </v>
      </c>
      <c r="L448" s="210">
        <f t="shared" si="63"/>
        <v>0</v>
      </c>
      <c r="M448" s="211">
        <f t="shared" si="64"/>
        <v>0</v>
      </c>
      <c r="N448" s="211">
        <f t="shared" si="65"/>
        <v>0</v>
      </c>
      <c r="O448" s="210"/>
      <c r="P448" s="218"/>
      <c r="Q448" s="215" t="str">
        <f t="shared" si="68"/>
        <v>חוגים</v>
      </c>
      <c r="R448" s="219">
        <f t="shared" si="69"/>
        <v>0</v>
      </c>
      <c r="S448" s="211">
        <f t="shared" si="70"/>
        <v>0</v>
      </c>
      <c r="T448" s="211">
        <f t="shared" si="66"/>
        <v>0</v>
      </c>
      <c r="U448" s="211">
        <f t="shared" si="71"/>
        <v>0</v>
      </c>
      <c r="V448" s="220"/>
      <c r="X448" s="63" t="str">
        <f>'טבלה מרכזת'!A448</f>
        <v>תשושי נפש</v>
      </c>
      <c r="Y448" s="63">
        <f>'טבלה מרכזת'!B448</f>
        <v>30</v>
      </c>
      <c r="Z448" s="63" t="str">
        <f>'טבלה מרכזת'!C448</f>
        <v>חוגים</v>
      </c>
      <c r="AA448" s="63" t="str">
        <f>'טבלה מרכזת'!D448</f>
        <v>חוגים</v>
      </c>
      <c r="AB448" s="63" t="str">
        <f>'טבלה מרכזת'!E448</f>
        <v xml:space="preserve">ראה גיליון מצורף </v>
      </c>
      <c r="AC448" s="63">
        <f>'טבלה מרכזת'!F448</f>
        <v>0</v>
      </c>
      <c r="AD448" s="63">
        <f>'טבלה מרכזת'!G448</f>
        <v>0</v>
      </c>
      <c r="AE448" s="63">
        <f>'טבלה מרכזת'!H448</f>
        <v>0</v>
      </c>
    </row>
    <row r="449" spans="2:31" ht="14.5" thickBot="1" x14ac:dyDescent="0.35">
      <c r="B449" s="64" t="str">
        <f>תקן[[#This Row],[סוג מרכז]]</f>
        <v>תשושי נפש</v>
      </c>
      <c r="C449" s="64">
        <f>תקן[[#This Row],[גודל מרכז]]</f>
        <v>30</v>
      </c>
      <c r="D449" s="64" t="str">
        <f>תקן[[#This Row],[סוג פריט]]</f>
        <v>חממה/גינה טיפולית</v>
      </c>
      <c r="E449" s="64" t="str">
        <f>תקן[[#This Row],[קטגוריה]]</f>
        <v>חממה/גינה טיפולית</v>
      </c>
      <c r="F449" s="60" t="str">
        <f>תקן[[#This Row],[תיאור הפריט]]</f>
        <v xml:space="preserve">ראה גיליון מצורף </v>
      </c>
      <c r="G449" s="64">
        <f>תקן[[#This Row],[עלות פריט]]</f>
        <v>0</v>
      </c>
      <c r="H449" s="64">
        <f>תקן[[#This Row],[כמות]]</f>
        <v>0</v>
      </c>
      <c r="I449" s="64">
        <f>תקן[[#This Row],[סהכ עלות]]</f>
        <v>0</v>
      </c>
      <c r="J449" s="65"/>
      <c r="K449" s="209" t="str">
        <f t="shared" si="67"/>
        <v xml:space="preserve">ראה גיליון מצורף </v>
      </c>
      <c r="L449" s="210">
        <f t="shared" si="63"/>
        <v>0</v>
      </c>
      <c r="M449" s="211">
        <f t="shared" si="64"/>
        <v>0</v>
      </c>
      <c r="N449" s="211">
        <f t="shared" si="65"/>
        <v>0</v>
      </c>
      <c r="O449" s="210"/>
      <c r="P449" s="218"/>
      <c r="Q449" s="215" t="str">
        <f t="shared" si="68"/>
        <v>חממה/גינה טיפולית</v>
      </c>
      <c r="R449" s="219">
        <f t="shared" si="69"/>
        <v>0</v>
      </c>
      <c r="S449" s="211">
        <f t="shared" si="70"/>
        <v>0</v>
      </c>
      <c r="T449" s="211">
        <f t="shared" si="66"/>
        <v>0</v>
      </c>
      <c r="U449" s="211">
        <f t="shared" si="71"/>
        <v>0</v>
      </c>
      <c r="V449" s="220"/>
      <c r="X449" s="63" t="str">
        <f>'טבלה מרכזת'!A449</f>
        <v>תשושי נפש</v>
      </c>
      <c r="Y449" s="63">
        <f>'טבלה מרכזת'!B449</f>
        <v>30</v>
      </c>
      <c r="Z449" s="63" t="str">
        <f>'טבלה מרכזת'!C449</f>
        <v>חממה/גינה טיפולית</v>
      </c>
      <c r="AA449" s="63" t="str">
        <f>'טבלה מרכזת'!D449</f>
        <v>חממה/גינה טיפולית</v>
      </c>
      <c r="AB449" s="63" t="str">
        <f>'טבלה מרכזת'!E449</f>
        <v xml:space="preserve">ראה גיליון מצורף </v>
      </c>
      <c r="AC449" s="63">
        <f>'טבלה מרכזת'!F449</f>
        <v>0</v>
      </c>
      <c r="AD449" s="63">
        <f>'טבלה מרכזת'!G449</f>
        <v>0</v>
      </c>
      <c r="AE449" s="63">
        <f>'טבלה מרכזת'!H449</f>
        <v>0</v>
      </c>
    </row>
    <row r="450" spans="2:31" ht="28.5" thickBot="1" x14ac:dyDescent="0.35">
      <c r="B450" s="64" t="str">
        <f>תקן[[#This Row],[סוג מרכז]]</f>
        <v>תשושי נפש</v>
      </c>
      <c r="C450" s="64">
        <f>תקן[[#This Row],[גודל מרכז]]</f>
        <v>30</v>
      </c>
      <c r="D450" s="64" t="str">
        <f>תקן[[#This Row],[סוג פריט]]</f>
        <v>טיפוח חן/מספרה</v>
      </c>
      <c r="E450" s="64" t="str">
        <f>תקן[[#This Row],[קטגוריה]]</f>
        <v>טיפוח החן</v>
      </c>
      <c r="F450" s="60" t="str">
        <f>תקן[[#This Row],[תיאור הפריט]]</f>
        <v>ארון איחסון (רוחב 80-100 ס"מ)</v>
      </c>
      <c r="G450" s="64">
        <f>תקן[[#This Row],[עלות פריט]]</f>
        <v>1000</v>
      </c>
      <c r="H450" s="64">
        <f>תקן[[#This Row],[כמות]]</f>
        <v>1</v>
      </c>
      <c r="I450" s="64">
        <f>תקן[[#This Row],[סהכ עלות]]</f>
        <v>1000</v>
      </c>
      <c r="J450" s="65"/>
      <c r="K450" s="209" t="str">
        <f t="shared" si="67"/>
        <v>ארון איחסון (רוחב 80-100 ס"מ)</v>
      </c>
      <c r="L450" s="210">
        <f t="shared" si="63"/>
        <v>1</v>
      </c>
      <c r="M450" s="211">
        <f t="shared" si="64"/>
        <v>0</v>
      </c>
      <c r="N450" s="211">
        <f t="shared" si="65"/>
        <v>1000</v>
      </c>
      <c r="O450" s="210"/>
      <c r="P450" s="218"/>
      <c r="Q450" s="215" t="str">
        <f t="shared" si="68"/>
        <v>טיפוח חן/מספרה</v>
      </c>
      <c r="R450" s="219">
        <f t="shared" si="69"/>
        <v>1</v>
      </c>
      <c r="S450" s="211">
        <f t="shared" si="70"/>
        <v>0</v>
      </c>
      <c r="T450" s="211">
        <f t="shared" si="66"/>
        <v>1000</v>
      </c>
      <c r="U450" s="211">
        <f t="shared" si="71"/>
        <v>1000</v>
      </c>
      <c r="V450" s="220"/>
      <c r="X450" s="63" t="str">
        <f>'טבלה מרכזת'!A450</f>
        <v>תשושי נפש</v>
      </c>
      <c r="Y450" s="63">
        <f>'טבלה מרכזת'!B450</f>
        <v>30</v>
      </c>
      <c r="Z450" s="63" t="str">
        <f>'טבלה מרכזת'!C450</f>
        <v>טיפוח חן/מספרה</v>
      </c>
      <c r="AA450" s="63" t="str">
        <f>'טבלה מרכזת'!D450</f>
        <v>טיפוח החן</v>
      </c>
      <c r="AB450" s="63" t="str">
        <f>'טבלה מרכזת'!E450</f>
        <v>ארון איחסון (רוחב 80-100 ס"מ)</v>
      </c>
      <c r="AC450" s="63">
        <f>'טבלה מרכזת'!F450</f>
        <v>1000</v>
      </c>
      <c r="AD450" s="63">
        <f>'טבלה מרכזת'!G450</f>
        <v>1</v>
      </c>
      <c r="AE450" s="63">
        <f>'טבלה מרכזת'!H450</f>
        <v>1000</v>
      </c>
    </row>
    <row r="451" spans="2:31" ht="14.5" thickBot="1" x14ac:dyDescent="0.35">
      <c r="B451" s="64" t="str">
        <f>תקן[[#This Row],[סוג מרכז]]</f>
        <v>תשושי נפש</v>
      </c>
      <c r="C451" s="64">
        <f>תקן[[#This Row],[גודל מרכז]]</f>
        <v>30</v>
      </c>
      <c r="D451" s="64" t="str">
        <f>תקן[[#This Row],[סוג פריט]]</f>
        <v>טיפוח חן/מספרה</v>
      </c>
      <c r="E451" s="64" t="str">
        <f>תקן[[#This Row],[קטגוריה]]</f>
        <v>טיפוח החן</v>
      </c>
      <c r="F451" s="60" t="str">
        <f>תקן[[#This Row],[תיאור הפריט]]</f>
        <v>ארון תחתון+כיור+ברז+משטח</v>
      </c>
      <c r="G451" s="64">
        <f>תקן[[#This Row],[עלות פריט]]</f>
        <v>2500</v>
      </c>
      <c r="H451" s="64">
        <f>תקן[[#This Row],[כמות]]</f>
        <v>1</v>
      </c>
      <c r="I451" s="64">
        <f>תקן[[#This Row],[סהכ עלות]]</f>
        <v>2500</v>
      </c>
      <c r="J451" s="65"/>
      <c r="K451" s="209" t="str">
        <f t="shared" si="67"/>
        <v>ארון תחתון+כיור+ברז+משטח</v>
      </c>
      <c r="L451" s="210">
        <f t="shared" si="63"/>
        <v>1</v>
      </c>
      <c r="M451" s="211">
        <f t="shared" si="64"/>
        <v>0</v>
      </c>
      <c r="N451" s="211">
        <f t="shared" si="65"/>
        <v>2500</v>
      </c>
      <c r="O451" s="210"/>
      <c r="P451" s="218"/>
      <c r="Q451" s="215" t="str">
        <f t="shared" si="68"/>
        <v>טיפוח חן/מספרה</v>
      </c>
      <c r="R451" s="219">
        <f t="shared" si="69"/>
        <v>1</v>
      </c>
      <c r="S451" s="211">
        <f t="shared" si="70"/>
        <v>0</v>
      </c>
      <c r="T451" s="211">
        <f t="shared" si="66"/>
        <v>2500</v>
      </c>
      <c r="U451" s="211">
        <f t="shared" si="71"/>
        <v>2500</v>
      </c>
      <c r="V451" s="220"/>
      <c r="X451" s="63" t="str">
        <f>'טבלה מרכזת'!A451</f>
        <v>תשושי נפש</v>
      </c>
      <c r="Y451" s="63">
        <f>'טבלה מרכזת'!B451</f>
        <v>30</v>
      </c>
      <c r="Z451" s="63" t="str">
        <f>'טבלה מרכזת'!C451</f>
        <v>טיפוח חן/מספרה</v>
      </c>
      <c r="AA451" s="63" t="str">
        <f>'טבלה מרכזת'!D451</f>
        <v>טיפוח החן</v>
      </c>
      <c r="AB451" s="63" t="str">
        <f>'טבלה מרכזת'!E451</f>
        <v>ארון תחתון+כיור+ברז+משטח</v>
      </c>
      <c r="AC451" s="63">
        <f>'טבלה מרכזת'!F451</f>
        <v>2500</v>
      </c>
      <c r="AD451" s="63">
        <f>'טבלה מרכזת'!G451</f>
        <v>1</v>
      </c>
      <c r="AE451" s="63">
        <f>'טבלה מרכזת'!H451</f>
        <v>2500</v>
      </c>
    </row>
    <row r="452" spans="2:31" ht="14.5" thickBot="1" x14ac:dyDescent="0.35">
      <c r="B452" s="64" t="str">
        <f>תקן[[#This Row],[סוג מרכז]]</f>
        <v>תשושי נפש</v>
      </c>
      <c r="C452" s="64">
        <f>תקן[[#This Row],[גודל מרכז]]</f>
        <v>30</v>
      </c>
      <c r="D452" s="64" t="str">
        <f>תקן[[#This Row],[סוג פריט]]</f>
        <v>טיפוח חן/מספרה</v>
      </c>
      <c r="E452" s="64" t="str">
        <f>תקן[[#This Row],[קטגוריה]]</f>
        <v>טיפוח החן</v>
      </c>
      <c r="F452" s="60" t="str">
        <f>תקן[[#This Row],[תיאור הפריט]]</f>
        <v>דלפק עבודה למספרה</v>
      </c>
      <c r="G452" s="64">
        <f>תקן[[#This Row],[עלות פריט]]</f>
        <v>2000</v>
      </c>
      <c r="H452" s="64">
        <f>תקן[[#This Row],[כמות]]</f>
        <v>1</v>
      </c>
      <c r="I452" s="64">
        <f>תקן[[#This Row],[סהכ עלות]]</f>
        <v>2000</v>
      </c>
      <c r="J452" s="65"/>
      <c r="K452" s="209" t="str">
        <f t="shared" si="67"/>
        <v>דלפק עבודה למספרה</v>
      </c>
      <c r="L452" s="210">
        <f t="shared" si="63"/>
        <v>1</v>
      </c>
      <c r="M452" s="211">
        <f t="shared" si="64"/>
        <v>0</v>
      </c>
      <c r="N452" s="211">
        <f t="shared" si="65"/>
        <v>2000</v>
      </c>
      <c r="O452" s="210"/>
      <c r="P452" s="218"/>
      <c r="Q452" s="215" t="str">
        <f t="shared" si="68"/>
        <v>טיפוח חן/מספרה</v>
      </c>
      <c r="R452" s="219">
        <f t="shared" si="69"/>
        <v>1</v>
      </c>
      <c r="S452" s="211">
        <f t="shared" si="70"/>
        <v>0</v>
      </c>
      <c r="T452" s="211">
        <f t="shared" si="66"/>
        <v>2000</v>
      </c>
      <c r="U452" s="211">
        <f t="shared" si="71"/>
        <v>2000</v>
      </c>
      <c r="V452" s="220"/>
      <c r="X452" s="63" t="str">
        <f>'טבלה מרכזת'!A452</f>
        <v>תשושי נפש</v>
      </c>
      <c r="Y452" s="63">
        <f>'טבלה מרכזת'!B452</f>
        <v>30</v>
      </c>
      <c r="Z452" s="63" t="str">
        <f>'טבלה מרכזת'!C452</f>
        <v>טיפוח חן/מספרה</v>
      </c>
      <c r="AA452" s="63" t="str">
        <f>'טבלה מרכזת'!D452</f>
        <v>טיפוח החן</v>
      </c>
      <c r="AB452" s="63" t="str">
        <f>'טבלה מרכזת'!E452</f>
        <v>דלפק עבודה למספרה</v>
      </c>
      <c r="AC452" s="63">
        <f>'טבלה מרכזת'!F452</f>
        <v>2000</v>
      </c>
      <c r="AD452" s="63">
        <f>'טבלה מרכזת'!G452</f>
        <v>1</v>
      </c>
      <c r="AE452" s="63">
        <f>'טבלה מרכזת'!H452</f>
        <v>2000</v>
      </c>
    </row>
    <row r="453" spans="2:31" ht="14.5" thickBot="1" x14ac:dyDescent="0.35">
      <c r="B453" s="64" t="str">
        <f>תקן[[#This Row],[סוג מרכז]]</f>
        <v>תשושי נפש</v>
      </c>
      <c r="C453" s="64">
        <f>תקן[[#This Row],[גודל מרכז]]</f>
        <v>30</v>
      </c>
      <c r="D453" s="64" t="str">
        <f>תקן[[#This Row],[סוג פריט]]</f>
        <v>טיפוח חן/מספרה</v>
      </c>
      <c r="E453" s="64" t="str">
        <f>תקן[[#This Row],[קטגוריה]]</f>
        <v>טיפוח החן</v>
      </c>
      <c r="F453" s="60" t="str">
        <f>תקן[[#This Row],[תיאור הפריט]]</f>
        <v>כיסא טיפולים</v>
      </c>
      <c r="G453" s="64">
        <f>תקן[[#This Row],[עלות פריט]]</f>
        <v>1500</v>
      </c>
      <c r="H453" s="64">
        <f>תקן[[#This Row],[כמות]]</f>
        <v>1</v>
      </c>
      <c r="I453" s="64">
        <f>תקן[[#This Row],[סהכ עלות]]</f>
        <v>1500</v>
      </c>
      <c r="J453" s="65"/>
      <c r="K453" s="209" t="str">
        <f t="shared" si="67"/>
        <v>כיסא טיפולים</v>
      </c>
      <c r="L453" s="210">
        <f t="shared" si="63"/>
        <v>1</v>
      </c>
      <c r="M453" s="211">
        <f t="shared" si="64"/>
        <v>0</v>
      </c>
      <c r="N453" s="211">
        <f t="shared" si="65"/>
        <v>1500</v>
      </c>
      <c r="O453" s="210"/>
      <c r="P453" s="218"/>
      <c r="Q453" s="215" t="str">
        <f t="shared" si="68"/>
        <v>טיפוח חן/מספרה</v>
      </c>
      <c r="R453" s="219">
        <f t="shared" si="69"/>
        <v>1</v>
      </c>
      <c r="S453" s="211">
        <f t="shared" si="70"/>
        <v>0</v>
      </c>
      <c r="T453" s="211">
        <f t="shared" si="66"/>
        <v>1500</v>
      </c>
      <c r="U453" s="211">
        <f t="shared" si="71"/>
        <v>1500</v>
      </c>
      <c r="V453" s="220"/>
      <c r="X453" s="63" t="str">
        <f>'טבלה מרכזת'!A453</f>
        <v>תשושי נפש</v>
      </c>
      <c r="Y453" s="63">
        <f>'טבלה מרכזת'!B453</f>
        <v>30</v>
      </c>
      <c r="Z453" s="63" t="str">
        <f>'טבלה מרכזת'!C453</f>
        <v>טיפוח חן/מספרה</v>
      </c>
      <c r="AA453" s="63" t="str">
        <f>'טבלה מרכזת'!D453</f>
        <v>טיפוח החן</v>
      </c>
      <c r="AB453" s="63" t="str">
        <f>'טבלה מרכזת'!E453</f>
        <v>כיסא טיפולים</v>
      </c>
      <c r="AC453" s="63">
        <f>'טבלה מרכזת'!F453</f>
        <v>1500</v>
      </c>
      <c r="AD453" s="63">
        <f>'טבלה מרכזת'!G453</f>
        <v>1</v>
      </c>
      <c r="AE453" s="63">
        <f>'טבלה מרכזת'!H453</f>
        <v>1500</v>
      </c>
    </row>
    <row r="454" spans="2:31" ht="14.5" thickBot="1" x14ac:dyDescent="0.35">
      <c r="B454" s="64" t="str">
        <f>תקן[[#This Row],[סוג מרכז]]</f>
        <v>תשושי נפש</v>
      </c>
      <c r="C454" s="64">
        <f>תקן[[#This Row],[גודל מרכז]]</f>
        <v>30</v>
      </c>
      <c r="D454" s="64" t="str">
        <f>תקן[[#This Row],[סוג פריט]]</f>
        <v>טיפוח חן/מספרה</v>
      </c>
      <c r="E454" s="64" t="str">
        <f>תקן[[#This Row],[קטגוריה]]</f>
        <v>טיפוח החן</v>
      </c>
      <c r="F454" s="60" t="str">
        <f>תקן[[#This Row],[תיאור הפריט]]</f>
        <v>כיסא לייבוש + הדום</v>
      </c>
      <c r="G454" s="64">
        <f>תקן[[#This Row],[עלות פריט]]</f>
        <v>1600</v>
      </c>
      <c r="H454" s="64">
        <f>תקן[[#This Row],[כמות]]</f>
        <v>1</v>
      </c>
      <c r="I454" s="64">
        <f>תקן[[#This Row],[סהכ עלות]]</f>
        <v>1600</v>
      </c>
      <c r="J454" s="65"/>
      <c r="K454" s="209" t="str">
        <f t="shared" si="67"/>
        <v>כיסא לייבוש + הדום</v>
      </c>
      <c r="L454" s="210">
        <f t="shared" si="63"/>
        <v>1</v>
      </c>
      <c r="M454" s="211">
        <f t="shared" si="64"/>
        <v>0</v>
      </c>
      <c r="N454" s="211">
        <f t="shared" si="65"/>
        <v>1600</v>
      </c>
      <c r="O454" s="210"/>
      <c r="P454" s="218"/>
      <c r="Q454" s="215" t="str">
        <f t="shared" si="68"/>
        <v>טיפוח חן/מספרה</v>
      </c>
      <c r="R454" s="219">
        <f t="shared" si="69"/>
        <v>1</v>
      </c>
      <c r="S454" s="211">
        <f t="shared" si="70"/>
        <v>0</v>
      </c>
      <c r="T454" s="211">
        <f t="shared" si="66"/>
        <v>1600</v>
      </c>
      <c r="U454" s="211">
        <f t="shared" si="71"/>
        <v>1600</v>
      </c>
      <c r="V454" s="220"/>
      <c r="X454" s="63" t="str">
        <f>'טבלה מרכזת'!A454</f>
        <v>תשושי נפש</v>
      </c>
      <c r="Y454" s="63">
        <f>'טבלה מרכזת'!B454</f>
        <v>30</v>
      </c>
      <c r="Z454" s="63" t="str">
        <f>'טבלה מרכזת'!C454</f>
        <v>טיפוח חן/מספרה</v>
      </c>
      <c r="AA454" s="63" t="str">
        <f>'טבלה מרכזת'!D454</f>
        <v>טיפוח החן</v>
      </c>
      <c r="AB454" s="63" t="str">
        <f>'טבלה מרכזת'!E454</f>
        <v>כיסא לייבוש + הדום</v>
      </c>
      <c r="AC454" s="63">
        <f>'טבלה מרכזת'!F454</f>
        <v>1600</v>
      </c>
      <c r="AD454" s="63">
        <f>'טבלה מרכזת'!G454</f>
        <v>1</v>
      </c>
      <c r="AE454" s="63">
        <f>'טבלה מרכזת'!H454</f>
        <v>1600</v>
      </c>
    </row>
    <row r="455" spans="2:31" ht="14.5" thickBot="1" x14ac:dyDescent="0.35">
      <c r="B455" s="64" t="str">
        <f>תקן[[#This Row],[סוג מרכז]]</f>
        <v>תשושי נפש</v>
      </c>
      <c r="C455" s="64">
        <f>תקן[[#This Row],[גודל מרכז]]</f>
        <v>30</v>
      </c>
      <c r="D455" s="64" t="str">
        <f>תקן[[#This Row],[סוג פריט]]</f>
        <v>טיפוח חן/מספרה</v>
      </c>
      <c r="E455" s="64" t="str">
        <f>תקן[[#This Row],[קטגוריה]]</f>
        <v>טיפוח החן</v>
      </c>
      <c r="F455" s="60" t="str">
        <f>תקן[[#This Row],[תיאור הפריט]]</f>
        <v>כיסא מספרה</v>
      </c>
      <c r="G455" s="64">
        <f>תקן[[#This Row],[עלות פריט]]</f>
        <v>2950</v>
      </c>
      <c r="H455" s="64">
        <f>תקן[[#This Row],[כמות]]</f>
        <v>1</v>
      </c>
      <c r="I455" s="64">
        <f>תקן[[#This Row],[סהכ עלות]]</f>
        <v>2950</v>
      </c>
      <c r="J455" s="65"/>
      <c r="K455" s="209" t="str">
        <f t="shared" si="67"/>
        <v>כיסא מספרה</v>
      </c>
      <c r="L455" s="210">
        <f t="shared" si="63"/>
        <v>1</v>
      </c>
      <c r="M455" s="211">
        <f t="shared" si="64"/>
        <v>0</v>
      </c>
      <c r="N455" s="211">
        <f t="shared" si="65"/>
        <v>2950</v>
      </c>
      <c r="O455" s="210"/>
      <c r="P455" s="218"/>
      <c r="Q455" s="215" t="str">
        <f t="shared" si="68"/>
        <v>טיפוח חן/מספרה</v>
      </c>
      <c r="R455" s="219">
        <f t="shared" si="69"/>
        <v>1</v>
      </c>
      <c r="S455" s="211">
        <f t="shared" si="70"/>
        <v>0</v>
      </c>
      <c r="T455" s="211">
        <f t="shared" si="66"/>
        <v>2950</v>
      </c>
      <c r="U455" s="211">
        <f t="shared" si="71"/>
        <v>2950</v>
      </c>
      <c r="V455" s="220"/>
      <c r="X455" s="63" t="str">
        <f>'טבלה מרכזת'!A455</f>
        <v>תשושי נפש</v>
      </c>
      <c r="Y455" s="63">
        <f>'טבלה מרכזת'!B455</f>
        <v>30</v>
      </c>
      <c r="Z455" s="63" t="str">
        <f>'טבלה מרכזת'!C455</f>
        <v>טיפוח חן/מספרה</v>
      </c>
      <c r="AA455" s="63" t="str">
        <f>'טבלה מרכזת'!D455</f>
        <v>טיפוח החן</v>
      </c>
      <c r="AB455" s="63" t="str">
        <f>'טבלה מרכזת'!E455</f>
        <v>כיסא מספרה</v>
      </c>
      <c r="AC455" s="63">
        <f>'טבלה מרכזת'!F455</f>
        <v>2950</v>
      </c>
      <c r="AD455" s="63">
        <f>'טבלה מרכזת'!G455</f>
        <v>1</v>
      </c>
      <c r="AE455" s="63">
        <f>'טבלה מרכזת'!H455</f>
        <v>2950</v>
      </c>
    </row>
    <row r="456" spans="2:31" ht="14.5" thickBot="1" x14ac:dyDescent="0.35">
      <c r="B456" s="64" t="str">
        <f>תקן[[#This Row],[סוג מרכז]]</f>
        <v>תשושי נפש</v>
      </c>
      <c r="C456" s="64">
        <f>תקן[[#This Row],[גודל מרכז]]</f>
        <v>30</v>
      </c>
      <c r="D456" s="64" t="str">
        <f>תקן[[#This Row],[סוג פריט]]</f>
        <v>טיפוח חן/מספרה</v>
      </c>
      <c r="E456" s="64" t="str">
        <f>תקן[[#This Row],[קטגוריה]]</f>
        <v>טיפוח החן</v>
      </c>
      <c r="F456" s="60" t="str">
        <f>תקן[[#This Row],[תיאור הפריט]]</f>
        <v>כיסא פעילות/עובד</v>
      </c>
      <c r="G456" s="64">
        <f>תקן[[#This Row],[עלות פריט]]</f>
        <v>450</v>
      </c>
      <c r="H456" s="64">
        <f>תקן[[#This Row],[כמות]]</f>
        <v>2</v>
      </c>
      <c r="I456" s="64">
        <f>תקן[[#This Row],[סהכ עלות]]</f>
        <v>900</v>
      </c>
      <c r="J456" s="65"/>
      <c r="K456" s="209" t="str">
        <f t="shared" si="67"/>
        <v>כיסא פעילות/עובד</v>
      </c>
      <c r="L456" s="210">
        <f t="shared" si="63"/>
        <v>2</v>
      </c>
      <c r="M456" s="211">
        <f t="shared" si="64"/>
        <v>0</v>
      </c>
      <c r="N456" s="211">
        <f t="shared" si="65"/>
        <v>900</v>
      </c>
      <c r="O456" s="210"/>
      <c r="P456" s="218"/>
      <c r="Q456" s="215" t="str">
        <f t="shared" si="68"/>
        <v>טיפוח חן/מספרה</v>
      </c>
      <c r="R456" s="219">
        <f t="shared" si="69"/>
        <v>2</v>
      </c>
      <c r="S456" s="211">
        <f t="shared" si="70"/>
        <v>0</v>
      </c>
      <c r="T456" s="211">
        <f t="shared" si="66"/>
        <v>450</v>
      </c>
      <c r="U456" s="211">
        <f t="shared" si="71"/>
        <v>900</v>
      </c>
      <c r="V456" s="220"/>
      <c r="X456" s="63" t="str">
        <f>'טבלה מרכזת'!A456</f>
        <v>תשושי נפש</v>
      </c>
      <c r="Y456" s="63">
        <f>'טבלה מרכזת'!B456</f>
        <v>30</v>
      </c>
      <c r="Z456" s="63" t="str">
        <f>'טבלה מרכזת'!C456</f>
        <v>טיפוח חן/מספרה</v>
      </c>
      <c r="AA456" s="63" t="str">
        <f>'טבלה מרכזת'!D456</f>
        <v>טיפוח החן</v>
      </c>
      <c r="AB456" s="63" t="str">
        <f>'טבלה מרכזת'!E456</f>
        <v>כיסא פעילות/עובד</v>
      </c>
      <c r="AC456" s="63">
        <f>'טבלה מרכזת'!F456</f>
        <v>450</v>
      </c>
      <c r="AD456" s="63">
        <f>'טבלה מרכזת'!G456</f>
        <v>2</v>
      </c>
      <c r="AE456" s="63">
        <f>'טבלה מרכזת'!H456</f>
        <v>900</v>
      </c>
    </row>
    <row r="457" spans="2:31" ht="14.5" thickBot="1" x14ac:dyDescent="0.35">
      <c r="B457" s="64" t="str">
        <f>תקן[[#This Row],[סוג מרכז]]</f>
        <v>תשושי נפש</v>
      </c>
      <c r="C457" s="64">
        <f>תקן[[#This Row],[גודל מרכז]]</f>
        <v>30</v>
      </c>
      <c r="D457" s="64" t="str">
        <f>תקן[[#This Row],[סוג פריט]]</f>
        <v>טיפוח חן/מספרה</v>
      </c>
      <c r="E457" s="64" t="str">
        <f>תקן[[#This Row],[קטגוריה]]</f>
        <v>טיפוח החן</v>
      </c>
      <c r="F457" s="60" t="str">
        <f>תקן[[#This Row],[תיאור הפריט]]</f>
        <v>כיסא+כיור חפיפה</v>
      </c>
      <c r="G457" s="64">
        <f>תקן[[#This Row],[עלות פריט]]</f>
        <v>2500</v>
      </c>
      <c r="H457" s="64">
        <f>תקן[[#This Row],[כמות]]</f>
        <v>1</v>
      </c>
      <c r="I457" s="64">
        <f>תקן[[#This Row],[סהכ עלות]]</f>
        <v>2500</v>
      </c>
      <c r="J457" s="65"/>
      <c r="K457" s="209" t="str">
        <f t="shared" si="67"/>
        <v>כיסא+כיור חפיפה</v>
      </c>
      <c r="L457" s="210">
        <f t="shared" si="63"/>
        <v>1</v>
      </c>
      <c r="M457" s="211">
        <f t="shared" si="64"/>
        <v>0</v>
      </c>
      <c r="N457" s="211">
        <f t="shared" si="65"/>
        <v>2500</v>
      </c>
      <c r="O457" s="210"/>
      <c r="P457" s="218"/>
      <c r="Q457" s="215" t="str">
        <f t="shared" si="68"/>
        <v>טיפוח חן/מספרה</v>
      </c>
      <c r="R457" s="219">
        <f t="shared" si="69"/>
        <v>1</v>
      </c>
      <c r="S457" s="211">
        <f t="shared" si="70"/>
        <v>0</v>
      </c>
      <c r="T457" s="211">
        <f t="shared" si="66"/>
        <v>2500</v>
      </c>
      <c r="U457" s="211">
        <f t="shared" si="71"/>
        <v>2500</v>
      </c>
      <c r="V457" s="220"/>
      <c r="X457" s="63" t="str">
        <f>'טבלה מרכזת'!A457</f>
        <v>תשושי נפש</v>
      </c>
      <c r="Y457" s="63">
        <f>'טבלה מרכזת'!B457</f>
        <v>30</v>
      </c>
      <c r="Z457" s="63" t="str">
        <f>'טבלה מרכזת'!C457</f>
        <v>טיפוח חן/מספרה</v>
      </c>
      <c r="AA457" s="63" t="str">
        <f>'טבלה מרכזת'!D457</f>
        <v>טיפוח החן</v>
      </c>
      <c r="AB457" s="63" t="str">
        <f>'טבלה מרכזת'!E457</f>
        <v>כיסא+כיור חפיפה</v>
      </c>
      <c r="AC457" s="63">
        <f>'טבלה מרכזת'!F457</f>
        <v>2500</v>
      </c>
      <c r="AD457" s="63">
        <f>'טבלה מרכזת'!G457</f>
        <v>1</v>
      </c>
      <c r="AE457" s="63">
        <f>'טבלה מרכזת'!H457</f>
        <v>2500</v>
      </c>
    </row>
    <row r="458" spans="2:31" ht="14.5" thickBot="1" x14ac:dyDescent="0.35">
      <c r="B458" s="64" t="str">
        <f>תקן[[#This Row],[סוג מרכז]]</f>
        <v>תשושי נפש</v>
      </c>
      <c r="C458" s="64">
        <f>תקן[[#This Row],[גודל מרכז]]</f>
        <v>30</v>
      </c>
      <c r="D458" s="64" t="str">
        <f>תקן[[#This Row],[סוג פריט]]</f>
        <v>טיפוח חן/מספרה</v>
      </c>
      <c r="E458" s="64" t="str">
        <f>תקן[[#This Row],[קטגוריה]]</f>
        <v>טיפוח החן</v>
      </c>
      <c r="F458" s="60" t="str">
        <f>תקן[[#This Row],[תיאור הפריט]]</f>
        <v>מייבש שיער מקצועי</v>
      </c>
      <c r="G458" s="64">
        <f>תקן[[#This Row],[עלות פריט]]</f>
        <v>500</v>
      </c>
      <c r="H458" s="64">
        <f>תקן[[#This Row],[כמות]]</f>
        <v>2</v>
      </c>
      <c r="I458" s="64">
        <f>תקן[[#This Row],[סהכ עלות]]</f>
        <v>1000</v>
      </c>
      <c r="J458" s="65"/>
      <c r="K458" s="209" t="str">
        <f t="shared" si="67"/>
        <v>מייבש שיער מקצועי</v>
      </c>
      <c r="L458" s="210">
        <f t="shared" si="63"/>
        <v>2</v>
      </c>
      <c r="M458" s="211">
        <f t="shared" si="64"/>
        <v>0</v>
      </c>
      <c r="N458" s="211">
        <f t="shared" si="65"/>
        <v>1000</v>
      </c>
      <c r="O458" s="210"/>
      <c r="P458" s="218"/>
      <c r="Q458" s="215" t="str">
        <f t="shared" si="68"/>
        <v>טיפוח חן/מספרה</v>
      </c>
      <c r="R458" s="219">
        <f t="shared" si="69"/>
        <v>2</v>
      </c>
      <c r="S458" s="211">
        <f t="shared" si="70"/>
        <v>0</v>
      </c>
      <c r="T458" s="211">
        <f t="shared" si="66"/>
        <v>500</v>
      </c>
      <c r="U458" s="211">
        <f t="shared" si="71"/>
        <v>1000</v>
      </c>
      <c r="V458" s="220"/>
      <c r="X458" s="63" t="str">
        <f>'טבלה מרכזת'!A458</f>
        <v>תשושי נפש</v>
      </c>
      <c r="Y458" s="63">
        <f>'טבלה מרכזת'!B458</f>
        <v>30</v>
      </c>
      <c r="Z458" s="63" t="str">
        <f>'טבלה מרכזת'!C458</f>
        <v>טיפוח חן/מספרה</v>
      </c>
      <c r="AA458" s="63" t="str">
        <f>'טבלה מרכזת'!D458</f>
        <v>טיפוח החן</v>
      </c>
      <c r="AB458" s="63" t="str">
        <f>'טבלה מרכזת'!E458</f>
        <v>מייבש שיער מקצועי</v>
      </c>
      <c r="AC458" s="63">
        <f>'טבלה מרכזת'!F458</f>
        <v>500</v>
      </c>
      <c r="AD458" s="63">
        <f>'טבלה מרכזת'!G458</f>
        <v>2</v>
      </c>
      <c r="AE458" s="63">
        <f>'טבלה מרכזת'!H458</f>
        <v>1000</v>
      </c>
    </row>
    <row r="459" spans="2:31" ht="14.5" thickBot="1" x14ac:dyDescent="0.35">
      <c r="B459" s="64" t="str">
        <f>תקן[[#This Row],[סוג מרכז]]</f>
        <v>תשושי נפש</v>
      </c>
      <c r="C459" s="64">
        <f>תקן[[#This Row],[גודל מרכז]]</f>
        <v>30</v>
      </c>
      <c r="D459" s="64" t="str">
        <f>תקן[[#This Row],[סוג פריט]]</f>
        <v>טיפוח חן/מספרה</v>
      </c>
      <c r="E459" s="64" t="str">
        <f>תקן[[#This Row],[קטגוריה]]</f>
        <v>טיפוח החן</v>
      </c>
      <c r="F459" s="60" t="str">
        <f>תקן[[#This Row],[תיאור הפריט]]</f>
        <v>מכונת ייבוש</v>
      </c>
      <c r="G459" s="64">
        <f>תקן[[#This Row],[עלות פריט]]</f>
        <v>2200</v>
      </c>
      <c r="H459" s="64">
        <f>תקן[[#This Row],[כמות]]</f>
        <v>1</v>
      </c>
      <c r="I459" s="64">
        <f>תקן[[#This Row],[סהכ עלות]]</f>
        <v>2200</v>
      </c>
      <c r="J459" s="65"/>
      <c r="K459" s="209" t="str">
        <f t="shared" si="67"/>
        <v>מכונת ייבוש</v>
      </c>
      <c r="L459" s="210">
        <f t="shared" si="63"/>
        <v>1</v>
      </c>
      <c r="M459" s="211">
        <f t="shared" si="64"/>
        <v>0</v>
      </c>
      <c r="N459" s="211">
        <f t="shared" si="65"/>
        <v>2200</v>
      </c>
      <c r="O459" s="210"/>
      <c r="P459" s="218"/>
      <c r="Q459" s="215" t="str">
        <f t="shared" si="68"/>
        <v>טיפוח חן/מספרה</v>
      </c>
      <c r="R459" s="219">
        <f t="shared" si="69"/>
        <v>1</v>
      </c>
      <c r="S459" s="211">
        <f t="shared" si="70"/>
        <v>0</v>
      </c>
      <c r="T459" s="211">
        <f t="shared" si="66"/>
        <v>2200</v>
      </c>
      <c r="U459" s="211">
        <f t="shared" si="71"/>
        <v>2200</v>
      </c>
      <c r="V459" s="220"/>
      <c r="X459" s="63" t="str">
        <f>'טבלה מרכזת'!A459</f>
        <v>תשושי נפש</v>
      </c>
      <c r="Y459" s="63">
        <f>'טבלה מרכזת'!B459</f>
        <v>30</v>
      </c>
      <c r="Z459" s="63" t="str">
        <f>'טבלה מרכזת'!C459</f>
        <v>טיפוח חן/מספרה</v>
      </c>
      <c r="AA459" s="63" t="str">
        <f>'טבלה מרכזת'!D459</f>
        <v>טיפוח החן</v>
      </c>
      <c r="AB459" s="63" t="str">
        <f>'טבלה מרכזת'!E459</f>
        <v>מכונת ייבוש</v>
      </c>
      <c r="AC459" s="63">
        <f>'טבלה מרכזת'!F459</f>
        <v>2200</v>
      </c>
      <c r="AD459" s="63">
        <f>'טבלה מרכזת'!G459</f>
        <v>1</v>
      </c>
      <c r="AE459" s="63">
        <f>'טבלה מרכזת'!H459</f>
        <v>2200</v>
      </c>
    </row>
    <row r="460" spans="2:31" ht="14.5" thickBot="1" x14ac:dyDescent="0.35">
      <c r="B460" s="64" t="str">
        <f>תקן[[#This Row],[סוג מרכז]]</f>
        <v>תשושי נפש</v>
      </c>
      <c r="C460" s="64">
        <f>תקן[[#This Row],[גודל מרכז]]</f>
        <v>30</v>
      </c>
      <c r="D460" s="64" t="str">
        <f>תקן[[#This Row],[סוג פריט]]</f>
        <v>טיפוח חן/מספרה</v>
      </c>
      <c r="E460" s="64" t="str">
        <f>תקן[[#This Row],[קטגוריה]]</f>
        <v>טיפוח החן</v>
      </c>
      <c r="F460" s="60" t="str">
        <f>תקן[[#This Row],[תיאור הפריט]]</f>
        <v>מכונת תספורת</v>
      </c>
      <c r="G460" s="64">
        <f>תקן[[#This Row],[עלות פריט]]</f>
        <v>550</v>
      </c>
      <c r="H460" s="64">
        <f>תקן[[#This Row],[כמות]]</f>
        <v>1</v>
      </c>
      <c r="I460" s="64">
        <f>תקן[[#This Row],[סהכ עלות]]</f>
        <v>550</v>
      </c>
      <c r="J460" s="65"/>
      <c r="K460" s="209" t="str">
        <f t="shared" si="67"/>
        <v>מכונת תספורת</v>
      </c>
      <c r="L460" s="210">
        <f t="shared" si="63"/>
        <v>1</v>
      </c>
      <c r="M460" s="211">
        <f t="shared" si="64"/>
        <v>0</v>
      </c>
      <c r="N460" s="211">
        <f t="shared" si="65"/>
        <v>550</v>
      </c>
      <c r="O460" s="210"/>
      <c r="P460" s="218"/>
      <c r="Q460" s="215" t="str">
        <f t="shared" si="68"/>
        <v>טיפוח חן/מספרה</v>
      </c>
      <c r="R460" s="219">
        <f t="shared" si="69"/>
        <v>1</v>
      </c>
      <c r="S460" s="211">
        <f t="shared" si="70"/>
        <v>0</v>
      </c>
      <c r="T460" s="211">
        <f t="shared" si="66"/>
        <v>550</v>
      </c>
      <c r="U460" s="211">
        <f t="shared" si="71"/>
        <v>550</v>
      </c>
      <c r="V460" s="220"/>
      <c r="X460" s="63" t="str">
        <f>'טבלה מרכזת'!A460</f>
        <v>תשושי נפש</v>
      </c>
      <c r="Y460" s="63">
        <f>'טבלה מרכזת'!B460</f>
        <v>30</v>
      </c>
      <c r="Z460" s="63" t="str">
        <f>'טבלה מרכזת'!C460</f>
        <v>טיפוח חן/מספרה</v>
      </c>
      <c r="AA460" s="63" t="str">
        <f>'טבלה מרכזת'!D460</f>
        <v>טיפוח החן</v>
      </c>
      <c r="AB460" s="63" t="str">
        <f>'טבלה מרכזת'!E460</f>
        <v>מכונת תספורת</v>
      </c>
      <c r="AC460" s="63">
        <f>'טבלה מרכזת'!F460</f>
        <v>550</v>
      </c>
      <c r="AD460" s="63">
        <f>'טבלה מרכזת'!G460</f>
        <v>1</v>
      </c>
      <c r="AE460" s="63">
        <f>'טבלה מרכזת'!H460</f>
        <v>550</v>
      </c>
    </row>
    <row r="461" spans="2:31" ht="14.5" thickBot="1" x14ac:dyDescent="0.35">
      <c r="B461" s="64" t="str">
        <f>תקן[[#This Row],[סוג מרכז]]</f>
        <v>תשושי נפש</v>
      </c>
      <c r="C461" s="64">
        <f>תקן[[#This Row],[גודל מרכז]]</f>
        <v>30</v>
      </c>
      <c r="D461" s="64" t="str">
        <f>תקן[[#This Row],[סוג פריט]]</f>
        <v>טיפוח חן/מספרה</v>
      </c>
      <c r="E461" s="64" t="str">
        <f>תקן[[#This Row],[קטגוריה]]</f>
        <v>טיפוח החן</v>
      </c>
      <c r="F461" s="60" t="str">
        <f>תקן[[#This Row],[תיאור הפריט]]</f>
        <v>מנורה מכוונת</v>
      </c>
      <c r="G461" s="64">
        <f>תקן[[#This Row],[עלות פריט]]</f>
        <v>400</v>
      </c>
      <c r="H461" s="64">
        <f>תקן[[#This Row],[כמות]]</f>
        <v>1</v>
      </c>
      <c r="I461" s="64">
        <f>תקן[[#This Row],[סהכ עלות]]</f>
        <v>400</v>
      </c>
      <c r="J461" s="65"/>
      <c r="K461" s="209" t="str">
        <f t="shared" si="67"/>
        <v>מנורה מכוונת</v>
      </c>
      <c r="L461" s="210">
        <f t="shared" si="63"/>
        <v>1</v>
      </c>
      <c r="M461" s="211">
        <f t="shared" si="64"/>
        <v>0</v>
      </c>
      <c r="N461" s="211">
        <f t="shared" si="65"/>
        <v>400</v>
      </c>
      <c r="O461" s="210"/>
      <c r="P461" s="218"/>
      <c r="Q461" s="215" t="str">
        <f t="shared" si="68"/>
        <v>טיפוח חן/מספרה</v>
      </c>
      <c r="R461" s="219">
        <f t="shared" si="69"/>
        <v>1</v>
      </c>
      <c r="S461" s="211">
        <f t="shared" si="70"/>
        <v>0</v>
      </c>
      <c r="T461" s="211">
        <f t="shared" si="66"/>
        <v>400</v>
      </c>
      <c r="U461" s="211">
        <f t="shared" si="71"/>
        <v>400</v>
      </c>
      <c r="V461" s="220"/>
      <c r="X461" s="63" t="str">
        <f>'טבלה מרכזת'!A461</f>
        <v>תשושי נפש</v>
      </c>
      <c r="Y461" s="63">
        <f>'טבלה מרכזת'!B461</f>
        <v>30</v>
      </c>
      <c r="Z461" s="63" t="str">
        <f>'טבלה מרכזת'!C461</f>
        <v>טיפוח חן/מספרה</v>
      </c>
      <c r="AA461" s="63" t="str">
        <f>'טבלה מרכזת'!D461</f>
        <v>טיפוח החן</v>
      </c>
      <c r="AB461" s="63" t="str">
        <f>'טבלה מרכזת'!E461</f>
        <v>מנורה מכוונת</v>
      </c>
      <c r="AC461" s="63">
        <f>'טבלה מרכזת'!F461</f>
        <v>400</v>
      </c>
      <c r="AD461" s="63">
        <f>'טבלה מרכזת'!G461</f>
        <v>1</v>
      </c>
      <c r="AE461" s="63">
        <f>'טבלה מרכזת'!H461</f>
        <v>400</v>
      </c>
    </row>
    <row r="462" spans="2:31" ht="14.5" thickBot="1" x14ac:dyDescent="0.35">
      <c r="B462" s="64" t="str">
        <f>תקן[[#This Row],[סוג מרכז]]</f>
        <v>תשושי נפש</v>
      </c>
      <c r="C462" s="64">
        <f>תקן[[#This Row],[גודל מרכז]]</f>
        <v>30</v>
      </c>
      <c r="D462" s="64" t="str">
        <f>תקן[[#This Row],[סוג פריט]]</f>
        <v>טיפוח חן/מספרה</v>
      </c>
      <c r="E462" s="64" t="str">
        <f>תקן[[#This Row],[קטגוריה]]</f>
        <v>טיפוח החן</v>
      </c>
      <c r="F462" s="60" t="str">
        <f>תקן[[#This Row],[תיאור הפריט]]</f>
        <v>מראה</v>
      </c>
      <c r="G462" s="64">
        <f>תקן[[#This Row],[עלות פריט]]</f>
        <v>600</v>
      </c>
      <c r="H462" s="64">
        <f>תקן[[#This Row],[כמות]]</f>
        <v>1</v>
      </c>
      <c r="I462" s="64">
        <f>תקן[[#This Row],[סהכ עלות]]</f>
        <v>600</v>
      </c>
      <c r="J462" s="65"/>
      <c r="K462" s="209" t="str">
        <f t="shared" si="67"/>
        <v>מראה</v>
      </c>
      <c r="L462" s="210">
        <f t="shared" si="63"/>
        <v>1</v>
      </c>
      <c r="M462" s="211">
        <f t="shared" si="64"/>
        <v>0</v>
      </c>
      <c r="N462" s="211">
        <f t="shared" si="65"/>
        <v>600</v>
      </c>
      <c r="O462" s="210"/>
      <c r="P462" s="218"/>
      <c r="Q462" s="215" t="str">
        <f t="shared" si="68"/>
        <v>טיפוח חן/מספרה</v>
      </c>
      <c r="R462" s="219">
        <f t="shared" si="69"/>
        <v>1</v>
      </c>
      <c r="S462" s="211">
        <f t="shared" si="70"/>
        <v>0</v>
      </c>
      <c r="T462" s="211">
        <f t="shared" si="66"/>
        <v>600</v>
      </c>
      <c r="U462" s="211">
        <f t="shared" si="71"/>
        <v>600</v>
      </c>
      <c r="V462" s="220"/>
      <c r="X462" s="63" t="str">
        <f>'טבלה מרכזת'!A462</f>
        <v>תשושי נפש</v>
      </c>
      <c r="Y462" s="63">
        <f>'טבלה מרכזת'!B462</f>
        <v>30</v>
      </c>
      <c r="Z462" s="63" t="str">
        <f>'טבלה מרכזת'!C462</f>
        <v>טיפוח חן/מספרה</v>
      </c>
      <c r="AA462" s="63" t="str">
        <f>'טבלה מרכזת'!D462</f>
        <v>טיפוח החן</v>
      </c>
      <c r="AB462" s="63" t="str">
        <f>'טבלה מרכזת'!E462</f>
        <v>מראה</v>
      </c>
      <c r="AC462" s="63">
        <f>'טבלה מרכזת'!F462</f>
        <v>600</v>
      </c>
      <c r="AD462" s="63">
        <f>'טבלה מרכזת'!G462</f>
        <v>1</v>
      </c>
      <c r="AE462" s="63">
        <f>'טבלה מרכזת'!H462</f>
        <v>600</v>
      </c>
    </row>
    <row r="463" spans="2:31" ht="14.5" thickBot="1" x14ac:dyDescent="0.35">
      <c r="B463" s="64" t="str">
        <f>תקן[[#This Row],[סוג מרכז]]</f>
        <v>תשושי נפש</v>
      </c>
      <c r="C463" s="64">
        <f>תקן[[#This Row],[גודל מרכז]]</f>
        <v>30</v>
      </c>
      <c r="D463" s="64" t="str">
        <f>תקן[[#This Row],[סוג פריט]]</f>
        <v>טיפוח חן/מספרה</v>
      </c>
      <c r="E463" s="64" t="str">
        <f>תקן[[#This Row],[קטגוריה]]</f>
        <v>טיפוח החן</v>
      </c>
      <c r="F463" s="60" t="str">
        <f>תקן[[#This Row],[תיאור הפריט]]</f>
        <v>מתלה נייד למגבות</v>
      </c>
      <c r="G463" s="64">
        <f>תקן[[#This Row],[עלות פריט]]</f>
        <v>300</v>
      </c>
      <c r="H463" s="64">
        <f>תקן[[#This Row],[כמות]]</f>
        <v>1</v>
      </c>
      <c r="I463" s="64">
        <f>תקן[[#This Row],[סהכ עלות]]</f>
        <v>300</v>
      </c>
      <c r="J463" s="65"/>
      <c r="K463" s="209" t="str">
        <f t="shared" si="67"/>
        <v>מתלה נייד למגבות</v>
      </c>
      <c r="L463" s="210">
        <f t="shared" si="63"/>
        <v>1</v>
      </c>
      <c r="M463" s="211">
        <f t="shared" si="64"/>
        <v>0</v>
      </c>
      <c r="N463" s="211">
        <f t="shared" si="65"/>
        <v>300</v>
      </c>
      <c r="O463" s="210"/>
      <c r="P463" s="218"/>
      <c r="Q463" s="215" t="str">
        <f t="shared" si="68"/>
        <v>טיפוח חן/מספרה</v>
      </c>
      <c r="R463" s="219">
        <f t="shared" si="69"/>
        <v>1</v>
      </c>
      <c r="S463" s="211">
        <f t="shared" si="70"/>
        <v>0</v>
      </c>
      <c r="T463" s="211">
        <f t="shared" si="66"/>
        <v>300</v>
      </c>
      <c r="U463" s="211">
        <f t="shared" si="71"/>
        <v>300</v>
      </c>
      <c r="V463" s="220"/>
      <c r="X463" s="63" t="str">
        <f>'טבלה מרכזת'!A463</f>
        <v>תשושי נפש</v>
      </c>
      <c r="Y463" s="63">
        <f>'טבלה מרכזת'!B463</f>
        <v>30</v>
      </c>
      <c r="Z463" s="63" t="str">
        <f>'טבלה מרכזת'!C463</f>
        <v>טיפוח חן/מספרה</v>
      </c>
      <c r="AA463" s="63" t="str">
        <f>'טבלה מרכזת'!D463</f>
        <v>טיפוח החן</v>
      </c>
      <c r="AB463" s="63" t="str">
        <f>'טבלה מרכזת'!E463</f>
        <v>מתלה נייד למגבות</v>
      </c>
      <c r="AC463" s="63">
        <f>'טבלה מרכזת'!F463</f>
        <v>300</v>
      </c>
      <c r="AD463" s="63">
        <f>'טבלה מרכזת'!G463</f>
        <v>1</v>
      </c>
      <c r="AE463" s="63">
        <f>'טבלה מרכזת'!H463</f>
        <v>300</v>
      </c>
    </row>
    <row r="464" spans="2:31" ht="14.5" thickBot="1" x14ac:dyDescent="0.35">
      <c r="B464" s="64" t="str">
        <f>תקן[[#This Row],[סוג מרכז]]</f>
        <v>תשושי נפש</v>
      </c>
      <c r="C464" s="64">
        <f>תקן[[#This Row],[גודל מרכז]]</f>
        <v>30</v>
      </c>
      <c r="D464" s="64" t="str">
        <f>תקן[[#This Row],[סוג פריט]]</f>
        <v>טיפוח חן/מספרה</v>
      </c>
      <c r="E464" s="64" t="str">
        <f>תקן[[#This Row],[קטגוריה]]</f>
        <v>טיפוח החן</v>
      </c>
      <c r="F464" s="60" t="str">
        <f>תקן[[#This Row],[תיאור הפריט]]</f>
        <v xml:space="preserve">סטרליזטור </v>
      </c>
      <c r="G464" s="64">
        <f>תקן[[#This Row],[עלות פריט]]</f>
        <v>900</v>
      </c>
      <c r="H464" s="64">
        <f>תקן[[#This Row],[כמות]]</f>
        <v>1</v>
      </c>
      <c r="I464" s="64">
        <f>תקן[[#This Row],[סהכ עלות]]</f>
        <v>900</v>
      </c>
      <c r="J464" s="65"/>
      <c r="K464" s="209" t="str">
        <f t="shared" si="67"/>
        <v xml:space="preserve">סטרליזטור </v>
      </c>
      <c r="L464" s="210">
        <f t="shared" si="63"/>
        <v>1</v>
      </c>
      <c r="M464" s="211">
        <f t="shared" si="64"/>
        <v>0</v>
      </c>
      <c r="N464" s="211">
        <f t="shared" si="65"/>
        <v>900</v>
      </c>
      <c r="O464" s="210"/>
      <c r="P464" s="218"/>
      <c r="Q464" s="215" t="str">
        <f t="shared" si="68"/>
        <v>טיפוח חן/מספרה</v>
      </c>
      <c r="R464" s="219">
        <f t="shared" si="69"/>
        <v>1</v>
      </c>
      <c r="S464" s="211">
        <f t="shared" si="70"/>
        <v>0</v>
      </c>
      <c r="T464" s="211">
        <f t="shared" si="66"/>
        <v>900</v>
      </c>
      <c r="U464" s="211">
        <f t="shared" si="71"/>
        <v>900</v>
      </c>
      <c r="V464" s="220"/>
      <c r="X464" s="63" t="str">
        <f>'טבלה מרכזת'!A464</f>
        <v>תשושי נפש</v>
      </c>
      <c r="Y464" s="63">
        <f>'טבלה מרכזת'!B464</f>
        <v>30</v>
      </c>
      <c r="Z464" s="63" t="str">
        <f>'טבלה מרכזת'!C464</f>
        <v>טיפוח חן/מספרה</v>
      </c>
      <c r="AA464" s="63" t="str">
        <f>'טבלה מרכזת'!D464</f>
        <v>טיפוח החן</v>
      </c>
      <c r="AB464" s="63" t="str">
        <f>'טבלה מרכזת'!E464</f>
        <v xml:space="preserve">סטרליזטור </v>
      </c>
      <c r="AC464" s="63">
        <f>'טבלה מרכזת'!F464</f>
        <v>900</v>
      </c>
      <c r="AD464" s="63">
        <f>'טבלה מרכזת'!G464</f>
        <v>1</v>
      </c>
      <c r="AE464" s="63">
        <f>'טבלה מרכזת'!H464</f>
        <v>900</v>
      </c>
    </row>
    <row r="465" spans="2:31" ht="14.5" thickBot="1" x14ac:dyDescent="0.35">
      <c r="B465" s="64" t="str">
        <f>תקן[[#This Row],[סוג מרכז]]</f>
        <v>תשושי נפש</v>
      </c>
      <c r="C465" s="64">
        <f>תקן[[#This Row],[גודל מרכז]]</f>
        <v>30</v>
      </c>
      <c r="D465" s="64" t="str">
        <f>תקן[[#This Row],[סוג פריט]]</f>
        <v>טיפוח חן/מספרה</v>
      </c>
      <c r="E465" s="64" t="str">
        <f>תקן[[#This Row],[קטגוריה]]</f>
        <v>טיפוח החן</v>
      </c>
      <c r="F465" s="60" t="str">
        <f>תקן[[#This Row],[תיאור הפריט]]</f>
        <v>עגלת טיפולים</v>
      </c>
      <c r="G465" s="64">
        <f>תקן[[#This Row],[עלות פריט]]</f>
        <v>800</v>
      </c>
      <c r="H465" s="64">
        <f>תקן[[#This Row],[כמות]]</f>
        <v>1</v>
      </c>
      <c r="I465" s="64">
        <f>תקן[[#This Row],[סהכ עלות]]</f>
        <v>800</v>
      </c>
      <c r="J465" s="65"/>
      <c r="K465" s="209" t="str">
        <f t="shared" si="67"/>
        <v>עגלת טיפולים</v>
      </c>
      <c r="L465" s="210">
        <f t="shared" si="63"/>
        <v>1</v>
      </c>
      <c r="M465" s="211">
        <f t="shared" si="64"/>
        <v>0</v>
      </c>
      <c r="N465" s="211">
        <f t="shared" si="65"/>
        <v>800</v>
      </c>
      <c r="O465" s="210"/>
      <c r="P465" s="218"/>
      <c r="Q465" s="215" t="str">
        <f t="shared" si="68"/>
        <v>טיפוח חן/מספרה</v>
      </c>
      <c r="R465" s="219">
        <f t="shared" si="69"/>
        <v>1</v>
      </c>
      <c r="S465" s="211">
        <f t="shared" si="70"/>
        <v>0</v>
      </c>
      <c r="T465" s="211">
        <f t="shared" si="66"/>
        <v>800</v>
      </c>
      <c r="U465" s="211">
        <f t="shared" si="71"/>
        <v>800</v>
      </c>
      <c r="V465" s="220"/>
      <c r="X465" s="63" t="str">
        <f>'טבלה מרכזת'!A465</f>
        <v>תשושי נפש</v>
      </c>
      <c r="Y465" s="63">
        <f>'טבלה מרכזת'!B465</f>
        <v>30</v>
      </c>
      <c r="Z465" s="63" t="str">
        <f>'טבלה מרכזת'!C465</f>
        <v>טיפוח חן/מספרה</v>
      </c>
      <c r="AA465" s="63" t="str">
        <f>'טבלה מרכזת'!D465</f>
        <v>טיפוח החן</v>
      </c>
      <c r="AB465" s="63" t="str">
        <f>'טבלה מרכזת'!E465</f>
        <v>עגלת טיפולים</v>
      </c>
      <c r="AC465" s="63">
        <f>'טבלה מרכזת'!F465</f>
        <v>800</v>
      </c>
      <c r="AD465" s="63">
        <f>'טבלה מרכזת'!G465</f>
        <v>1</v>
      </c>
      <c r="AE465" s="63">
        <f>'טבלה מרכזת'!H465</f>
        <v>800</v>
      </c>
    </row>
    <row r="466" spans="2:31" ht="14.5" thickBot="1" x14ac:dyDescent="0.35">
      <c r="B466" s="64" t="str">
        <f>תקן[[#This Row],[סוג מרכז]]</f>
        <v>תשושי נפש</v>
      </c>
      <c r="C466" s="64">
        <f>תקן[[#This Row],[גודל מרכז]]</f>
        <v>30</v>
      </c>
      <c r="D466" s="64" t="str">
        <f>תקן[[#This Row],[סוג פריט]]</f>
        <v>טיפוח חן/מספרה</v>
      </c>
      <c r="E466" s="64" t="str">
        <f>תקן[[#This Row],[קטגוריה]]</f>
        <v>טיפוח החן</v>
      </c>
      <c r="F466" s="60" t="str">
        <f>תקן[[#This Row],[תיאור הפריט]]</f>
        <v>פח אשפה</v>
      </c>
      <c r="G466" s="64">
        <f>תקן[[#This Row],[עלות פריט]]</f>
        <v>150</v>
      </c>
      <c r="H466" s="64">
        <f>תקן[[#This Row],[כמות]]</f>
        <v>1</v>
      </c>
      <c r="I466" s="64">
        <f>תקן[[#This Row],[סהכ עלות]]</f>
        <v>150</v>
      </c>
      <c r="J466" s="65"/>
      <c r="K466" s="209" t="str">
        <f t="shared" si="67"/>
        <v>פח אשפה</v>
      </c>
      <c r="L466" s="210">
        <f t="shared" si="63"/>
        <v>1</v>
      </c>
      <c r="M466" s="211">
        <f t="shared" si="64"/>
        <v>0</v>
      </c>
      <c r="N466" s="211">
        <f t="shared" si="65"/>
        <v>150</v>
      </c>
      <c r="O466" s="210"/>
      <c r="P466" s="218"/>
      <c r="Q466" s="215" t="str">
        <f t="shared" si="68"/>
        <v>טיפוח חן/מספרה</v>
      </c>
      <c r="R466" s="219">
        <f t="shared" si="69"/>
        <v>1</v>
      </c>
      <c r="S466" s="211">
        <f t="shared" si="70"/>
        <v>0</v>
      </c>
      <c r="T466" s="211">
        <f t="shared" si="66"/>
        <v>150</v>
      </c>
      <c r="U466" s="211">
        <f t="shared" si="71"/>
        <v>150</v>
      </c>
      <c r="V466" s="220"/>
      <c r="X466" s="63" t="str">
        <f>'טבלה מרכזת'!A466</f>
        <v>תשושי נפש</v>
      </c>
      <c r="Y466" s="63">
        <f>'טבלה מרכזת'!B466</f>
        <v>30</v>
      </c>
      <c r="Z466" s="63" t="str">
        <f>'טבלה מרכזת'!C466</f>
        <v>טיפוח חן/מספרה</v>
      </c>
      <c r="AA466" s="63" t="str">
        <f>'טבלה מרכזת'!D466</f>
        <v>טיפוח החן</v>
      </c>
      <c r="AB466" s="63" t="str">
        <f>'טבלה מרכזת'!E466</f>
        <v>פח אשפה</v>
      </c>
      <c r="AC466" s="63">
        <f>'טבלה מרכזת'!F466</f>
        <v>150</v>
      </c>
      <c r="AD466" s="63">
        <f>'טבלה מרכזת'!G466</f>
        <v>1</v>
      </c>
      <c r="AE466" s="63">
        <f>'טבלה מרכזת'!H466</f>
        <v>150</v>
      </c>
    </row>
    <row r="467" spans="2:31" ht="14.5" thickBot="1" x14ac:dyDescent="0.35">
      <c r="B467" s="64" t="str">
        <f>תקן[[#This Row],[סוג מרכז]]</f>
        <v>תשושי נפש</v>
      </c>
      <c r="C467" s="64">
        <f>תקן[[#This Row],[גודל מרכז]]</f>
        <v>30</v>
      </c>
      <c r="D467" s="64" t="str">
        <f>תקן[[#This Row],[סוג פריט]]</f>
        <v>טיפוח חן/מספרה</v>
      </c>
      <c r="E467" s="64" t="str">
        <f>תקן[[#This Row],[קטגוריה]]</f>
        <v>טיפוח החן</v>
      </c>
      <c r="F467" s="60" t="str">
        <f>תקן[[#This Row],[תיאור הפריט]]</f>
        <v>קולב בגדים</v>
      </c>
      <c r="G467" s="64">
        <f>תקן[[#This Row],[עלות פריט]]</f>
        <v>300</v>
      </c>
      <c r="H467" s="64">
        <f>תקן[[#This Row],[כמות]]</f>
        <v>1</v>
      </c>
      <c r="I467" s="64">
        <f>תקן[[#This Row],[סהכ עלות]]</f>
        <v>300</v>
      </c>
      <c r="J467" s="65"/>
      <c r="K467" s="209" t="str">
        <f t="shared" si="67"/>
        <v>קולב בגדים</v>
      </c>
      <c r="L467" s="210">
        <f t="shared" si="63"/>
        <v>1</v>
      </c>
      <c r="M467" s="211">
        <f t="shared" si="64"/>
        <v>0</v>
      </c>
      <c r="N467" s="211">
        <f t="shared" si="65"/>
        <v>300</v>
      </c>
      <c r="O467" s="210"/>
      <c r="P467" s="218"/>
      <c r="Q467" s="215" t="str">
        <f t="shared" si="68"/>
        <v>טיפוח חן/מספרה</v>
      </c>
      <c r="R467" s="219">
        <f t="shared" si="69"/>
        <v>1</v>
      </c>
      <c r="S467" s="211">
        <f t="shared" si="70"/>
        <v>0</v>
      </c>
      <c r="T467" s="211">
        <f t="shared" si="66"/>
        <v>300</v>
      </c>
      <c r="U467" s="211">
        <f t="shared" si="71"/>
        <v>300</v>
      </c>
      <c r="V467" s="220"/>
      <c r="X467" s="63" t="str">
        <f>'טבלה מרכזת'!A467</f>
        <v>תשושי נפש</v>
      </c>
      <c r="Y467" s="63">
        <f>'טבלה מרכזת'!B467</f>
        <v>30</v>
      </c>
      <c r="Z467" s="63" t="str">
        <f>'טבלה מרכזת'!C467</f>
        <v>טיפוח חן/מספרה</v>
      </c>
      <c r="AA467" s="63" t="str">
        <f>'טבלה מרכזת'!D467</f>
        <v>טיפוח החן</v>
      </c>
      <c r="AB467" s="63" t="str">
        <f>'טבלה מרכזת'!E467</f>
        <v>קולב בגדים</v>
      </c>
      <c r="AC467" s="63">
        <f>'טבלה מרכזת'!F467</f>
        <v>300</v>
      </c>
      <c r="AD467" s="63">
        <f>'טבלה מרכזת'!G467</f>
        <v>1</v>
      </c>
      <c r="AE467" s="63">
        <f>'טבלה מרכזת'!H467</f>
        <v>300</v>
      </c>
    </row>
    <row r="468" spans="2:31" ht="14.5" thickBot="1" x14ac:dyDescent="0.35">
      <c r="B468" s="64" t="str">
        <f>תקן[[#This Row],[סוג מרכז]]</f>
        <v>תשושי נפש</v>
      </c>
      <c r="C468" s="64">
        <f>תקן[[#This Row],[גודל מרכז]]</f>
        <v>30</v>
      </c>
      <c r="D468" s="64" t="str">
        <f>תקן[[#This Row],[סוג פריט]]</f>
        <v>טיפוח חן/מספרה</v>
      </c>
      <c r="E468" s="64" t="str">
        <f>תקן[[#This Row],[קטגוריה]]</f>
        <v>טיפוח החן</v>
      </c>
      <c r="F468" s="60" t="str">
        <f>תקן[[#This Row],[תיאור הפריט]]</f>
        <v>רגלית פדיקור</v>
      </c>
      <c r="G468" s="64">
        <f>תקן[[#This Row],[עלות פריט]]</f>
        <v>350</v>
      </c>
      <c r="H468" s="64">
        <f>תקן[[#This Row],[כמות]]</f>
        <v>1</v>
      </c>
      <c r="I468" s="64">
        <f>תקן[[#This Row],[סהכ עלות]]</f>
        <v>350</v>
      </c>
      <c r="J468" s="65"/>
      <c r="K468" s="209" t="str">
        <f t="shared" si="67"/>
        <v>רגלית פדיקור</v>
      </c>
      <c r="L468" s="210">
        <f t="shared" si="63"/>
        <v>1</v>
      </c>
      <c r="M468" s="211">
        <f t="shared" si="64"/>
        <v>0</v>
      </c>
      <c r="N468" s="211">
        <f t="shared" si="65"/>
        <v>350</v>
      </c>
      <c r="O468" s="210"/>
      <c r="P468" s="218"/>
      <c r="Q468" s="215" t="str">
        <f t="shared" si="68"/>
        <v>טיפוח חן/מספרה</v>
      </c>
      <c r="R468" s="219">
        <f t="shared" si="69"/>
        <v>1</v>
      </c>
      <c r="S468" s="211">
        <f t="shared" si="70"/>
        <v>0</v>
      </c>
      <c r="T468" s="211">
        <f t="shared" si="66"/>
        <v>350</v>
      </c>
      <c r="U468" s="211">
        <f t="shared" si="71"/>
        <v>350</v>
      </c>
      <c r="V468" s="220"/>
      <c r="X468" s="63" t="str">
        <f>'טבלה מרכזת'!A468</f>
        <v>תשושי נפש</v>
      </c>
      <c r="Y468" s="63">
        <f>'טבלה מרכזת'!B468</f>
        <v>30</v>
      </c>
      <c r="Z468" s="63" t="str">
        <f>'טבלה מרכזת'!C468</f>
        <v>טיפוח חן/מספרה</v>
      </c>
      <c r="AA468" s="63" t="str">
        <f>'טבלה מרכזת'!D468</f>
        <v>טיפוח החן</v>
      </c>
      <c r="AB468" s="63" t="str">
        <f>'טבלה מרכזת'!E468</f>
        <v>רגלית פדיקור</v>
      </c>
      <c r="AC468" s="63">
        <f>'טבלה מרכזת'!F468</f>
        <v>350</v>
      </c>
      <c r="AD468" s="63">
        <f>'טבלה מרכזת'!G468</f>
        <v>1</v>
      </c>
      <c r="AE468" s="63">
        <f>'טבלה מרכזת'!H468</f>
        <v>350</v>
      </c>
    </row>
    <row r="469" spans="2:31" ht="14.5" thickBot="1" x14ac:dyDescent="0.35">
      <c r="B469" s="64" t="str">
        <f>תקן[[#This Row],[סוג מרכז]]</f>
        <v>תשושי נפש</v>
      </c>
      <c r="C469" s="64">
        <f>תקן[[#This Row],[גודל מרכז]]</f>
        <v>30</v>
      </c>
      <c r="D469" s="64" t="str">
        <f>תקן[[#This Row],[סוג פריט]]</f>
        <v>טיפוח חן/מספרה</v>
      </c>
      <c r="E469" s="64" t="str">
        <f>תקן[[#This Row],[קטגוריה]]</f>
        <v>טיפוח החן</v>
      </c>
      <c r="F469" s="60" t="str">
        <f>תקן[[#This Row],[תיאור הפריט]]</f>
        <v>שרפרף למטפל</v>
      </c>
      <c r="G469" s="64">
        <f>תקן[[#This Row],[עלות פריט]]</f>
        <v>750</v>
      </c>
      <c r="H469" s="64">
        <f>תקן[[#This Row],[כמות]]</f>
        <v>1</v>
      </c>
      <c r="I469" s="64">
        <f>תקן[[#This Row],[סהכ עלות]]</f>
        <v>750</v>
      </c>
      <c r="J469" s="65"/>
      <c r="K469" s="209" t="str">
        <f t="shared" si="67"/>
        <v>שרפרף למטפל</v>
      </c>
      <c r="L469" s="210">
        <f t="shared" si="63"/>
        <v>1</v>
      </c>
      <c r="M469" s="211">
        <f t="shared" si="64"/>
        <v>0</v>
      </c>
      <c r="N469" s="211">
        <f t="shared" si="65"/>
        <v>750</v>
      </c>
      <c r="O469" s="210"/>
      <c r="P469" s="218"/>
      <c r="Q469" s="215" t="str">
        <f t="shared" si="68"/>
        <v>טיפוח חן/מספרה</v>
      </c>
      <c r="R469" s="219">
        <f t="shared" si="69"/>
        <v>1</v>
      </c>
      <c r="S469" s="211">
        <f t="shared" si="70"/>
        <v>0</v>
      </c>
      <c r="T469" s="211">
        <f t="shared" si="66"/>
        <v>750</v>
      </c>
      <c r="U469" s="211">
        <f t="shared" si="71"/>
        <v>750</v>
      </c>
      <c r="V469" s="220"/>
      <c r="X469" s="63" t="str">
        <f>'טבלה מרכזת'!A469</f>
        <v>תשושי נפש</v>
      </c>
      <c r="Y469" s="63">
        <f>'טבלה מרכזת'!B469</f>
        <v>30</v>
      </c>
      <c r="Z469" s="63" t="str">
        <f>'טבלה מרכזת'!C469</f>
        <v>טיפוח חן/מספרה</v>
      </c>
      <c r="AA469" s="63" t="str">
        <f>'טבלה מרכזת'!D469</f>
        <v>טיפוח החן</v>
      </c>
      <c r="AB469" s="63" t="str">
        <f>'טבלה מרכזת'!E469</f>
        <v>שרפרף למטפל</v>
      </c>
      <c r="AC469" s="63">
        <f>'טבלה מרכזת'!F469</f>
        <v>750</v>
      </c>
      <c r="AD469" s="63">
        <f>'טבלה מרכזת'!G469</f>
        <v>1</v>
      </c>
      <c r="AE469" s="63">
        <f>'טבלה מרכזת'!H469</f>
        <v>750</v>
      </c>
    </row>
    <row r="470" spans="2:31" ht="14.5" thickBot="1" x14ac:dyDescent="0.35">
      <c r="B470" s="64" t="str">
        <f>תקן[[#This Row],[סוג מרכז]]</f>
        <v>תשושי נפש</v>
      </c>
      <c r="C470" s="64">
        <f>תקן[[#This Row],[גודל מרכז]]</f>
        <v>30</v>
      </c>
      <c r="D470" s="64" t="str">
        <f>תקן[[#This Row],[סוג פריט]]</f>
        <v>כלי חשמל</v>
      </c>
      <c r="E470" s="64" t="str">
        <f>תקן[[#This Row],[קטגוריה]]</f>
        <v>מכבסה</v>
      </c>
      <c r="F470" s="60" t="str">
        <f>תקן[[#This Row],[תיאור הפריט]]</f>
        <v xml:space="preserve">מייבש כביסה  </v>
      </c>
      <c r="G470" s="64">
        <f>תקן[[#This Row],[עלות פריט]]</f>
        <v>2500</v>
      </c>
      <c r="H470" s="64">
        <f>תקן[[#This Row],[כמות]]</f>
        <v>1</v>
      </c>
      <c r="I470" s="64">
        <f>תקן[[#This Row],[סהכ עלות]]</f>
        <v>2500</v>
      </c>
      <c r="J470" s="65"/>
      <c r="K470" s="209" t="str">
        <f t="shared" si="67"/>
        <v xml:space="preserve">מייבש כביסה  </v>
      </c>
      <c r="L470" s="210">
        <f t="shared" si="63"/>
        <v>1</v>
      </c>
      <c r="M470" s="211">
        <f t="shared" si="64"/>
        <v>0</v>
      </c>
      <c r="N470" s="211">
        <f t="shared" si="65"/>
        <v>2500</v>
      </c>
      <c r="O470" s="210"/>
      <c r="P470" s="218"/>
      <c r="Q470" s="215" t="str">
        <f t="shared" si="68"/>
        <v>כלי חשמל</v>
      </c>
      <c r="R470" s="219">
        <f t="shared" si="69"/>
        <v>1</v>
      </c>
      <c r="S470" s="211">
        <f t="shared" si="70"/>
        <v>0</v>
      </c>
      <c r="T470" s="211">
        <f t="shared" si="66"/>
        <v>2500</v>
      </c>
      <c r="U470" s="211">
        <f t="shared" si="71"/>
        <v>2500</v>
      </c>
      <c r="V470" s="220"/>
      <c r="X470" s="63" t="str">
        <f>'טבלה מרכזת'!A470</f>
        <v>תשושי נפש</v>
      </c>
      <c r="Y470" s="63">
        <f>'טבלה מרכזת'!B470</f>
        <v>30</v>
      </c>
      <c r="Z470" s="63" t="str">
        <f>'טבלה מרכזת'!C470</f>
        <v>כלי חשמל</v>
      </c>
      <c r="AA470" s="63" t="str">
        <f>'טבלה מרכזת'!D470</f>
        <v>מכבסה</v>
      </c>
      <c r="AB470" s="63" t="str">
        <f>'טבלה מרכזת'!E470</f>
        <v xml:space="preserve">מייבש כביסה  </v>
      </c>
      <c r="AC470" s="63">
        <f>'טבלה מרכזת'!F470</f>
        <v>2500</v>
      </c>
      <c r="AD470" s="63">
        <f>'טבלה מרכזת'!G470</f>
        <v>1</v>
      </c>
      <c r="AE470" s="63">
        <f>'טבלה מרכזת'!H470</f>
        <v>2500</v>
      </c>
    </row>
    <row r="471" spans="2:31" ht="14.5" thickBot="1" x14ac:dyDescent="0.35">
      <c r="B471" s="64" t="str">
        <f>תקן[[#This Row],[סוג מרכז]]</f>
        <v>תשושי נפש</v>
      </c>
      <c r="C471" s="64">
        <f>תקן[[#This Row],[גודל מרכז]]</f>
        <v>30</v>
      </c>
      <c r="D471" s="64" t="str">
        <f>תקן[[#This Row],[סוג פריט]]</f>
        <v>כלי חשמל</v>
      </c>
      <c r="E471" s="64" t="str">
        <f>תקן[[#This Row],[קטגוריה]]</f>
        <v>חדר רחצה</v>
      </c>
      <c r="F471" s="60" t="str">
        <f>תקן[[#This Row],[תיאור הפריט]]</f>
        <v>מייבש שיער</v>
      </c>
      <c r="G471" s="64">
        <f>תקן[[#This Row],[עלות פריט]]</f>
        <v>250</v>
      </c>
      <c r="H471" s="64">
        <f>תקן[[#This Row],[כמות]]</f>
        <v>1</v>
      </c>
      <c r="I471" s="64">
        <f>תקן[[#This Row],[סהכ עלות]]</f>
        <v>250</v>
      </c>
      <c r="J471" s="65"/>
      <c r="K471" s="209" t="str">
        <f t="shared" si="67"/>
        <v>מייבש שיער</v>
      </c>
      <c r="L471" s="210">
        <f t="shared" si="63"/>
        <v>1</v>
      </c>
      <c r="M471" s="211">
        <f t="shared" si="64"/>
        <v>0</v>
      </c>
      <c r="N471" s="211">
        <f t="shared" si="65"/>
        <v>250</v>
      </c>
      <c r="O471" s="210"/>
      <c r="P471" s="218"/>
      <c r="Q471" s="215" t="str">
        <f t="shared" si="68"/>
        <v>כלי חשמל</v>
      </c>
      <c r="R471" s="219">
        <f t="shared" si="69"/>
        <v>1</v>
      </c>
      <c r="S471" s="211">
        <f t="shared" si="70"/>
        <v>0</v>
      </c>
      <c r="T471" s="211">
        <f t="shared" si="66"/>
        <v>250</v>
      </c>
      <c r="U471" s="211">
        <f t="shared" si="71"/>
        <v>250</v>
      </c>
      <c r="V471" s="220"/>
      <c r="X471" s="63" t="str">
        <f>'טבלה מרכזת'!A471</f>
        <v>תשושי נפש</v>
      </c>
      <c r="Y471" s="63">
        <f>'טבלה מרכזת'!B471</f>
        <v>30</v>
      </c>
      <c r="Z471" s="63" t="str">
        <f>'טבלה מרכזת'!C471</f>
        <v>כלי חשמל</v>
      </c>
      <c r="AA471" s="63" t="str">
        <f>'טבלה מרכזת'!D471</f>
        <v>חדר רחצה</v>
      </c>
      <c r="AB471" s="63" t="str">
        <f>'טבלה מרכזת'!E471</f>
        <v>מייבש שיער</v>
      </c>
      <c r="AC471" s="63">
        <f>'טבלה מרכזת'!F471</f>
        <v>250</v>
      </c>
      <c r="AD471" s="63">
        <f>'טבלה מרכזת'!G471</f>
        <v>1</v>
      </c>
      <c r="AE471" s="63">
        <f>'טבלה מרכזת'!H471</f>
        <v>250</v>
      </c>
    </row>
    <row r="472" spans="2:31" ht="14.5" thickBot="1" x14ac:dyDescent="0.35">
      <c r="B472" s="64" t="str">
        <f>תקן[[#This Row],[סוג מרכז]]</f>
        <v>תשושי נפש</v>
      </c>
      <c r="C472" s="64">
        <f>תקן[[#This Row],[גודל מרכז]]</f>
        <v>30</v>
      </c>
      <c r="D472" s="64" t="str">
        <f>תקן[[#This Row],[סוג פריט]]</f>
        <v>כלי חשמל</v>
      </c>
      <c r="E472" s="64" t="str">
        <f>תקן[[#This Row],[קטגוריה]]</f>
        <v>מכבסה</v>
      </c>
      <c r="F472" s="60" t="str">
        <f>תקן[[#This Row],[תיאור הפריט]]</f>
        <v>מכונת כביסה 7 ק"ג</v>
      </c>
      <c r="G472" s="64">
        <f>תקן[[#This Row],[עלות פריט]]</f>
        <v>3500</v>
      </c>
      <c r="H472" s="64">
        <f>תקן[[#This Row],[כמות]]</f>
        <v>1</v>
      </c>
      <c r="I472" s="64">
        <f>תקן[[#This Row],[סהכ עלות]]</f>
        <v>3500</v>
      </c>
      <c r="J472" s="65"/>
      <c r="K472" s="209" t="str">
        <f t="shared" si="67"/>
        <v>מכונת כביסה 7 ק"ג</v>
      </c>
      <c r="L472" s="210">
        <f t="shared" si="63"/>
        <v>1</v>
      </c>
      <c r="M472" s="211">
        <f t="shared" si="64"/>
        <v>0</v>
      </c>
      <c r="N472" s="211">
        <f t="shared" si="65"/>
        <v>3500</v>
      </c>
      <c r="O472" s="210"/>
      <c r="P472" s="218"/>
      <c r="Q472" s="215" t="str">
        <f t="shared" si="68"/>
        <v>כלי חשמל</v>
      </c>
      <c r="R472" s="219">
        <f t="shared" si="69"/>
        <v>1</v>
      </c>
      <c r="S472" s="211">
        <f t="shared" si="70"/>
        <v>0</v>
      </c>
      <c r="T472" s="211">
        <f t="shared" si="66"/>
        <v>3500</v>
      </c>
      <c r="U472" s="211">
        <f t="shared" si="71"/>
        <v>3500</v>
      </c>
      <c r="V472" s="220"/>
      <c r="X472" s="63" t="str">
        <f>'טבלה מרכזת'!A472</f>
        <v>תשושי נפש</v>
      </c>
      <c r="Y472" s="63">
        <f>'טבלה מרכזת'!B472</f>
        <v>30</v>
      </c>
      <c r="Z472" s="63" t="str">
        <f>'טבלה מרכזת'!C472</f>
        <v>כלי חשמל</v>
      </c>
      <c r="AA472" s="63" t="str">
        <f>'טבלה מרכזת'!D472</f>
        <v>מכבסה</v>
      </c>
      <c r="AB472" s="63" t="str">
        <f>'טבלה מרכזת'!E472</f>
        <v>מכונת כביסה 7 ק"ג</v>
      </c>
      <c r="AC472" s="63">
        <f>'טבלה מרכזת'!F472</f>
        <v>3500</v>
      </c>
      <c r="AD472" s="63">
        <f>'טבלה מרכזת'!G472</f>
        <v>1</v>
      </c>
      <c r="AE472" s="63">
        <f>'טבלה מרכזת'!H472</f>
        <v>3500</v>
      </c>
    </row>
    <row r="473" spans="2:31" ht="14.5" thickBot="1" x14ac:dyDescent="0.35">
      <c r="B473" s="64" t="str">
        <f>תקן[[#This Row],[סוג מרכז]]</f>
        <v>תשושי נפש</v>
      </c>
      <c r="C473" s="64">
        <f>תקן[[#This Row],[גודל מרכז]]</f>
        <v>30</v>
      </c>
      <c r="D473" s="64" t="str">
        <f>תקן[[#This Row],[סוג פריט]]</f>
        <v>כלי חשמל</v>
      </c>
      <c r="E473" s="64" t="str">
        <f>תקן[[#This Row],[קטגוריה]]</f>
        <v>חדר ניקיון</v>
      </c>
      <c r="F473" s="60" t="str">
        <f>תקן[[#This Row],[תיאור הפריט]]</f>
        <v>מכונת שטיפה</v>
      </c>
      <c r="G473" s="64">
        <f>תקן[[#This Row],[עלות פריט]]</f>
        <v>15000</v>
      </c>
      <c r="H473" s="64">
        <f>תקן[[#This Row],[כמות]]</f>
        <v>1</v>
      </c>
      <c r="I473" s="64">
        <f>תקן[[#This Row],[סהכ עלות]]</f>
        <v>15000</v>
      </c>
      <c r="J473" s="65"/>
      <c r="K473" s="209" t="str">
        <f t="shared" si="67"/>
        <v>מכונת שטיפה</v>
      </c>
      <c r="L473" s="210">
        <f t="shared" si="63"/>
        <v>1</v>
      </c>
      <c r="M473" s="211">
        <f t="shared" si="64"/>
        <v>0</v>
      </c>
      <c r="N473" s="211">
        <f t="shared" si="65"/>
        <v>15000</v>
      </c>
      <c r="O473" s="210"/>
      <c r="P473" s="218"/>
      <c r="Q473" s="215" t="str">
        <f t="shared" si="68"/>
        <v>כלי חשמל</v>
      </c>
      <c r="R473" s="219">
        <f t="shared" si="69"/>
        <v>1</v>
      </c>
      <c r="S473" s="211">
        <f t="shared" si="70"/>
        <v>0</v>
      </c>
      <c r="T473" s="211">
        <f t="shared" si="66"/>
        <v>15000</v>
      </c>
      <c r="U473" s="211">
        <f t="shared" si="71"/>
        <v>15000</v>
      </c>
      <c r="V473" s="220"/>
      <c r="X473" s="63" t="str">
        <f>'טבלה מרכזת'!A473</f>
        <v>תשושי נפש</v>
      </c>
      <c r="Y473" s="63">
        <f>'טבלה מרכזת'!B473</f>
        <v>30</v>
      </c>
      <c r="Z473" s="63" t="str">
        <f>'טבלה מרכזת'!C473</f>
        <v>כלי חשמל</v>
      </c>
      <c r="AA473" s="63" t="str">
        <f>'טבלה מרכזת'!D473</f>
        <v>חדר ניקיון</v>
      </c>
      <c r="AB473" s="63" t="str">
        <f>'טבלה מרכזת'!E473</f>
        <v>מכונת שטיפה</v>
      </c>
      <c r="AC473" s="63">
        <f>'טבלה מרכזת'!F473</f>
        <v>15000</v>
      </c>
      <c r="AD473" s="63">
        <f>'טבלה מרכזת'!G473</f>
        <v>1</v>
      </c>
      <c r="AE473" s="63">
        <f>'טבלה מרכזת'!H473</f>
        <v>15000</v>
      </c>
    </row>
    <row r="474" spans="2:31" ht="14.5" thickBot="1" x14ac:dyDescent="0.35">
      <c r="B474" s="64" t="str">
        <f>תקן[[#This Row],[סוג מרכז]]</f>
        <v>תשושי נפש</v>
      </c>
      <c r="C474" s="64">
        <f>תקן[[#This Row],[גודל מרכז]]</f>
        <v>30</v>
      </c>
      <c r="D474" s="64" t="str">
        <f>תקן[[#This Row],[סוג פריט]]</f>
        <v>כלי חשמל</v>
      </c>
      <c r="E474" s="64" t="str">
        <f>תקן[[#This Row],[קטגוריה]]</f>
        <v>שירותים ציבוריים</v>
      </c>
      <c r="F474" s="60" t="str">
        <f>תקן[[#This Row],[תיאור הפריט]]</f>
        <v>מתקן טיהור אויר חשמלי</v>
      </c>
      <c r="G474" s="64">
        <f>תקן[[#This Row],[עלות פריט]]</f>
        <v>650</v>
      </c>
      <c r="H474" s="64">
        <f>תקן[[#This Row],[כמות]]</f>
        <v>3</v>
      </c>
      <c r="I474" s="64">
        <f>תקן[[#This Row],[סהכ עלות]]</f>
        <v>1950</v>
      </c>
      <c r="J474" s="65"/>
      <c r="K474" s="209" t="str">
        <f t="shared" si="67"/>
        <v>מתקן טיהור אויר חשמלי</v>
      </c>
      <c r="L474" s="210">
        <f t="shared" si="63"/>
        <v>3</v>
      </c>
      <c r="M474" s="211">
        <f t="shared" si="64"/>
        <v>0</v>
      </c>
      <c r="N474" s="211">
        <f t="shared" si="65"/>
        <v>1950</v>
      </c>
      <c r="O474" s="210"/>
      <c r="P474" s="218"/>
      <c r="Q474" s="215" t="str">
        <f t="shared" si="68"/>
        <v>כלי חשמל</v>
      </c>
      <c r="R474" s="219">
        <f t="shared" si="69"/>
        <v>3</v>
      </c>
      <c r="S474" s="211">
        <f t="shared" si="70"/>
        <v>0</v>
      </c>
      <c r="T474" s="211">
        <f t="shared" si="66"/>
        <v>650</v>
      </c>
      <c r="U474" s="211">
        <f t="shared" si="71"/>
        <v>1950</v>
      </c>
      <c r="V474" s="220"/>
      <c r="X474" s="63" t="str">
        <f>'טבלה מרכזת'!A474</f>
        <v>תשושי נפש</v>
      </c>
      <c r="Y474" s="63">
        <f>'טבלה מרכזת'!B474</f>
        <v>30</v>
      </c>
      <c r="Z474" s="63" t="str">
        <f>'טבלה מרכזת'!C474</f>
        <v>כלי חשמל</v>
      </c>
      <c r="AA474" s="63" t="str">
        <f>'טבלה מרכזת'!D474</f>
        <v>שירותים ציבוריים</v>
      </c>
      <c r="AB474" s="63" t="str">
        <f>'טבלה מרכזת'!E474</f>
        <v>מתקן טיהור אויר חשמלי</v>
      </c>
      <c r="AC474" s="63">
        <f>'טבלה מרכזת'!F474</f>
        <v>650</v>
      </c>
      <c r="AD474" s="63">
        <f>'טבלה מרכזת'!G474</f>
        <v>3</v>
      </c>
      <c r="AE474" s="63">
        <f>'טבלה מרכזת'!H474</f>
        <v>1950</v>
      </c>
    </row>
    <row r="475" spans="2:31" ht="14.5" thickBot="1" x14ac:dyDescent="0.35">
      <c r="B475" s="64" t="str">
        <f>תקן[[#This Row],[סוג מרכז]]</f>
        <v>תשושי נפש</v>
      </c>
      <c r="C475" s="64">
        <f>תקן[[#This Row],[גודל מרכז]]</f>
        <v>30</v>
      </c>
      <c r="D475" s="64" t="str">
        <f>תקן[[#This Row],[סוג פריט]]</f>
        <v>כלי חשמל</v>
      </c>
      <c r="E475" s="64" t="str">
        <f>תקן[[#This Row],[קטגוריה]]</f>
        <v>אולם כניסה</v>
      </c>
      <c r="F475" s="60" t="str">
        <f>תקן[[#This Row],[תיאור הפריט]]</f>
        <v>מתקן מים קרים</v>
      </c>
      <c r="G475" s="64">
        <f>תקן[[#This Row],[עלות פריט]]</f>
        <v>2500</v>
      </c>
      <c r="H475" s="64">
        <f>תקן[[#This Row],[כמות]]</f>
        <v>1</v>
      </c>
      <c r="I475" s="64">
        <f>תקן[[#This Row],[סהכ עלות]]</f>
        <v>2500</v>
      </c>
      <c r="J475" s="65"/>
      <c r="K475" s="209" t="str">
        <f t="shared" si="67"/>
        <v>מתקן מים קרים</v>
      </c>
      <c r="L475" s="210">
        <f t="shared" si="63"/>
        <v>1</v>
      </c>
      <c r="M475" s="211">
        <f t="shared" si="64"/>
        <v>0</v>
      </c>
      <c r="N475" s="211">
        <f t="shared" si="65"/>
        <v>2500</v>
      </c>
      <c r="O475" s="210"/>
      <c r="P475" s="218"/>
      <c r="Q475" s="215" t="str">
        <f t="shared" si="68"/>
        <v>כלי חשמל</v>
      </c>
      <c r="R475" s="219">
        <f t="shared" si="69"/>
        <v>1</v>
      </c>
      <c r="S475" s="211">
        <f t="shared" si="70"/>
        <v>0</v>
      </c>
      <c r="T475" s="211">
        <f t="shared" si="66"/>
        <v>2500</v>
      </c>
      <c r="U475" s="211">
        <f t="shared" si="71"/>
        <v>2500</v>
      </c>
      <c r="V475" s="220"/>
      <c r="X475" s="63" t="str">
        <f>'טבלה מרכזת'!A475</f>
        <v>תשושי נפש</v>
      </c>
      <c r="Y475" s="63">
        <f>'טבלה מרכזת'!B475</f>
        <v>30</v>
      </c>
      <c r="Z475" s="63" t="str">
        <f>'טבלה מרכזת'!C475</f>
        <v>כלי חשמל</v>
      </c>
      <c r="AA475" s="63" t="str">
        <f>'טבלה מרכזת'!D475</f>
        <v>אולם כניסה</v>
      </c>
      <c r="AB475" s="63" t="str">
        <f>'טבלה מרכזת'!E475</f>
        <v>מתקן מים קרים</v>
      </c>
      <c r="AC475" s="63">
        <f>'טבלה מרכזת'!F475</f>
        <v>2500</v>
      </c>
      <c r="AD475" s="63">
        <f>'טבלה מרכזת'!G475</f>
        <v>1</v>
      </c>
      <c r="AE475" s="63">
        <f>'טבלה מרכזת'!H475</f>
        <v>2500</v>
      </c>
    </row>
    <row r="476" spans="2:31" ht="14.5" thickBot="1" x14ac:dyDescent="0.35">
      <c r="B476" s="64" t="str">
        <f>תקן[[#This Row],[סוג מרכז]]</f>
        <v>תשושי נפש</v>
      </c>
      <c r="C476" s="64">
        <f>תקן[[#This Row],[גודל מרכז]]</f>
        <v>30</v>
      </c>
      <c r="D476" s="64" t="str">
        <f>תקן[[#This Row],[סוג פריט]]</f>
        <v>כלי חשמל</v>
      </c>
      <c r="E476" s="64" t="str">
        <f>תקן[[#This Row],[קטגוריה]]</f>
        <v>חדר אוכל</v>
      </c>
      <c r="F476" s="60" t="str">
        <f>תקן[[#This Row],[תיאור הפריט]]</f>
        <v>מתקן שתיה קלה (דיספנסר)</v>
      </c>
      <c r="G476" s="64">
        <f>תקן[[#This Row],[עלות פריט]]</f>
        <v>4500</v>
      </c>
      <c r="H476" s="64">
        <f>תקן[[#This Row],[כמות]]</f>
        <v>1</v>
      </c>
      <c r="I476" s="64">
        <f>תקן[[#This Row],[סהכ עלות]]</f>
        <v>4500</v>
      </c>
      <c r="J476" s="65"/>
      <c r="K476" s="209" t="str">
        <f t="shared" si="67"/>
        <v>מתקן שתיה קלה (דיספנסר)</v>
      </c>
      <c r="L476" s="210">
        <f t="shared" si="63"/>
        <v>1</v>
      </c>
      <c r="M476" s="211">
        <f t="shared" si="64"/>
        <v>0</v>
      </c>
      <c r="N476" s="211">
        <f t="shared" si="65"/>
        <v>4500</v>
      </c>
      <c r="O476" s="210"/>
      <c r="P476" s="218"/>
      <c r="Q476" s="215" t="str">
        <f t="shared" si="68"/>
        <v>כלי חשמל</v>
      </c>
      <c r="R476" s="219">
        <f t="shared" si="69"/>
        <v>1</v>
      </c>
      <c r="S476" s="211">
        <f t="shared" si="70"/>
        <v>0</v>
      </c>
      <c r="T476" s="211">
        <f t="shared" si="66"/>
        <v>4500</v>
      </c>
      <c r="U476" s="211">
        <f t="shared" si="71"/>
        <v>4500</v>
      </c>
      <c r="V476" s="220"/>
      <c r="X476" s="63" t="str">
        <f>'טבלה מרכזת'!A476</f>
        <v>תשושי נפש</v>
      </c>
      <c r="Y476" s="63">
        <f>'טבלה מרכזת'!B476</f>
        <v>30</v>
      </c>
      <c r="Z476" s="63" t="str">
        <f>'טבלה מרכזת'!C476</f>
        <v>כלי חשמל</v>
      </c>
      <c r="AA476" s="63" t="str">
        <f>'טבלה מרכזת'!D476</f>
        <v>חדר אוכל</v>
      </c>
      <c r="AB476" s="63" t="str">
        <f>'טבלה מרכזת'!E476</f>
        <v>מתקן שתיה קלה (דיספנסר)</v>
      </c>
      <c r="AC476" s="63">
        <f>'טבלה מרכזת'!F476</f>
        <v>4500</v>
      </c>
      <c r="AD476" s="63">
        <f>'טבלה מרכזת'!G476</f>
        <v>1</v>
      </c>
      <c r="AE476" s="63">
        <f>'טבלה מרכזת'!H476</f>
        <v>4500</v>
      </c>
    </row>
    <row r="477" spans="2:31" ht="14.5" thickBot="1" x14ac:dyDescent="0.35">
      <c r="B477" s="64" t="str">
        <f>תקן[[#This Row],[סוג מרכז]]</f>
        <v>תשושי נפש</v>
      </c>
      <c r="C477" s="64">
        <f>תקן[[#This Row],[גודל מרכז]]</f>
        <v>30</v>
      </c>
      <c r="D477" s="64" t="str">
        <f>תקן[[#This Row],[סוג פריט]]</f>
        <v>כלי חשמל</v>
      </c>
      <c r="E477" s="64" t="str">
        <f>תקן[[#This Row],[קטגוריה]]</f>
        <v>חדר רחצה</v>
      </c>
      <c r="F477" s="60" t="str">
        <f>תקן[[#This Row],[תיאור הפריט]]</f>
        <v>תנור חימום</v>
      </c>
      <c r="G477" s="64">
        <f>תקן[[#This Row],[עלות פריט]]</f>
        <v>250</v>
      </c>
      <c r="H477" s="64">
        <f>תקן[[#This Row],[כמות]]</f>
        <v>1</v>
      </c>
      <c r="I477" s="64">
        <f>תקן[[#This Row],[סהכ עלות]]</f>
        <v>250</v>
      </c>
      <c r="J477" s="65"/>
      <c r="K477" s="209" t="str">
        <f t="shared" si="67"/>
        <v>תנור חימום</v>
      </c>
      <c r="L477" s="210">
        <f t="shared" si="63"/>
        <v>1</v>
      </c>
      <c r="M477" s="211">
        <f t="shared" si="64"/>
        <v>0</v>
      </c>
      <c r="N477" s="211">
        <f t="shared" si="65"/>
        <v>250</v>
      </c>
      <c r="O477" s="210"/>
      <c r="P477" s="218"/>
      <c r="Q477" s="215" t="str">
        <f t="shared" si="68"/>
        <v>כלי חשמל</v>
      </c>
      <c r="R477" s="219">
        <f t="shared" si="69"/>
        <v>1</v>
      </c>
      <c r="S477" s="211">
        <f t="shared" si="70"/>
        <v>0</v>
      </c>
      <c r="T477" s="211">
        <f t="shared" si="66"/>
        <v>250</v>
      </c>
      <c r="U477" s="211">
        <f t="shared" si="71"/>
        <v>250</v>
      </c>
      <c r="V477" s="220"/>
      <c r="X477" s="63" t="str">
        <f>'טבלה מרכזת'!A477</f>
        <v>תשושי נפש</v>
      </c>
      <c r="Y477" s="63">
        <f>'טבלה מרכזת'!B477</f>
        <v>30</v>
      </c>
      <c r="Z477" s="63" t="str">
        <f>'טבלה מרכזת'!C477</f>
        <v>כלי חשמל</v>
      </c>
      <c r="AA477" s="63" t="str">
        <f>'טבלה מרכזת'!D477</f>
        <v>חדר רחצה</v>
      </c>
      <c r="AB477" s="63" t="str">
        <f>'טבלה מרכזת'!E477</f>
        <v>תנור חימום</v>
      </c>
      <c r="AC477" s="63">
        <f>'טבלה מרכזת'!F477</f>
        <v>250</v>
      </c>
      <c r="AD477" s="63">
        <f>'טבלה מרכזת'!G477</f>
        <v>1</v>
      </c>
      <c r="AE477" s="63">
        <f>'טבלה מרכזת'!H477</f>
        <v>250</v>
      </c>
    </row>
    <row r="478" spans="2:31" ht="14.5" thickBot="1" x14ac:dyDescent="0.35">
      <c r="B478" s="64" t="str">
        <f>תקן[[#This Row],[סוג מרכז]]</f>
        <v>תשושי נפש</v>
      </c>
      <c r="C478" s="64">
        <f>תקן[[#This Row],[גודל מרכז]]</f>
        <v>30</v>
      </c>
      <c r="D478" s="64" t="str">
        <f>תקן[[#This Row],[סוג פריט]]</f>
        <v>כללי</v>
      </c>
      <c r="E478" s="64" t="str">
        <f>תקן[[#This Row],[קטגוריה]]</f>
        <v>חדרי צוות/רב תחומי</v>
      </c>
      <c r="F478" s="60" t="str">
        <f>תקן[[#This Row],[תיאור הפריט]]</f>
        <v>מד חום אינפרא אדום</v>
      </c>
      <c r="G478" s="64">
        <f>תקן[[#This Row],[עלות פריט]]</f>
        <v>250</v>
      </c>
      <c r="H478" s="64">
        <f>תקן[[#This Row],[כמות]]</f>
        <v>1</v>
      </c>
      <c r="I478" s="64">
        <f>תקן[[#This Row],[סהכ עלות]]</f>
        <v>250</v>
      </c>
      <c r="J478" s="65"/>
      <c r="K478" s="209" t="str">
        <f t="shared" si="67"/>
        <v>מד חום אינפרא אדום</v>
      </c>
      <c r="L478" s="210">
        <f t="shared" si="63"/>
        <v>1</v>
      </c>
      <c r="M478" s="211">
        <f t="shared" si="64"/>
        <v>0</v>
      </c>
      <c r="N478" s="211">
        <f t="shared" si="65"/>
        <v>250</v>
      </c>
      <c r="O478" s="210"/>
      <c r="P478" s="218"/>
      <c r="Q478" s="215" t="str">
        <f t="shared" si="68"/>
        <v>כללי</v>
      </c>
      <c r="R478" s="219">
        <f t="shared" si="69"/>
        <v>1</v>
      </c>
      <c r="S478" s="211">
        <f t="shared" si="70"/>
        <v>0</v>
      </c>
      <c r="T478" s="211">
        <f t="shared" si="66"/>
        <v>250</v>
      </c>
      <c r="U478" s="211">
        <f t="shared" si="71"/>
        <v>250</v>
      </c>
      <c r="V478" s="220"/>
      <c r="X478" s="63" t="str">
        <f>'טבלה מרכזת'!A478</f>
        <v>תשושי נפש</v>
      </c>
      <c r="Y478" s="63">
        <f>'טבלה מרכזת'!B478</f>
        <v>30</v>
      </c>
      <c r="Z478" s="63" t="str">
        <f>'טבלה מרכזת'!C478</f>
        <v>כללי</v>
      </c>
      <c r="AA478" s="63" t="str">
        <f>'טבלה מרכזת'!D478</f>
        <v>חדרי צוות/רב תחומי</v>
      </c>
      <c r="AB478" s="63" t="str">
        <f>'טבלה מרכזת'!E478</f>
        <v>מד חום אינפרא אדום</v>
      </c>
      <c r="AC478" s="63">
        <f>'טבלה מרכזת'!F478</f>
        <v>250</v>
      </c>
      <c r="AD478" s="63">
        <f>'טבלה מרכזת'!G478</f>
        <v>1</v>
      </c>
      <c r="AE478" s="63">
        <f>'טבלה מרכזת'!H478</f>
        <v>250</v>
      </c>
    </row>
    <row r="479" spans="2:31" ht="28.5" thickBot="1" x14ac:dyDescent="0.35">
      <c r="B479" s="64" t="str">
        <f>תקן[[#This Row],[סוג מרכז]]</f>
        <v>תשושי נפש</v>
      </c>
      <c r="C479" s="64">
        <f>תקן[[#This Row],[גודל מרכז]]</f>
        <v>30</v>
      </c>
      <c r="D479" s="64" t="str">
        <f>תקן[[#This Row],[סוג פריט]]</f>
        <v>כללי</v>
      </c>
      <c r="E479" s="64" t="str">
        <f>תקן[[#This Row],[קטגוריה]]</f>
        <v>חדרי צוות/רב תחומי</v>
      </c>
      <c r="F479" s="60" t="str">
        <f>תקן[[#This Row],[תיאור הפריט]]</f>
        <v>מד לחץ דם, חום, דופק  וסוטורציה</v>
      </c>
      <c r="G479" s="64">
        <f>תקן[[#This Row],[עלות פריט]]</f>
        <v>2500</v>
      </c>
      <c r="H479" s="64">
        <f>תקן[[#This Row],[כמות]]</f>
        <v>1</v>
      </c>
      <c r="I479" s="64">
        <f>תקן[[#This Row],[סהכ עלות]]</f>
        <v>2500</v>
      </c>
      <c r="J479" s="65"/>
      <c r="K479" s="209" t="str">
        <f t="shared" si="67"/>
        <v>מד לחץ דם, חום, דופק  וסוטורציה</v>
      </c>
      <c r="L479" s="210">
        <f t="shared" si="63"/>
        <v>1</v>
      </c>
      <c r="M479" s="211">
        <f t="shared" si="64"/>
        <v>0</v>
      </c>
      <c r="N479" s="211">
        <f t="shared" si="65"/>
        <v>2500</v>
      </c>
      <c r="O479" s="210"/>
      <c r="P479" s="218"/>
      <c r="Q479" s="215" t="str">
        <f t="shared" si="68"/>
        <v>כללי</v>
      </c>
      <c r="R479" s="219">
        <f t="shared" si="69"/>
        <v>1</v>
      </c>
      <c r="S479" s="211">
        <f t="shared" si="70"/>
        <v>0</v>
      </c>
      <c r="T479" s="211">
        <f t="shared" si="66"/>
        <v>2500</v>
      </c>
      <c r="U479" s="211">
        <f t="shared" si="71"/>
        <v>2500</v>
      </c>
      <c r="V479" s="220"/>
      <c r="X479" s="63" t="str">
        <f>'טבלה מרכזת'!A479</f>
        <v>תשושי נפש</v>
      </c>
      <c r="Y479" s="63">
        <f>'טבלה מרכזת'!B479</f>
        <v>30</v>
      </c>
      <c r="Z479" s="63" t="str">
        <f>'טבלה מרכזת'!C479</f>
        <v>כללי</v>
      </c>
      <c r="AA479" s="63" t="str">
        <f>'טבלה מרכזת'!D479</f>
        <v>חדרי צוות/רב תחומי</v>
      </c>
      <c r="AB479" s="63" t="str">
        <f>'טבלה מרכזת'!E479</f>
        <v>מד לחץ דם, חום, דופק  וסוטורציה</v>
      </c>
      <c r="AC479" s="63">
        <f>'טבלה מרכזת'!F479</f>
        <v>2500</v>
      </c>
      <c r="AD479" s="63">
        <f>'טבלה מרכזת'!G479</f>
        <v>1</v>
      </c>
      <c r="AE479" s="63">
        <f>'טבלה מרכזת'!H479</f>
        <v>2500</v>
      </c>
    </row>
    <row r="480" spans="2:31" ht="14.5" thickBot="1" x14ac:dyDescent="0.35">
      <c r="B480" s="64" t="str">
        <f>תקן[[#This Row],[סוג מרכז]]</f>
        <v>תשושי נפש</v>
      </c>
      <c r="C480" s="64">
        <f>תקן[[#This Row],[גודל מרכז]]</f>
        <v>30</v>
      </c>
      <c r="D480" s="64" t="str">
        <f>תקן[[#This Row],[סוג פריט]]</f>
        <v>כללי</v>
      </c>
      <c r="E480" s="64" t="str">
        <f>תקן[[#This Row],[קטגוריה]]</f>
        <v>כללי</v>
      </c>
      <c r="F480" s="60" t="str">
        <f>תקן[[#This Row],[תיאור הפריט]]</f>
        <v>מזרקי אפיפן</v>
      </c>
      <c r="G480" s="64">
        <f>תקן[[#This Row],[עלות פריט]]</f>
        <v>350</v>
      </c>
      <c r="H480" s="64">
        <f>תקן[[#This Row],[כמות]]</f>
        <v>1</v>
      </c>
      <c r="I480" s="64">
        <f>תקן[[#This Row],[סהכ עלות]]</f>
        <v>350</v>
      </c>
      <c r="J480" s="65"/>
      <c r="K480" s="209" t="str">
        <f t="shared" si="67"/>
        <v>מזרקי אפיפן</v>
      </c>
      <c r="L480" s="210">
        <f t="shared" si="63"/>
        <v>1</v>
      </c>
      <c r="M480" s="211">
        <f t="shared" si="64"/>
        <v>0</v>
      </c>
      <c r="N480" s="211">
        <f t="shared" si="65"/>
        <v>350</v>
      </c>
      <c r="O480" s="210"/>
      <c r="P480" s="218"/>
      <c r="Q480" s="215" t="str">
        <f t="shared" si="68"/>
        <v>כללי</v>
      </c>
      <c r="R480" s="219">
        <f t="shared" si="69"/>
        <v>1</v>
      </c>
      <c r="S480" s="211">
        <f t="shared" si="70"/>
        <v>0</v>
      </c>
      <c r="T480" s="211">
        <f t="shared" si="66"/>
        <v>350</v>
      </c>
      <c r="U480" s="211">
        <f t="shared" si="71"/>
        <v>350</v>
      </c>
      <c r="V480" s="220"/>
      <c r="X480" s="63" t="str">
        <f>'טבלה מרכזת'!A480</f>
        <v>תשושי נפש</v>
      </c>
      <c r="Y480" s="63">
        <f>'טבלה מרכזת'!B480</f>
        <v>30</v>
      </c>
      <c r="Z480" s="63" t="str">
        <f>'טבלה מרכזת'!C480</f>
        <v>כללי</v>
      </c>
      <c r="AA480" s="63" t="str">
        <f>'טבלה מרכזת'!D480</f>
        <v>כללי</v>
      </c>
      <c r="AB480" s="63" t="str">
        <f>'טבלה מרכזת'!E480</f>
        <v>מזרקי אפיפן</v>
      </c>
      <c r="AC480" s="63">
        <f>'טבלה מרכזת'!F480</f>
        <v>350</v>
      </c>
      <c r="AD480" s="63">
        <f>'טבלה מרכזת'!G480</f>
        <v>1</v>
      </c>
      <c r="AE480" s="63">
        <f>'טבלה מרכזת'!H480</f>
        <v>350</v>
      </c>
    </row>
    <row r="481" spans="2:31" ht="14.5" thickBot="1" x14ac:dyDescent="0.35">
      <c r="B481" s="64" t="str">
        <f>תקן[[#This Row],[סוג מרכז]]</f>
        <v>תשושי נפש</v>
      </c>
      <c r="C481" s="64">
        <f>תקן[[#This Row],[גודל מרכז]]</f>
        <v>30</v>
      </c>
      <c r="D481" s="64" t="str">
        <f>תקן[[#This Row],[סוג פריט]]</f>
        <v>כללי</v>
      </c>
      <c r="E481" s="64" t="str">
        <f>תקן[[#This Row],[קטגוריה]]</f>
        <v>כללי</v>
      </c>
      <c r="F481" s="60" t="str">
        <f>תקן[[#This Row],[תיאור הפריט]]</f>
        <v>עיצוב פנים - תקציב למעצב/ת</v>
      </c>
      <c r="G481" s="64">
        <f>תקן[[#This Row],[עלות פריט]]</f>
        <v>10000</v>
      </c>
      <c r="H481" s="64">
        <f>תקן[[#This Row],[כמות]]</f>
        <v>2</v>
      </c>
      <c r="I481" s="64">
        <f>תקן[[#This Row],[סהכ עלות]]</f>
        <v>20000</v>
      </c>
      <c r="J481" s="65"/>
      <c r="K481" s="209" t="str">
        <f t="shared" si="67"/>
        <v>עיצוב פנים - תקציב למעצב/ת</v>
      </c>
      <c r="L481" s="210">
        <f t="shared" si="63"/>
        <v>2</v>
      </c>
      <c r="M481" s="211">
        <f t="shared" si="64"/>
        <v>0</v>
      </c>
      <c r="N481" s="211">
        <f t="shared" si="65"/>
        <v>20000</v>
      </c>
      <c r="O481" s="210"/>
      <c r="P481" s="218"/>
      <c r="Q481" s="215" t="str">
        <f t="shared" si="68"/>
        <v>כללי</v>
      </c>
      <c r="R481" s="219">
        <f t="shared" si="69"/>
        <v>2</v>
      </c>
      <c r="S481" s="211">
        <f t="shared" si="70"/>
        <v>0</v>
      </c>
      <c r="T481" s="211">
        <f t="shared" si="66"/>
        <v>10000</v>
      </c>
      <c r="U481" s="211">
        <f t="shared" si="71"/>
        <v>20000</v>
      </c>
      <c r="V481" s="220"/>
      <c r="X481" s="63" t="str">
        <f>'טבלה מרכזת'!A481</f>
        <v>תשושי נפש</v>
      </c>
      <c r="Y481" s="63">
        <f>'טבלה מרכזת'!B481</f>
        <v>30</v>
      </c>
      <c r="Z481" s="63" t="str">
        <f>'טבלה מרכזת'!C481</f>
        <v>כללי</v>
      </c>
      <c r="AA481" s="63" t="str">
        <f>'טבלה מרכזת'!D481</f>
        <v>כללי</v>
      </c>
      <c r="AB481" s="63" t="str">
        <f>'טבלה מרכזת'!E481</f>
        <v>עיצוב פנים - תקציב למעצב/ת</v>
      </c>
      <c r="AC481" s="63">
        <f>'טבלה מרכזת'!F481</f>
        <v>10000</v>
      </c>
      <c r="AD481" s="63">
        <f>'טבלה מרכזת'!G481</f>
        <v>2</v>
      </c>
      <c r="AE481" s="63">
        <f>'טבלה מרכזת'!H481</f>
        <v>20000</v>
      </c>
    </row>
    <row r="482" spans="2:31" ht="14.5" thickBot="1" x14ac:dyDescent="0.35">
      <c r="B482" s="64" t="str">
        <f>תקן[[#This Row],[סוג מרכז]]</f>
        <v>תשושי נפש</v>
      </c>
      <c r="C482" s="64">
        <f>תקן[[#This Row],[גודל מרכז]]</f>
        <v>30</v>
      </c>
      <c r="D482" s="64" t="str">
        <f>תקן[[#This Row],[סוג פריט]]</f>
        <v>כללי</v>
      </c>
      <c r="E482" s="64" t="str">
        <f>תקן[[#This Row],[קטגוריה]]</f>
        <v>כללי</v>
      </c>
      <c r="F482" s="60" t="str">
        <f>תקן[[#This Row],[תיאור הפריט]]</f>
        <v>קטלן יתושים</v>
      </c>
      <c r="G482" s="64">
        <f>תקן[[#This Row],[עלות פריט]]</f>
        <v>250</v>
      </c>
      <c r="H482" s="64">
        <f>תקן[[#This Row],[כמות]]</f>
        <v>2</v>
      </c>
      <c r="I482" s="64">
        <f>תקן[[#This Row],[סהכ עלות]]</f>
        <v>500</v>
      </c>
      <c r="J482" s="65"/>
      <c r="K482" s="209" t="str">
        <f t="shared" si="67"/>
        <v>קטלן יתושים</v>
      </c>
      <c r="L482" s="210">
        <f t="shared" si="63"/>
        <v>2</v>
      </c>
      <c r="M482" s="211">
        <f t="shared" si="64"/>
        <v>0</v>
      </c>
      <c r="N482" s="211">
        <f t="shared" si="65"/>
        <v>500</v>
      </c>
      <c r="O482" s="210"/>
      <c r="P482" s="218"/>
      <c r="Q482" s="215" t="str">
        <f t="shared" si="68"/>
        <v>כללי</v>
      </c>
      <c r="R482" s="219">
        <f t="shared" si="69"/>
        <v>2</v>
      </c>
      <c r="S482" s="211">
        <f t="shared" si="70"/>
        <v>0</v>
      </c>
      <c r="T482" s="211">
        <f t="shared" si="66"/>
        <v>250</v>
      </c>
      <c r="U482" s="211">
        <f t="shared" si="71"/>
        <v>500</v>
      </c>
      <c r="V482" s="220"/>
      <c r="X482" s="63" t="str">
        <f>'טבלה מרכזת'!A482</f>
        <v>תשושי נפש</v>
      </c>
      <c r="Y482" s="63">
        <f>'טבלה מרכזת'!B482</f>
        <v>30</v>
      </c>
      <c r="Z482" s="63" t="str">
        <f>'טבלה מרכזת'!C482</f>
        <v>כללי</v>
      </c>
      <c r="AA482" s="63" t="str">
        <f>'טבלה מרכזת'!D482</f>
        <v>כללי</v>
      </c>
      <c r="AB482" s="63" t="str">
        <f>'טבלה מרכזת'!E482</f>
        <v>קטלן יתושים</v>
      </c>
      <c r="AC482" s="63">
        <f>'טבלה מרכזת'!F482</f>
        <v>250</v>
      </c>
      <c r="AD482" s="63">
        <f>'טבלה מרכזת'!G482</f>
        <v>2</v>
      </c>
      <c r="AE482" s="63">
        <f>'טבלה מרכזת'!H482</f>
        <v>500</v>
      </c>
    </row>
    <row r="483" spans="2:31" ht="14.5" thickBot="1" x14ac:dyDescent="0.35">
      <c r="B483" s="64" t="str">
        <f>תקן[[#This Row],[סוג מרכז]]</f>
        <v>תשושי נפש</v>
      </c>
      <c r="C483" s="64">
        <f>תקן[[#This Row],[גודל מרכז]]</f>
        <v>30</v>
      </c>
      <c r="D483" s="64" t="str">
        <f>תקן[[#This Row],[סוג פריט]]</f>
        <v>מטבח וחדר אוכל</v>
      </c>
      <c r="E483" s="64" t="str">
        <f>תקן[[#This Row],[קטגוריה]]</f>
        <v>מטבח</v>
      </c>
      <c r="F483" s="60" t="str">
        <f>תקן[[#This Row],[תיאור הפריט]]</f>
        <v>ארון חימום תבניות</v>
      </c>
      <c r="G483" s="64">
        <f>תקן[[#This Row],[עלות פריט]]</f>
        <v>7500</v>
      </c>
      <c r="H483" s="64">
        <f>תקן[[#This Row],[כמות]]</f>
        <v>1</v>
      </c>
      <c r="I483" s="64">
        <f>תקן[[#This Row],[סהכ עלות]]</f>
        <v>7500</v>
      </c>
      <c r="J483" s="65"/>
      <c r="K483" s="209" t="str">
        <f t="shared" si="67"/>
        <v>ארון חימום תבניות</v>
      </c>
      <c r="L483" s="210">
        <f t="shared" si="63"/>
        <v>1</v>
      </c>
      <c r="M483" s="211">
        <f t="shared" si="64"/>
        <v>0</v>
      </c>
      <c r="N483" s="211">
        <f t="shared" si="65"/>
        <v>7500</v>
      </c>
      <c r="O483" s="210"/>
      <c r="P483" s="218"/>
      <c r="Q483" s="215" t="str">
        <f t="shared" si="68"/>
        <v>מטבח וחדר אוכל</v>
      </c>
      <c r="R483" s="219">
        <f t="shared" si="69"/>
        <v>1</v>
      </c>
      <c r="S483" s="211">
        <f t="shared" si="70"/>
        <v>0</v>
      </c>
      <c r="T483" s="211">
        <f t="shared" si="66"/>
        <v>7500</v>
      </c>
      <c r="U483" s="211">
        <f t="shared" si="71"/>
        <v>7500</v>
      </c>
      <c r="V483" s="220"/>
      <c r="X483" s="63" t="str">
        <f>'טבלה מרכזת'!A483</f>
        <v>תשושי נפש</v>
      </c>
      <c r="Y483" s="63">
        <f>'טבלה מרכזת'!B483</f>
        <v>30</v>
      </c>
      <c r="Z483" s="63" t="str">
        <f>'טבלה מרכזת'!C483</f>
        <v>מטבח וחדר אוכל</v>
      </c>
      <c r="AA483" s="63" t="str">
        <f>'טבלה מרכזת'!D483</f>
        <v>מטבח</v>
      </c>
      <c r="AB483" s="63" t="str">
        <f>'טבלה מרכזת'!E483</f>
        <v>ארון חימום תבניות</v>
      </c>
      <c r="AC483" s="63">
        <f>'טבלה מרכזת'!F483</f>
        <v>7500</v>
      </c>
      <c r="AD483" s="63">
        <f>'טבלה מרכזת'!G483</f>
        <v>1</v>
      </c>
      <c r="AE483" s="63">
        <f>'טבלה מרכזת'!H483</f>
        <v>7500</v>
      </c>
    </row>
    <row r="484" spans="2:31" ht="14.5" thickBot="1" x14ac:dyDescent="0.35">
      <c r="B484" s="64" t="str">
        <f>תקן[[#This Row],[סוג מרכז]]</f>
        <v>תשושי נפש</v>
      </c>
      <c r="C484" s="64">
        <f>תקן[[#This Row],[גודל מרכז]]</f>
        <v>30</v>
      </c>
      <c r="D484" s="64" t="str">
        <f>תקן[[#This Row],[סוג פריט]]</f>
        <v>מטבח וחדר אוכל</v>
      </c>
      <c r="E484" s="64" t="str">
        <f>תקן[[#This Row],[קטגוריה]]</f>
        <v>מטבח</v>
      </c>
      <c r="F484" s="60" t="str">
        <f>תקן[[#This Row],[תיאור הפריט]]</f>
        <v>כוננית לאיחסון כלים וסירים</v>
      </c>
      <c r="G484" s="64">
        <f>תקן[[#This Row],[עלות פריט]]</f>
        <v>1500</v>
      </c>
      <c r="H484" s="64">
        <f>תקן[[#This Row],[כמות]]</f>
        <v>1</v>
      </c>
      <c r="I484" s="64">
        <f>תקן[[#This Row],[סהכ עלות]]</f>
        <v>1500</v>
      </c>
      <c r="J484" s="65"/>
      <c r="K484" s="209" t="str">
        <f t="shared" si="67"/>
        <v>כוננית לאיחסון כלים וסירים</v>
      </c>
      <c r="L484" s="210">
        <f t="shared" si="63"/>
        <v>1</v>
      </c>
      <c r="M484" s="211">
        <f t="shared" si="64"/>
        <v>0</v>
      </c>
      <c r="N484" s="211">
        <f t="shared" si="65"/>
        <v>1500</v>
      </c>
      <c r="O484" s="210"/>
      <c r="P484" s="218"/>
      <c r="Q484" s="215" t="str">
        <f t="shared" si="68"/>
        <v>מטבח וחדר אוכל</v>
      </c>
      <c r="R484" s="219">
        <f t="shared" si="69"/>
        <v>1</v>
      </c>
      <c r="S484" s="211">
        <f t="shared" si="70"/>
        <v>0</v>
      </c>
      <c r="T484" s="211">
        <f t="shared" si="66"/>
        <v>1500</v>
      </c>
      <c r="U484" s="211">
        <f t="shared" si="71"/>
        <v>1500</v>
      </c>
      <c r="V484" s="220"/>
      <c r="X484" s="63" t="str">
        <f>'טבלה מרכזת'!A484</f>
        <v>תשושי נפש</v>
      </c>
      <c r="Y484" s="63">
        <f>'טבלה מרכזת'!B484</f>
        <v>30</v>
      </c>
      <c r="Z484" s="63" t="str">
        <f>'טבלה מרכזת'!C484</f>
        <v>מטבח וחדר אוכל</v>
      </c>
      <c r="AA484" s="63" t="str">
        <f>'טבלה מרכזת'!D484</f>
        <v>מטבח</v>
      </c>
      <c r="AB484" s="63" t="str">
        <f>'טבלה מרכזת'!E484</f>
        <v>כוננית לאיחסון כלים וסירים</v>
      </c>
      <c r="AC484" s="63">
        <f>'טבלה מרכזת'!F484</f>
        <v>1500</v>
      </c>
      <c r="AD484" s="63">
        <f>'טבלה מרכזת'!G484</f>
        <v>1</v>
      </c>
      <c r="AE484" s="63">
        <f>'טבלה מרכזת'!H484</f>
        <v>1500</v>
      </c>
    </row>
    <row r="485" spans="2:31" ht="14.5" thickBot="1" x14ac:dyDescent="0.35">
      <c r="B485" s="64" t="str">
        <f>תקן[[#This Row],[סוג מרכז]]</f>
        <v>תשושי נפש</v>
      </c>
      <c r="C485" s="64">
        <f>תקן[[#This Row],[גודל מרכז]]</f>
        <v>30</v>
      </c>
      <c r="D485" s="64" t="str">
        <f>תקן[[#This Row],[סוג פריט]]</f>
        <v>מטבח וחדר אוכל</v>
      </c>
      <c r="E485" s="64" t="str">
        <f>תקן[[#This Row],[קטגוריה]]</f>
        <v>חדר אוכל</v>
      </c>
      <c r="F485" s="60" t="str">
        <f>תקן[[#This Row],[תיאור הפריט]]</f>
        <v>כלי אוכל</v>
      </c>
      <c r="G485" s="64">
        <f>תקן[[#This Row],[עלות פריט]]</f>
        <v>1000</v>
      </c>
      <c r="H485" s="64">
        <f>תקן[[#This Row],[כמות]]</f>
        <v>9</v>
      </c>
      <c r="I485" s="64">
        <f>תקן[[#This Row],[סהכ עלות]]</f>
        <v>9000</v>
      </c>
      <c r="J485" s="65"/>
      <c r="K485" s="209" t="str">
        <f t="shared" si="67"/>
        <v>כלי אוכל</v>
      </c>
      <c r="L485" s="210">
        <f t="shared" si="63"/>
        <v>9</v>
      </c>
      <c r="M485" s="211">
        <f t="shared" si="64"/>
        <v>0</v>
      </c>
      <c r="N485" s="211">
        <f t="shared" si="65"/>
        <v>9000</v>
      </c>
      <c r="O485" s="210"/>
      <c r="P485" s="218"/>
      <c r="Q485" s="215" t="str">
        <f t="shared" si="68"/>
        <v>מטבח וחדר אוכל</v>
      </c>
      <c r="R485" s="219">
        <f t="shared" si="69"/>
        <v>9</v>
      </c>
      <c r="S485" s="211">
        <f t="shared" si="70"/>
        <v>0</v>
      </c>
      <c r="T485" s="211">
        <f t="shared" si="66"/>
        <v>1000</v>
      </c>
      <c r="U485" s="211">
        <f t="shared" si="71"/>
        <v>9000</v>
      </c>
      <c r="V485" s="220"/>
      <c r="X485" s="63" t="str">
        <f>'טבלה מרכזת'!A485</f>
        <v>תשושי נפש</v>
      </c>
      <c r="Y485" s="63">
        <f>'טבלה מרכזת'!B485</f>
        <v>30</v>
      </c>
      <c r="Z485" s="63" t="str">
        <f>'טבלה מרכזת'!C485</f>
        <v>מטבח וחדר אוכל</v>
      </c>
      <c r="AA485" s="63" t="str">
        <f>'טבלה מרכזת'!D485</f>
        <v>חדר אוכל</v>
      </c>
      <c r="AB485" s="63" t="str">
        <f>'טבלה מרכזת'!E485</f>
        <v>כלי אוכל</v>
      </c>
      <c r="AC485" s="63">
        <f>'טבלה מרכזת'!F485</f>
        <v>1000</v>
      </c>
      <c r="AD485" s="63">
        <f>'טבלה מרכזת'!G485</f>
        <v>9</v>
      </c>
      <c r="AE485" s="63">
        <f>'טבלה מרכזת'!H485</f>
        <v>9000</v>
      </c>
    </row>
    <row r="486" spans="2:31" ht="14.5" thickBot="1" x14ac:dyDescent="0.35">
      <c r="B486" s="64" t="str">
        <f>תקן[[#This Row],[סוג מרכז]]</f>
        <v>תשושי נפש</v>
      </c>
      <c r="C486" s="64">
        <f>תקן[[#This Row],[גודל מרכז]]</f>
        <v>30</v>
      </c>
      <c r="D486" s="64" t="str">
        <f>תקן[[#This Row],[סוג פריט]]</f>
        <v>מטבח וחדר אוכל</v>
      </c>
      <c r="E486" s="64" t="str">
        <f>תקן[[#This Row],[קטגוריה]]</f>
        <v>כלי הכנה-מטבח מחמם</v>
      </c>
      <c r="F486" s="60" t="str">
        <f>תקן[[#This Row],[תיאור הפריט]]</f>
        <v>כלי עבודה מסוגים שונים</v>
      </c>
      <c r="G486" s="64">
        <f>תקן[[#This Row],[עלות פריט]]</f>
        <v>3500</v>
      </c>
      <c r="H486" s="64">
        <f>תקן[[#This Row],[כמות]]</f>
        <v>1</v>
      </c>
      <c r="I486" s="64">
        <f>תקן[[#This Row],[סהכ עלות]]</f>
        <v>3500</v>
      </c>
      <c r="J486" s="65"/>
      <c r="K486" s="209" t="str">
        <f t="shared" si="67"/>
        <v>כלי עבודה מסוגים שונים</v>
      </c>
      <c r="L486" s="210">
        <f t="shared" si="63"/>
        <v>1</v>
      </c>
      <c r="M486" s="211">
        <f t="shared" si="64"/>
        <v>0</v>
      </c>
      <c r="N486" s="211">
        <f t="shared" si="65"/>
        <v>3500</v>
      </c>
      <c r="O486" s="210"/>
      <c r="P486" s="218"/>
      <c r="Q486" s="215" t="str">
        <f t="shared" si="68"/>
        <v>מטבח וחדר אוכל</v>
      </c>
      <c r="R486" s="219">
        <f t="shared" si="69"/>
        <v>1</v>
      </c>
      <c r="S486" s="211">
        <f t="shared" si="70"/>
        <v>0</v>
      </c>
      <c r="T486" s="211">
        <f t="shared" si="66"/>
        <v>3500</v>
      </c>
      <c r="U486" s="211">
        <f t="shared" si="71"/>
        <v>3500</v>
      </c>
      <c r="V486" s="220"/>
      <c r="X486" s="63" t="str">
        <f>'טבלה מרכזת'!A486</f>
        <v>תשושי נפש</v>
      </c>
      <c r="Y486" s="63">
        <f>'טבלה מרכזת'!B486</f>
        <v>30</v>
      </c>
      <c r="Z486" s="63" t="str">
        <f>'טבלה מרכזת'!C486</f>
        <v>מטבח וחדר אוכל</v>
      </c>
      <c r="AA486" s="63" t="str">
        <f>'טבלה מרכזת'!D486</f>
        <v>כלי הכנה-מטבח מחמם</v>
      </c>
      <c r="AB486" s="63" t="str">
        <f>'טבלה מרכזת'!E486</f>
        <v>כלי עבודה מסוגים שונים</v>
      </c>
      <c r="AC486" s="63">
        <f>'טבלה מרכזת'!F486</f>
        <v>3500</v>
      </c>
      <c r="AD486" s="63">
        <f>'טבלה מרכזת'!G486</f>
        <v>1</v>
      </c>
      <c r="AE486" s="63">
        <f>'טבלה מרכזת'!H486</f>
        <v>3500</v>
      </c>
    </row>
    <row r="487" spans="2:31" ht="14.5" thickBot="1" x14ac:dyDescent="0.35">
      <c r="B487" s="64" t="str">
        <f>תקן[[#This Row],[סוג מרכז]]</f>
        <v>תשושי נפש</v>
      </c>
      <c r="C487" s="64">
        <f>תקן[[#This Row],[גודל מרכז]]</f>
        <v>30</v>
      </c>
      <c r="D487" s="64" t="str">
        <f>תקן[[#This Row],[סוג פריט]]</f>
        <v>מטבח וחדר אוכל</v>
      </c>
      <c r="E487" s="64" t="str">
        <f>תקן[[#This Row],[קטגוריה]]</f>
        <v>מטבח</v>
      </c>
      <c r="F487" s="60" t="str">
        <f>תקן[[#This Row],[תיאור הפריט]]</f>
        <v>מדיח כלים דלפקי</v>
      </c>
      <c r="G487" s="64">
        <f>תקן[[#This Row],[עלות פריט]]</f>
        <v>8500</v>
      </c>
      <c r="H487" s="64">
        <f>תקן[[#This Row],[כמות]]</f>
        <v>1</v>
      </c>
      <c r="I487" s="64">
        <f>תקן[[#This Row],[סהכ עלות]]</f>
        <v>8500</v>
      </c>
      <c r="J487" s="65"/>
      <c r="K487" s="209" t="str">
        <f t="shared" si="67"/>
        <v>מדיח כלים דלפקי</v>
      </c>
      <c r="L487" s="210">
        <f t="shared" si="63"/>
        <v>1</v>
      </c>
      <c r="M487" s="211">
        <f t="shared" si="64"/>
        <v>0</v>
      </c>
      <c r="N487" s="211">
        <f t="shared" si="65"/>
        <v>8500</v>
      </c>
      <c r="O487" s="210"/>
      <c r="P487" s="218"/>
      <c r="Q487" s="215" t="str">
        <f t="shared" si="68"/>
        <v>מטבח וחדר אוכל</v>
      </c>
      <c r="R487" s="219">
        <f t="shared" si="69"/>
        <v>1</v>
      </c>
      <c r="S487" s="211">
        <f t="shared" si="70"/>
        <v>0</v>
      </c>
      <c r="T487" s="211">
        <f t="shared" si="66"/>
        <v>8500</v>
      </c>
      <c r="U487" s="211">
        <f t="shared" si="71"/>
        <v>8500</v>
      </c>
      <c r="V487" s="220"/>
      <c r="X487" s="63" t="str">
        <f>'טבלה מרכזת'!A487</f>
        <v>תשושי נפש</v>
      </c>
      <c r="Y487" s="63">
        <f>'טבלה מרכזת'!B487</f>
        <v>30</v>
      </c>
      <c r="Z487" s="63" t="str">
        <f>'טבלה מרכזת'!C487</f>
        <v>מטבח וחדר אוכל</v>
      </c>
      <c r="AA487" s="63" t="str">
        <f>'טבלה מרכזת'!D487</f>
        <v>מטבח</v>
      </c>
      <c r="AB487" s="63" t="str">
        <f>'טבלה מרכזת'!E487</f>
        <v>מדיח כלים דלפקי</v>
      </c>
      <c r="AC487" s="63">
        <f>'טבלה מרכזת'!F487</f>
        <v>8500</v>
      </c>
      <c r="AD487" s="63">
        <f>'טבלה מרכזת'!G487</f>
        <v>1</v>
      </c>
      <c r="AE487" s="63">
        <f>'טבלה מרכזת'!H487</f>
        <v>8500</v>
      </c>
    </row>
    <row r="488" spans="2:31" ht="28.5" thickBot="1" x14ac:dyDescent="0.35">
      <c r="B488" s="64" t="str">
        <f>תקן[[#This Row],[סוג מרכז]]</f>
        <v>תשושי נפש</v>
      </c>
      <c r="C488" s="64">
        <f>תקן[[#This Row],[גודל מרכז]]</f>
        <v>30</v>
      </c>
      <c r="D488" s="64" t="str">
        <f>תקן[[#This Row],[סוג פריט]]</f>
        <v>מטבח וחדר אוכל</v>
      </c>
      <c r="E488" s="64" t="str">
        <f>תקן[[#This Row],[קטגוריה]]</f>
        <v>מטבח</v>
      </c>
      <c r="F488" s="60" t="str">
        <f>תקן[[#This Row],[תיאור הפריט]]</f>
        <v>מדיח כלים דלת מתרוממת+מעמד</v>
      </c>
      <c r="G488" s="64">
        <f>תקן[[#This Row],[עלות פריט]]</f>
        <v>17000</v>
      </c>
      <c r="H488" s="64">
        <f>תקן[[#This Row],[כמות]]</f>
        <v>0</v>
      </c>
      <c r="I488" s="64">
        <f>תקן[[#This Row],[סהכ עלות]]</f>
        <v>0</v>
      </c>
      <c r="J488" s="65"/>
      <c r="K488" s="209" t="str">
        <f t="shared" si="67"/>
        <v>מדיח כלים דלת מתרוממת+מעמד</v>
      </c>
      <c r="L488" s="210">
        <f t="shared" si="63"/>
        <v>0</v>
      </c>
      <c r="M488" s="211">
        <f t="shared" si="64"/>
        <v>0</v>
      </c>
      <c r="N488" s="211">
        <f t="shared" si="65"/>
        <v>0</v>
      </c>
      <c r="O488" s="210"/>
      <c r="P488" s="218"/>
      <c r="Q488" s="215" t="str">
        <f t="shared" si="68"/>
        <v>מטבח וחדר אוכל</v>
      </c>
      <c r="R488" s="219">
        <f t="shared" si="69"/>
        <v>0</v>
      </c>
      <c r="S488" s="211">
        <f t="shared" si="70"/>
        <v>0</v>
      </c>
      <c r="T488" s="211">
        <f t="shared" si="66"/>
        <v>17000</v>
      </c>
      <c r="U488" s="211">
        <f t="shared" si="71"/>
        <v>0</v>
      </c>
      <c r="V488" s="220"/>
      <c r="X488" s="63" t="str">
        <f>'טבלה מרכזת'!A488</f>
        <v>תשושי נפש</v>
      </c>
      <c r="Y488" s="63">
        <f>'טבלה מרכזת'!B488</f>
        <v>30</v>
      </c>
      <c r="Z488" s="63" t="str">
        <f>'טבלה מרכזת'!C488</f>
        <v>מטבח וחדר אוכל</v>
      </c>
      <c r="AA488" s="63" t="str">
        <f>'טבלה מרכזת'!D488</f>
        <v>מטבח</v>
      </c>
      <c r="AB488" s="63" t="str">
        <f>'טבלה מרכזת'!E488</f>
        <v>מדיח כלים דלת מתרוממת+מעמד</v>
      </c>
      <c r="AC488" s="63">
        <f>'טבלה מרכזת'!F488</f>
        <v>17000</v>
      </c>
      <c r="AD488" s="63">
        <f>'טבלה מרכזת'!G488</f>
        <v>0</v>
      </c>
      <c r="AE488" s="63">
        <f>'טבלה מרכזת'!H488</f>
        <v>0</v>
      </c>
    </row>
    <row r="489" spans="2:31" ht="14.5" thickBot="1" x14ac:dyDescent="0.35">
      <c r="B489" s="64" t="str">
        <f>תקן[[#This Row],[סוג מרכז]]</f>
        <v>תשושי נפש</v>
      </c>
      <c r="C489" s="64">
        <f>תקן[[#This Row],[גודל מרכז]]</f>
        <v>30</v>
      </c>
      <c r="D489" s="64" t="str">
        <f>תקן[[#This Row],[סוג פריט]]</f>
        <v>מטבח וחדר אוכל</v>
      </c>
      <c r="E489" s="64" t="str">
        <f>תקן[[#This Row],[קטגוריה]]</f>
        <v>מטבח</v>
      </c>
      <c r="F489" s="60" t="str">
        <f>תקן[[#This Row],[תיאור הפריט]]</f>
        <v>מיחם אוטומטי 150 כוסות</v>
      </c>
      <c r="G489" s="64">
        <f>תקן[[#This Row],[עלות פריט]]</f>
        <v>5000</v>
      </c>
      <c r="H489" s="64">
        <f>תקן[[#This Row],[כמות]]</f>
        <v>1</v>
      </c>
      <c r="I489" s="64">
        <f>תקן[[#This Row],[סהכ עלות]]</f>
        <v>5000</v>
      </c>
      <c r="J489" s="65"/>
      <c r="K489" s="209" t="str">
        <f t="shared" si="67"/>
        <v>מיחם אוטומטי 150 כוסות</v>
      </c>
      <c r="L489" s="210">
        <f t="shared" si="63"/>
        <v>1</v>
      </c>
      <c r="M489" s="211">
        <f t="shared" si="64"/>
        <v>0</v>
      </c>
      <c r="N489" s="211">
        <f t="shared" si="65"/>
        <v>5000</v>
      </c>
      <c r="O489" s="210"/>
      <c r="P489" s="218"/>
      <c r="Q489" s="215" t="str">
        <f t="shared" si="68"/>
        <v>מטבח וחדר אוכל</v>
      </c>
      <c r="R489" s="219">
        <f t="shared" si="69"/>
        <v>1</v>
      </c>
      <c r="S489" s="211">
        <f t="shared" si="70"/>
        <v>0</v>
      </c>
      <c r="T489" s="211">
        <f t="shared" si="66"/>
        <v>5000</v>
      </c>
      <c r="U489" s="211">
        <f t="shared" si="71"/>
        <v>5000</v>
      </c>
      <c r="V489" s="220"/>
      <c r="X489" s="63" t="str">
        <f>'טבלה מרכזת'!A489</f>
        <v>תשושי נפש</v>
      </c>
      <c r="Y489" s="63">
        <f>'טבלה מרכזת'!B489</f>
        <v>30</v>
      </c>
      <c r="Z489" s="63" t="str">
        <f>'טבלה מרכזת'!C489</f>
        <v>מטבח וחדר אוכל</v>
      </c>
      <c r="AA489" s="63" t="str">
        <f>'טבלה מרכזת'!D489</f>
        <v>מטבח</v>
      </c>
      <c r="AB489" s="63" t="str">
        <f>'טבלה מרכזת'!E489</f>
        <v>מיחם אוטומטי 150 כוסות</v>
      </c>
      <c r="AC489" s="63">
        <f>'טבלה מרכזת'!F489</f>
        <v>5000</v>
      </c>
      <c r="AD489" s="63">
        <f>'טבלה מרכזת'!G489</f>
        <v>1</v>
      </c>
      <c r="AE489" s="63">
        <f>'טבלה מרכזת'!H489</f>
        <v>5000</v>
      </c>
    </row>
    <row r="490" spans="2:31" ht="14.5" thickBot="1" x14ac:dyDescent="0.35">
      <c r="B490" s="64" t="str">
        <f>תקן[[#This Row],[סוג מרכז]]</f>
        <v>תשושי נפש</v>
      </c>
      <c r="C490" s="64">
        <f>תקן[[#This Row],[גודל מרכז]]</f>
        <v>30</v>
      </c>
      <c r="D490" s="64" t="str">
        <f>תקן[[#This Row],[סוג פריט]]</f>
        <v>מטבח וחדר אוכל</v>
      </c>
      <c r="E490" s="64" t="str">
        <f>תקן[[#This Row],[קטגוריה]]</f>
        <v>מטבח</v>
      </c>
      <c r="F490" s="60" t="str">
        <f>תקן[[#This Row],[תיאור הפריט]]</f>
        <v>מיכלים מבודדים להעברת מזון</v>
      </c>
      <c r="G490" s="64">
        <f>תקן[[#This Row],[עלות פריט]]</f>
        <v>400</v>
      </c>
      <c r="H490" s="64">
        <f>תקן[[#This Row],[כמות]]</f>
        <v>4</v>
      </c>
      <c r="I490" s="64">
        <f>תקן[[#This Row],[סהכ עלות]]</f>
        <v>1600</v>
      </c>
      <c r="J490" s="65"/>
      <c r="K490" s="209" t="str">
        <f t="shared" si="67"/>
        <v>מיכלים מבודדים להעברת מזון</v>
      </c>
      <c r="L490" s="210">
        <f t="shared" si="63"/>
        <v>4</v>
      </c>
      <c r="M490" s="211">
        <f t="shared" si="64"/>
        <v>0</v>
      </c>
      <c r="N490" s="211">
        <f t="shared" si="65"/>
        <v>1600</v>
      </c>
      <c r="O490" s="210"/>
      <c r="P490" s="218"/>
      <c r="Q490" s="215" t="str">
        <f t="shared" si="68"/>
        <v>מטבח וחדר אוכל</v>
      </c>
      <c r="R490" s="219">
        <f t="shared" si="69"/>
        <v>4</v>
      </c>
      <c r="S490" s="211">
        <f t="shared" si="70"/>
        <v>0</v>
      </c>
      <c r="T490" s="211">
        <f t="shared" si="66"/>
        <v>400</v>
      </c>
      <c r="U490" s="211">
        <f t="shared" si="71"/>
        <v>1600</v>
      </c>
      <c r="V490" s="220"/>
      <c r="X490" s="63" t="str">
        <f>'טבלה מרכזת'!A490</f>
        <v>תשושי נפש</v>
      </c>
      <c r="Y490" s="63">
        <f>'טבלה מרכזת'!B490</f>
        <v>30</v>
      </c>
      <c r="Z490" s="63" t="str">
        <f>'טבלה מרכזת'!C490</f>
        <v>מטבח וחדר אוכל</v>
      </c>
      <c r="AA490" s="63" t="str">
        <f>'טבלה מרכזת'!D490</f>
        <v>מטבח</v>
      </c>
      <c r="AB490" s="63" t="str">
        <f>'טבלה מרכזת'!E490</f>
        <v>מיכלים מבודדים להעברת מזון</v>
      </c>
      <c r="AC490" s="63">
        <f>'טבלה מרכזת'!F490</f>
        <v>400</v>
      </c>
      <c r="AD490" s="63">
        <f>'טבלה מרכזת'!G490</f>
        <v>4</v>
      </c>
      <c r="AE490" s="63">
        <f>'טבלה מרכזת'!H490</f>
        <v>1600</v>
      </c>
    </row>
    <row r="491" spans="2:31" ht="14.5" thickBot="1" x14ac:dyDescent="0.35">
      <c r="B491" s="64" t="str">
        <f>תקן[[#This Row],[סוג מרכז]]</f>
        <v>תשושי נפש</v>
      </c>
      <c r="C491" s="64">
        <f>תקן[[#This Row],[גודל מרכז]]</f>
        <v>30</v>
      </c>
      <c r="D491" s="64" t="str">
        <f>תקן[[#This Row],[סוג פריט]]</f>
        <v>מטבח וחדר אוכל</v>
      </c>
      <c r="E491" s="64" t="str">
        <f>תקן[[#This Row],[קטגוריה]]</f>
        <v>מטבח</v>
      </c>
      <c r="F491" s="60" t="str">
        <f>תקן[[#This Row],[תיאור הפריט]]</f>
        <v>מיקסר מקצועי</v>
      </c>
      <c r="G491" s="64">
        <f>תקן[[#This Row],[עלות פריט]]</f>
        <v>4500</v>
      </c>
      <c r="H491" s="64">
        <f>תקן[[#This Row],[כמות]]</f>
        <v>1</v>
      </c>
      <c r="I491" s="64">
        <f>תקן[[#This Row],[סהכ עלות]]</f>
        <v>4500</v>
      </c>
      <c r="J491" s="65"/>
      <c r="K491" s="209" t="str">
        <f t="shared" si="67"/>
        <v>מיקסר מקצועי</v>
      </c>
      <c r="L491" s="210">
        <f t="shared" si="63"/>
        <v>1</v>
      </c>
      <c r="M491" s="211">
        <f t="shared" si="64"/>
        <v>0</v>
      </c>
      <c r="N491" s="211">
        <f t="shared" si="65"/>
        <v>4500</v>
      </c>
      <c r="O491" s="210"/>
      <c r="P491" s="218"/>
      <c r="Q491" s="215" t="str">
        <f t="shared" si="68"/>
        <v>מטבח וחדר אוכל</v>
      </c>
      <c r="R491" s="219">
        <f t="shared" si="69"/>
        <v>1</v>
      </c>
      <c r="S491" s="211">
        <f t="shared" si="70"/>
        <v>0</v>
      </c>
      <c r="T491" s="211">
        <f t="shared" si="66"/>
        <v>4500</v>
      </c>
      <c r="U491" s="211">
        <f t="shared" si="71"/>
        <v>4500</v>
      </c>
      <c r="V491" s="220"/>
      <c r="X491" s="63" t="str">
        <f>'טבלה מרכזת'!A491</f>
        <v>תשושי נפש</v>
      </c>
      <c r="Y491" s="63">
        <f>'טבלה מרכזת'!B491</f>
        <v>30</v>
      </c>
      <c r="Z491" s="63" t="str">
        <f>'טבלה מרכזת'!C491</f>
        <v>מטבח וחדר אוכל</v>
      </c>
      <c r="AA491" s="63" t="str">
        <f>'טבלה מרכזת'!D491</f>
        <v>מטבח</v>
      </c>
      <c r="AB491" s="63" t="str">
        <f>'טבלה מרכזת'!E491</f>
        <v>מיקסר מקצועי</v>
      </c>
      <c r="AC491" s="63">
        <f>'טבלה מרכזת'!F491</f>
        <v>4500</v>
      </c>
      <c r="AD491" s="63">
        <f>'טבלה מרכזת'!G491</f>
        <v>1</v>
      </c>
      <c r="AE491" s="63">
        <f>'טבלה מרכזת'!H491</f>
        <v>4500</v>
      </c>
    </row>
    <row r="492" spans="2:31" ht="14.5" thickBot="1" x14ac:dyDescent="0.35">
      <c r="B492" s="64" t="str">
        <f>תקן[[#This Row],[סוג מרכז]]</f>
        <v>תשושי נפש</v>
      </c>
      <c r="C492" s="64">
        <f>תקן[[#This Row],[גודל מרכז]]</f>
        <v>30</v>
      </c>
      <c r="D492" s="64" t="str">
        <f>תקן[[#This Row],[סוג פריט]]</f>
        <v>מטבח וחדר אוכל</v>
      </c>
      <c r="E492" s="64" t="str">
        <f>תקן[[#This Row],[קטגוריה]]</f>
        <v>מטבח</v>
      </c>
      <c r="F492" s="60" t="str">
        <f>תקן[[#This Row],[תיאור הפריט]]</f>
        <v>מכונה לקילוף תפוחי אדמה</v>
      </c>
      <c r="G492" s="64">
        <f>תקן[[#This Row],[עלות פריט]]</f>
        <v>8000</v>
      </c>
      <c r="H492" s="64">
        <f>תקן[[#This Row],[כמות]]</f>
        <v>1</v>
      </c>
      <c r="I492" s="64">
        <f>תקן[[#This Row],[סהכ עלות]]</f>
        <v>8000</v>
      </c>
      <c r="J492" s="65"/>
      <c r="K492" s="209" t="str">
        <f t="shared" si="67"/>
        <v>מכונה לקילוף תפוחי אדמה</v>
      </c>
      <c r="L492" s="210">
        <f t="shared" si="63"/>
        <v>1</v>
      </c>
      <c r="M492" s="211">
        <f t="shared" si="64"/>
        <v>0</v>
      </c>
      <c r="N492" s="211">
        <f t="shared" si="65"/>
        <v>8000</v>
      </c>
      <c r="O492" s="210"/>
      <c r="P492" s="218"/>
      <c r="Q492" s="215" t="str">
        <f t="shared" si="68"/>
        <v>מטבח וחדר אוכל</v>
      </c>
      <c r="R492" s="219">
        <f t="shared" si="69"/>
        <v>1</v>
      </c>
      <c r="S492" s="211">
        <f t="shared" si="70"/>
        <v>0</v>
      </c>
      <c r="T492" s="211">
        <f t="shared" si="66"/>
        <v>8000</v>
      </c>
      <c r="U492" s="211">
        <f t="shared" si="71"/>
        <v>8000</v>
      </c>
      <c r="V492" s="220"/>
      <c r="X492" s="63" t="str">
        <f>'טבלה מרכזת'!A492</f>
        <v>תשושי נפש</v>
      </c>
      <c r="Y492" s="63">
        <f>'טבלה מרכזת'!B492</f>
        <v>30</v>
      </c>
      <c r="Z492" s="63" t="str">
        <f>'טבלה מרכזת'!C492</f>
        <v>מטבח וחדר אוכל</v>
      </c>
      <c r="AA492" s="63" t="str">
        <f>'טבלה מרכזת'!D492</f>
        <v>מטבח</v>
      </c>
      <c r="AB492" s="63" t="str">
        <f>'טבלה מרכזת'!E492</f>
        <v>מכונה לקילוף תפוחי אדמה</v>
      </c>
      <c r="AC492" s="63">
        <f>'טבלה מרכזת'!F492</f>
        <v>8000</v>
      </c>
      <c r="AD492" s="63">
        <f>'טבלה מרכזת'!G492</f>
        <v>1</v>
      </c>
      <c r="AE492" s="63">
        <f>'טבלה מרכזת'!H492</f>
        <v>8000</v>
      </c>
    </row>
    <row r="493" spans="2:31" ht="14.5" thickBot="1" x14ac:dyDescent="0.35">
      <c r="B493" s="64" t="str">
        <f>תקן[[#This Row],[סוג מרכז]]</f>
        <v>תשושי נפש</v>
      </c>
      <c r="C493" s="64">
        <f>תקן[[#This Row],[גודל מרכז]]</f>
        <v>30</v>
      </c>
      <c r="D493" s="64" t="str">
        <f>תקן[[#This Row],[סוג פריט]]</f>
        <v>מטבח וחדר אוכל</v>
      </c>
      <c r="E493" s="64" t="str">
        <f>תקן[[#This Row],[קטגוריה]]</f>
        <v>מטבח</v>
      </c>
      <c r="F493" s="60" t="str">
        <f>תקן[[#This Row],[תיאור הפריט]]</f>
        <v>מעבד מזון מקצועי</v>
      </c>
      <c r="G493" s="64">
        <f>תקן[[#This Row],[עלות פריט]]</f>
        <v>2500</v>
      </c>
      <c r="H493" s="64">
        <f>תקן[[#This Row],[כמות]]</f>
        <v>1</v>
      </c>
      <c r="I493" s="64">
        <f>תקן[[#This Row],[סהכ עלות]]</f>
        <v>2500</v>
      </c>
      <c r="J493" s="65"/>
      <c r="K493" s="209" t="str">
        <f t="shared" si="67"/>
        <v>מעבד מזון מקצועי</v>
      </c>
      <c r="L493" s="210">
        <f t="shared" si="63"/>
        <v>1</v>
      </c>
      <c r="M493" s="211">
        <f t="shared" si="64"/>
        <v>0</v>
      </c>
      <c r="N493" s="211">
        <f t="shared" si="65"/>
        <v>2500</v>
      </c>
      <c r="O493" s="210"/>
      <c r="P493" s="218"/>
      <c r="Q493" s="215" t="str">
        <f t="shared" si="68"/>
        <v>מטבח וחדר אוכל</v>
      </c>
      <c r="R493" s="219">
        <f t="shared" si="69"/>
        <v>1</v>
      </c>
      <c r="S493" s="211">
        <f t="shared" si="70"/>
        <v>0</v>
      </c>
      <c r="T493" s="211">
        <f t="shared" si="66"/>
        <v>2500</v>
      </c>
      <c r="U493" s="211">
        <f t="shared" si="71"/>
        <v>2500</v>
      </c>
      <c r="V493" s="220"/>
      <c r="X493" s="63" t="str">
        <f>'טבלה מרכזת'!A493</f>
        <v>תשושי נפש</v>
      </c>
      <c r="Y493" s="63">
        <f>'טבלה מרכזת'!B493</f>
        <v>30</v>
      </c>
      <c r="Z493" s="63" t="str">
        <f>'טבלה מרכזת'!C493</f>
        <v>מטבח וחדר אוכל</v>
      </c>
      <c r="AA493" s="63" t="str">
        <f>'טבלה מרכזת'!D493</f>
        <v>מטבח</v>
      </c>
      <c r="AB493" s="63" t="str">
        <f>'טבלה מרכזת'!E493</f>
        <v>מעבד מזון מקצועי</v>
      </c>
      <c r="AC493" s="63">
        <f>'טבלה מרכזת'!F493</f>
        <v>2500</v>
      </c>
      <c r="AD493" s="63">
        <f>'טבלה מרכזת'!G493</f>
        <v>1</v>
      </c>
      <c r="AE493" s="63">
        <f>'טבלה מרכזת'!H493</f>
        <v>2500</v>
      </c>
    </row>
    <row r="494" spans="2:31" ht="14.5" thickBot="1" x14ac:dyDescent="0.35">
      <c r="B494" s="64" t="str">
        <f>תקן[[#This Row],[סוג מרכז]]</f>
        <v>תשושי נפש</v>
      </c>
      <c r="C494" s="64">
        <f>תקן[[#This Row],[גודל מרכז]]</f>
        <v>30</v>
      </c>
      <c r="D494" s="64" t="str">
        <f>תקן[[#This Row],[סוג פריט]]</f>
        <v>מטבח וחדר אוכל</v>
      </c>
      <c r="E494" s="64" t="str">
        <f>תקן[[#This Row],[קטגוריה]]</f>
        <v>חדר אוכל-כלי הגשה</v>
      </c>
      <c r="F494" s="60" t="str">
        <f>תקן[[#This Row],[תיאור הפריט]]</f>
        <v>מפות בד</v>
      </c>
      <c r="G494" s="64">
        <f>תקן[[#This Row],[עלות פריט]]</f>
        <v>150</v>
      </c>
      <c r="H494" s="64">
        <f>תקן[[#This Row],[כמות]]</f>
        <v>16</v>
      </c>
      <c r="I494" s="64">
        <f>תקן[[#This Row],[סהכ עלות]]</f>
        <v>2400</v>
      </c>
      <c r="J494" s="65"/>
      <c r="K494" s="209" t="str">
        <f t="shared" si="67"/>
        <v>מפות בד</v>
      </c>
      <c r="L494" s="210">
        <f t="shared" si="63"/>
        <v>16</v>
      </c>
      <c r="M494" s="211">
        <f t="shared" si="64"/>
        <v>0</v>
      </c>
      <c r="N494" s="211">
        <f t="shared" si="65"/>
        <v>2400</v>
      </c>
      <c r="O494" s="210"/>
      <c r="P494" s="218"/>
      <c r="Q494" s="215" t="str">
        <f t="shared" si="68"/>
        <v>מטבח וחדר אוכל</v>
      </c>
      <c r="R494" s="219">
        <f t="shared" si="69"/>
        <v>16</v>
      </c>
      <c r="S494" s="211">
        <f t="shared" si="70"/>
        <v>0</v>
      </c>
      <c r="T494" s="211">
        <f t="shared" si="66"/>
        <v>150</v>
      </c>
      <c r="U494" s="211">
        <f t="shared" si="71"/>
        <v>2400</v>
      </c>
      <c r="V494" s="220"/>
      <c r="X494" s="63" t="str">
        <f>'טבלה מרכזת'!A494</f>
        <v>תשושי נפש</v>
      </c>
      <c r="Y494" s="63">
        <f>'טבלה מרכזת'!B494</f>
        <v>30</v>
      </c>
      <c r="Z494" s="63" t="str">
        <f>'טבלה מרכזת'!C494</f>
        <v>מטבח וחדר אוכל</v>
      </c>
      <c r="AA494" s="63" t="str">
        <f>'טבלה מרכזת'!D494</f>
        <v>חדר אוכל-כלי הגשה</v>
      </c>
      <c r="AB494" s="63" t="str">
        <f>'טבלה מרכזת'!E494</f>
        <v>מפות בד</v>
      </c>
      <c r="AC494" s="63">
        <f>'טבלה מרכזת'!F494</f>
        <v>150</v>
      </c>
      <c r="AD494" s="63">
        <f>'טבלה מרכזת'!G494</f>
        <v>16</v>
      </c>
      <c r="AE494" s="63">
        <f>'טבלה מרכזת'!H494</f>
        <v>2400</v>
      </c>
    </row>
    <row r="495" spans="2:31" ht="14.5" thickBot="1" x14ac:dyDescent="0.35">
      <c r="B495" s="64" t="str">
        <f>תקן[[#This Row],[סוג מרכז]]</f>
        <v>תשושי נפש</v>
      </c>
      <c r="C495" s="64">
        <f>תקן[[#This Row],[גודל מרכז]]</f>
        <v>30</v>
      </c>
      <c r="D495" s="64" t="str">
        <f>תקן[[#This Row],[סוג פריט]]</f>
        <v>מטבח וחדר אוכל</v>
      </c>
      <c r="E495" s="64" t="str">
        <f>תקן[[#This Row],[קטגוריה]]</f>
        <v>מטבח</v>
      </c>
      <c r="F495" s="60" t="str">
        <f>תקן[[#This Row],[תיאור הפריט]]</f>
        <v>מקפיא תעשייתי דלת אחת</v>
      </c>
      <c r="G495" s="64">
        <f>תקן[[#This Row],[עלות פריט]]</f>
        <v>9000</v>
      </c>
      <c r="H495" s="64">
        <f>תקן[[#This Row],[כמות]]</f>
        <v>1</v>
      </c>
      <c r="I495" s="64">
        <f>תקן[[#This Row],[סהכ עלות]]</f>
        <v>9000</v>
      </c>
      <c r="J495" s="65"/>
      <c r="K495" s="209" t="str">
        <f t="shared" si="67"/>
        <v>מקפיא תעשייתי דלת אחת</v>
      </c>
      <c r="L495" s="210">
        <f t="shared" si="63"/>
        <v>1</v>
      </c>
      <c r="M495" s="211">
        <f t="shared" si="64"/>
        <v>0</v>
      </c>
      <c r="N495" s="211">
        <f t="shared" si="65"/>
        <v>9000</v>
      </c>
      <c r="O495" s="210"/>
      <c r="P495" s="218"/>
      <c r="Q495" s="215" t="str">
        <f t="shared" si="68"/>
        <v>מטבח וחדר אוכל</v>
      </c>
      <c r="R495" s="219">
        <f t="shared" si="69"/>
        <v>1</v>
      </c>
      <c r="S495" s="211">
        <f t="shared" si="70"/>
        <v>0</v>
      </c>
      <c r="T495" s="211">
        <f t="shared" si="66"/>
        <v>9000</v>
      </c>
      <c r="U495" s="211">
        <f t="shared" si="71"/>
        <v>9000</v>
      </c>
      <c r="V495" s="220"/>
      <c r="X495" s="63" t="str">
        <f>'טבלה מרכזת'!A495</f>
        <v>תשושי נפש</v>
      </c>
      <c r="Y495" s="63">
        <f>'טבלה מרכזת'!B495</f>
        <v>30</v>
      </c>
      <c r="Z495" s="63" t="str">
        <f>'טבלה מרכזת'!C495</f>
        <v>מטבח וחדר אוכל</v>
      </c>
      <c r="AA495" s="63" t="str">
        <f>'טבלה מרכזת'!D495</f>
        <v>מטבח</v>
      </c>
      <c r="AB495" s="63" t="str">
        <f>'טבלה מרכזת'!E495</f>
        <v>מקפיא תעשייתי דלת אחת</v>
      </c>
      <c r="AC495" s="63">
        <f>'טבלה מרכזת'!F495</f>
        <v>9000</v>
      </c>
      <c r="AD495" s="63">
        <f>'טבלה מרכזת'!G495</f>
        <v>1</v>
      </c>
      <c r="AE495" s="63">
        <f>'טבלה מרכזת'!H495</f>
        <v>9000</v>
      </c>
    </row>
    <row r="496" spans="2:31" ht="14.5" thickBot="1" x14ac:dyDescent="0.35">
      <c r="B496" s="64" t="str">
        <f>תקן[[#This Row],[סוג מרכז]]</f>
        <v>תשושי נפש</v>
      </c>
      <c r="C496" s="64">
        <f>תקן[[#This Row],[גודל מרכז]]</f>
        <v>30</v>
      </c>
      <c r="D496" s="64" t="str">
        <f>תקן[[#This Row],[סוג פריט]]</f>
        <v>מטבח וחדר אוכל</v>
      </c>
      <c r="E496" s="64" t="str">
        <f>תקן[[#This Row],[קטגוריה]]</f>
        <v>מטבח</v>
      </c>
      <c r="F496" s="60" t="str">
        <f>תקן[[#This Row],[תיאור הפריט]]</f>
        <v>מקרר תעשייתי דלת אחת</v>
      </c>
      <c r="G496" s="64">
        <f>תקן[[#This Row],[עלות פריט]]</f>
        <v>7700</v>
      </c>
      <c r="H496" s="64">
        <f>תקן[[#This Row],[כמות]]</f>
        <v>1</v>
      </c>
      <c r="I496" s="64">
        <f>תקן[[#This Row],[סהכ עלות]]</f>
        <v>7700</v>
      </c>
      <c r="J496" s="65"/>
      <c r="K496" s="209" t="str">
        <f t="shared" si="67"/>
        <v>מקרר תעשייתי דלת אחת</v>
      </c>
      <c r="L496" s="210">
        <f t="shared" si="63"/>
        <v>1</v>
      </c>
      <c r="M496" s="211">
        <f t="shared" si="64"/>
        <v>0</v>
      </c>
      <c r="N496" s="211">
        <f t="shared" si="65"/>
        <v>7700</v>
      </c>
      <c r="O496" s="210"/>
      <c r="P496" s="218"/>
      <c r="Q496" s="215" t="str">
        <f t="shared" si="68"/>
        <v>מטבח וחדר אוכל</v>
      </c>
      <c r="R496" s="219">
        <f t="shared" si="69"/>
        <v>1</v>
      </c>
      <c r="S496" s="211">
        <f t="shared" si="70"/>
        <v>0</v>
      </c>
      <c r="T496" s="211">
        <f t="shared" si="66"/>
        <v>7700</v>
      </c>
      <c r="U496" s="211">
        <f t="shared" si="71"/>
        <v>7700</v>
      </c>
      <c r="V496" s="220"/>
      <c r="X496" s="63" t="str">
        <f>'טבלה מרכזת'!A496</f>
        <v>תשושי נפש</v>
      </c>
      <c r="Y496" s="63">
        <f>'טבלה מרכזת'!B496</f>
        <v>30</v>
      </c>
      <c r="Z496" s="63" t="str">
        <f>'טבלה מרכזת'!C496</f>
        <v>מטבח וחדר אוכל</v>
      </c>
      <c r="AA496" s="63" t="str">
        <f>'טבלה מרכזת'!D496</f>
        <v>מטבח</v>
      </c>
      <c r="AB496" s="63" t="str">
        <f>'טבלה מרכזת'!E496</f>
        <v>מקרר תעשייתי דלת אחת</v>
      </c>
      <c r="AC496" s="63">
        <f>'טבלה מרכזת'!F496</f>
        <v>7700</v>
      </c>
      <c r="AD496" s="63">
        <f>'טבלה מרכזת'!G496</f>
        <v>1</v>
      </c>
      <c r="AE496" s="63">
        <f>'טבלה מרכזת'!H496</f>
        <v>7700</v>
      </c>
    </row>
    <row r="497" spans="2:31" ht="14.5" thickBot="1" x14ac:dyDescent="0.35">
      <c r="B497" s="64" t="str">
        <f>תקן[[#This Row],[סוג מרכז]]</f>
        <v>תשושי נפש</v>
      </c>
      <c r="C497" s="64">
        <f>תקן[[#This Row],[גודל מרכז]]</f>
        <v>30</v>
      </c>
      <c r="D497" s="64" t="str">
        <f>תקן[[#This Row],[סוג פריט]]</f>
        <v>מטבח וחדר אוכל</v>
      </c>
      <c r="E497" s="64" t="str">
        <f>תקן[[#This Row],[קטגוריה]]</f>
        <v>מטבח</v>
      </c>
      <c r="F497" s="60" t="str">
        <f>תקן[[#This Row],[תיאור הפריט]]</f>
        <v>מקרר תעשייתי שתי דלתות</v>
      </c>
      <c r="G497" s="64">
        <f>תקן[[#This Row],[עלות פריט]]</f>
        <v>10800</v>
      </c>
      <c r="H497" s="64">
        <f>תקן[[#This Row],[כמות]]</f>
        <v>0</v>
      </c>
      <c r="I497" s="64">
        <f>תקן[[#This Row],[סהכ עלות]]</f>
        <v>0</v>
      </c>
      <c r="J497" s="65"/>
      <c r="K497" s="209" t="str">
        <f t="shared" si="67"/>
        <v>מקרר תעשייתי שתי דלתות</v>
      </c>
      <c r="L497" s="210">
        <f t="shared" si="63"/>
        <v>0</v>
      </c>
      <c r="M497" s="211">
        <f t="shared" si="64"/>
        <v>0</v>
      </c>
      <c r="N497" s="211">
        <f t="shared" si="65"/>
        <v>0</v>
      </c>
      <c r="O497" s="210"/>
      <c r="P497" s="218"/>
      <c r="Q497" s="215" t="str">
        <f t="shared" si="68"/>
        <v>מטבח וחדר אוכל</v>
      </c>
      <c r="R497" s="219">
        <f t="shared" si="69"/>
        <v>0</v>
      </c>
      <c r="S497" s="211">
        <f t="shared" si="70"/>
        <v>0</v>
      </c>
      <c r="T497" s="211">
        <f t="shared" si="66"/>
        <v>10800</v>
      </c>
      <c r="U497" s="211">
        <f t="shared" si="71"/>
        <v>0</v>
      </c>
      <c r="V497" s="220"/>
      <c r="X497" s="63" t="str">
        <f>'טבלה מרכזת'!A497</f>
        <v>תשושי נפש</v>
      </c>
      <c r="Y497" s="63">
        <f>'טבלה מרכזת'!B497</f>
        <v>30</v>
      </c>
      <c r="Z497" s="63" t="str">
        <f>'טבלה מרכזת'!C497</f>
        <v>מטבח וחדר אוכל</v>
      </c>
      <c r="AA497" s="63" t="str">
        <f>'טבלה מרכזת'!D497</f>
        <v>מטבח</v>
      </c>
      <c r="AB497" s="63" t="str">
        <f>'טבלה מרכזת'!E497</f>
        <v>מקרר תעשייתי שתי דלתות</v>
      </c>
      <c r="AC497" s="63">
        <f>'טבלה מרכזת'!F497</f>
        <v>10800</v>
      </c>
      <c r="AD497" s="63">
        <f>'טבלה מרכזת'!G497</f>
        <v>0</v>
      </c>
      <c r="AE497" s="63">
        <f>'טבלה מרכזת'!H497</f>
        <v>0</v>
      </c>
    </row>
    <row r="498" spans="2:31" ht="14.5" thickBot="1" x14ac:dyDescent="0.35">
      <c r="B498" s="64" t="str">
        <f>תקן[[#This Row],[סוג מרכז]]</f>
        <v>תשושי נפש</v>
      </c>
      <c r="C498" s="64">
        <f>תקן[[#This Row],[גודל מרכז]]</f>
        <v>30</v>
      </c>
      <c r="D498" s="64" t="str">
        <f>תקן[[#This Row],[סוג פריט]]</f>
        <v>מטבח וחדר אוכל</v>
      </c>
      <c r="E498" s="64" t="str">
        <f>תקן[[#This Row],[קטגוריה]]</f>
        <v>מטבח</v>
      </c>
      <c r="F498" s="60" t="str">
        <f>תקן[[#This Row],[תיאור הפריט]]</f>
        <v>מרכך מים אוטומטי למטבח</v>
      </c>
      <c r="G498" s="64">
        <f>תקן[[#This Row],[עלות פריט]]</f>
        <v>3000</v>
      </c>
      <c r="H498" s="64">
        <f>תקן[[#This Row],[כמות]]</f>
        <v>1</v>
      </c>
      <c r="I498" s="64">
        <f>תקן[[#This Row],[סהכ עלות]]</f>
        <v>3000</v>
      </c>
      <c r="J498" s="65"/>
      <c r="K498" s="209" t="str">
        <f t="shared" si="67"/>
        <v>מרכך מים אוטומטי למטבח</v>
      </c>
      <c r="L498" s="210">
        <f t="shared" si="63"/>
        <v>1</v>
      </c>
      <c r="M498" s="211">
        <f t="shared" si="64"/>
        <v>0</v>
      </c>
      <c r="N498" s="211">
        <f t="shared" si="65"/>
        <v>3000</v>
      </c>
      <c r="O498" s="210"/>
      <c r="P498" s="218"/>
      <c r="Q498" s="215" t="str">
        <f t="shared" si="68"/>
        <v>מטבח וחדר אוכל</v>
      </c>
      <c r="R498" s="219">
        <f t="shared" si="69"/>
        <v>1</v>
      </c>
      <c r="S498" s="211">
        <f t="shared" si="70"/>
        <v>0</v>
      </c>
      <c r="T498" s="211">
        <f t="shared" si="66"/>
        <v>3000</v>
      </c>
      <c r="U498" s="211">
        <f t="shared" si="71"/>
        <v>3000</v>
      </c>
      <c r="V498" s="220"/>
      <c r="X498" s="63" t="str">
        <f>'טבלה מרכזת'!A498</f>
        <v>תשושי נפש</v>
      </c>
      <c r="Y498" s="63">
        <f>'טבלה מרכזת'!B498</f>
        <v>30</v>
      </c>
      <c r="Z498" s="63" t="str">
        <f>'טבלה מרכזת'!C498</f>
        <v>מטבח וחדר אוכל</v>
      </c>
      <c r="AA498" s="63" t="str">
        <f>'טבלה מרכזת'!D498</f>
        <v>מטבח</v>
      </c>
      <c r="AB498" s="63" t="str">
        <f>'טבלה מרכזת'!E498</f>
        <v>מרכך מים אוטומטי למטבח</v>
      </c>
      <c r="AC498" s="63">
        <f>'טבלה מרכזת'!F498</f>
        <v>3000</v>
      </c>
      <c r="AD498" s="63">
        <f>'טבלה מרכזת'!G498</f>
        <v>1</v>
      </c>
      <c r="AE498" s="63">
        <f>'טבלה מרכזת'!H498</f>
        <v>3000</v>
      </c>
    </row>
    <row r="499" spans="2:31" ht="42.5" thickBot="1" x14ac:dyDescent="0.35">
      <c r="B499" s="64" t="str">
        <f>תקן[[#This Row],[סוג מרכז]]</f>
        <v>תשושי נפש</v>
      </c>
      <c r="C499" s="64">
        <f>תקן[[#This Row],[גודל מרכז]]</f>
        <v>30</v>
      </c>
      <c r="D499" s="64" t="str">
        <f>תקן[[#This Row],[סוג פריט]]</f>
        <v>מטבח וחדר אוכל</v>
      </c>
      <c r="E499" s="64" t="str">
        <f>תקן[[#This Row],[קטגוריה]]</f>
        <v>חדר אוכל-כלי הגשה</v>
      </c>
      <c r="F499" s="60" t="str">
        <f>תקן[[#This Row],[תיאור הפריט]]</f>
        <v>מרקיה, סלסלת לחם, סט מלח פלפל סוכר, מתקן מפיות, קיסמי שיניים</v>
      </c>
      <c r="G499" s="64">
        <f>תקן[[#This Row],[עלות פריט]]</f>
        <v>250</v>
      </c>
      <c r="H499" s="64">
        <f>תקן[[#This Row],[כמות]]</f>
        <v>10</v>
      </c>
      <c r="I499" s="64">
        <f>תקן[[#This Row],[סהכ עלות]]</f>
        <v>2500</v>
      </c>
      <c r="J499" s="65"/>
      <c r="K499" s="209" t="str">
        <f t="shared" si="67"/>
        <v>מרקיה, סלסלת לחם, סט מלח פלפל סוכר, מתקן מפיות, קיסמי שיניים</v>
      </c>
      <c r="L499" s="210">
        <f t="shared" ref="L499:L561" si="72">H499</f>
        <v>10</v>
      </c>
      <c r="M499" s="211">
        <f t="shared" ref="M499:M561" si="73">IF(L499-H499&lt;&gt;0,L499-H499,0)</f>
        <v>0</v>
      </c>
      <c r="N499" s="211">
        <f t="shared" ref="N499:N561" si="74">L499*G499</f>
        <v>2500</v>
      </c>
      <c r="O499" s="210"/>
      <c r="P499" s="218"/>
      <c r="Q499" s="215" t="str">
        <f t="shared" si="68"/>
        <v>מטבח וחדר אוכל</v>
      </c>
      <c r="R499" s="219">
        <f t="shared" si="69"/>
        <v>10</v>
      </c>
      <c r="S499" s="211">
        <f t="shared" si="70"/>
        <v>0</v>
      </c>
      <c r="T499" s="211">
        <f t="shared" ref="T499:T561" si="75">G499</f>
        <v>250</v>
      </c>
      <c r="U499" s="211">
        <f t="shared" si="71"/>
        <v>2500</v>
      </c>
      <c r="V499" s="220"/>
      <c r="X499" s="63" t="str">
        <f>'טבלה מרכזת'!A499</f>
        <v>תשושי נפש</v>
      </c>
      <c r="Y499" s="63">
        <f>'טבלה מרכזת'!B499</f>
        <v>30</v>
      </c>
      <c r="Z499" s="63" t="str">
        <f>'טבלה מרכזת'!C499</f>
        <v>מטבח וחדר אוכל</v>
      </c>
      <c r="AA499" s="63" t="str">
        <f>'טבלה מרכזת'!D499</f>
        <v>חדר אוכל-כלי הגשה</v>
      </c>
      <c r="AB499" s="63" t="str">
        <f>'טבלה מרכזת'!E499</f>
        <v>מרקיה, סלסלת לחם, סט מלח פלפל סוכר, מתקן מפיות, קיסמי שיניים</v>
      </c>
      <c r="AC499" s="63">
        <f>'טבלה מרכזת'!F499</f>
        <v>250</v>
      </c>
      <c r="AD499" s="63">
        <f>'טבלה מרכזת'!G499</f>
        <v>10</v>
      </c>
      <c r="AE499" s="63">
        <f>'טבלה מרכזת'!H499</f>
        <v>2500</v>
      </c>
    </row>
    <row r="500" spans="2:31" ht="14.5" thickBot="1" x14ac:dyDescent="0.35">
      <c r="B500" s="64" t="str">
        <f>תקן[[#This Row],[סוג מרכז]]</f>
        <v>תשושי נפש</v>
      </c>
      <c r="C500" s="64">
        <f>תקן[[#This Row],[גודל מרכז]]</f>
        <v>30</v>
      </c>
      <c r="D500" s="64" t="str">
        <f>תקן[[#This Row],[סוג פריט]]</f>
        <v>מטבח וחדר אוכל</v>
      </c>
      <c r="E500" s="64" t="str">
        <f>תקן[[#This Row],[קטגוריה]]</f>
        <v>מטבח</v>
      </c>
      <c r="F500" s="60" t="str">
        <f>תקן[[#This Row],[תיאור הפריט]]</f>
        <v>עגלת 3 קומות</v>
      </c>
      <c r="G500" s="64">
        <f>תקן[[#This Row],[עלות פריט]]</f>
        <v>1000</v>
      </c>
      <c r="H500" s="64">
        <f>תקן[[#This Row],[כמות]]</f>
        <v>2</v>
      </c>
      <c r="I500" s="64">
        <f>תקן[[#This Row],[סהכ עלות]]</f>
        <v>2000</v>
      </c>
      <c r="J500" s="65"/>
      <c r="K500" s="209" t="str">
        <f t="shared" ref="K500:K562" si="76">F500</f>
        <v>עגלת 3 קומות</v>
      </c>
      <c r="L500" s="210">
        <f t="shared" si="72"/>
        <v>2</v>
      </c>
      <c r="M500" s="211">
        <f t="shared" si="73"/>
        <v>0</v>
      </c>
      <c r="N500" s="211">
        <f t="shared" si="74"/>
        <v>2000</v>
      </c>
      <c r="O500" s="210"/>
      <c r="P500" s="218"/>
      <c r="Q500" s="215" t="str">
        <f t="shared" ref="Q500:Q562" si="77">D500</f>
        <v>מטבח וחדר אוכל</v>
      </c>
      <c r="R500" s="219">
        <f t="shared" ref="R500:R562" si="78">L500</f>
        <v>2</v>
      </c>
      <c r="S500" s="211">
        <f t="shared" ref="S500:S562" si="79">M500</f>
        <v>0</v>
      </c>
      <c r="T500" s="211">
        <f t="shared" si="75"/>
        <v>1000</v>
      </c>
      <c r="U500" s="211">
        <f t="shared" ref="U500:U562" si="80">T500*R500</f>
        <v>2000</v>
      </c>
      <c r="V500" s="220"/>
      <c r="X500" s="63" t="str">
        <f>'טבלה מרכזת'!A500</f>
        <v>תשושי נפש</v>
      </c>
      <c r="Y500" s="63">
        <f>'טבלה מרכזת'!B500</f>
        <v>30</v>
      </c>
      <c r="Z500" s="63" t="str">
        <f>'טבלה מרכזת'!C500</f>
        <v>מטבח וחדר אוכל</v>
      </c>
      <c r="AA500" s="63" t="str">
        <f>'טבלה מרכזת'!D500</f>
        <v>מטבח</v>
      </c>
      <c r="AB500" s="63" t="str">
        <f>'טבלה מרכזת'!E500</f>
        <v>עגלת 3 קומות</v>
      </c>
      <c r="AC500" s="63">
        <f>'טבלה מרכזת'!F500</f>
        <v>1000</v>
      </c>
      <c r="AD500" s="63">
        <f>'טבלה מרכזת'!G500</f>
        <v>2</v>
      </c>
      <c r="AE500" s="63">
        <f>'טבלה מרכזת'!H500</f>
        <v>2000</v>
      </c>
    </row>
    <row r="501" spans="2:31" ht="14.5" thickBot="1" x14ac:dyDescent="0.35">
      <c r="B501" s="64" t="str">
        <f>תקן[[#This Row],[סוג מרכז]]</f>
        <v>תשושי נפש</v>
      </c>
      <c r="C501" s="64">
        <f>תקן[[#This Row],[גודל מרכז]]</f>
        <v>30</v>
      </c>
      <c r="D501" s="64" t="str">
        <f>תקן[[#This Row],[סוג פריט]]</f>
        <v>מטבח וחדר אוכל</v>
      </c>
      <c r="E501" s="64" t="str">
        <f>תקן[[#This Row],[קטגוריה]]</f>
        <v>מטבח</v>
      </c>
      <c r="F501" s="60" t="str">
        <f>תקן[[#This Row],[תיאור הפריט]]</f>
        <v>עגלת נירוסטה לפח אשפה</v>
      </c>
      <c r="G501" s="64">
        <f>תקן[[#This Row],[עלות פריט]]</f>
        <v>500</v>
      </c>
      <c r="H501" s="64">
        <f>תקן[[#This Row],[כמות]]</f>
        <v>1</v>
      </c>
      <c r="I501" s="64">
        <f>תקן[[#This Row],[סהכ עלות]]</f>
        <v>500</v>
      </c>
      <c r="J501" s="65"/>
      <c r="K501" s="209" t="str">
        <f t="shared" si="76"/>
        <v>עגלת נירוסטה לפח אשפה</v>
      </c>
      <c r="L501" s="210">
        <f t="shared" si="72"/>
        <v>1</v>
      </c>
      <c r="M501" s="211">
        <f t="shared" si="73"/>
        <v>0</v>
      </c>
      <c r="N501" s="211">
        <f t="shared" si="74"/>
        <v>500</v>
      </c>
      <c r="O501" s="210"/>
      <c r="P501" s="218"/>
      <c r="Q501" s="215" t="str">
        <f t="shared" si="77"/>
        <v>מטבח וחדר אוכל</v>
      </c>
      <c r="R501" s="219">
        <f t="shared" si="78"/>
        <v>1</v>
      </c>
      <c r="S501" s="211">
        <f t="shared" si="79"/>
        <v>0</v>
      </c>
      <c r="T501" s="211">
        <f t="shared" si="75"/>
        <v>500</v>
      </c>
      <c r="U501" s="211">
        <f t="shared" si="80"/>
        <v>500</v>
      </c>
      <c r="V501" s="220"/>
      <c r="X501" s="63" t="str">
        <f>'טבלה מרכזת'!A501</f>
        <v>תשושי נפש</v>
      </c>
      <c r="Y501" s="63">
        <f>'טבלה מרכזת'!B501</f>
        <v>30</v>
      </c>
      <c r="Z501" s="63" t="str">
        <f>'טבלה מרכזת'!C501</f>
        <v>מטבח וחדר אוכל</v>
      </c>
      <c r="AA501" s="63" t="str">
        <f>'טבלה מרכזת'!D501</f>
        <v>מטבח</v>
      </c>
      <c r="AB501" s="63" t="str">
        <f>'טבלה מרכזת'!E501</f>
        <v>עגלת נירוסטה לפח אשפה</v>
      </c>
      <c r="AC501" s="63">
        <f>'טבלה מרכזת'!F501</f>
        <v>500</v>
      </c>
      <c r="AD501" s="63">
        <f>'טבלה מרכזת'!G501</f>
        <v>1</v>
      </c>
      <c r="AE501" s="63">
        <f>'טבלה מרכזת'!H501</f>
        <v>500</v>
      </c>
    </row>
    <row r="502" spans="2:31" ht="14.5" thickBot="1" x14ac:dyDescent="0.35">
      <c r="B502" s="64" t="str">
        <f>תקן[[#This Row],[סוג מרכז]]</f>
        <v>תשושי נפש</v>
      </c>
      <c r="C502" s="64">
        <f>תקן[[#This Row],[גודל מרכז]]</f>
        <v>30</v>
      </c>
      <c r="D502" s="64" t="str">
        <f>תקן[[#This Row],[סוג פריט]]</f>
        <v>מטבח וחדר אוכל</v>
      </c>
      <c r="E502" s="64" t="str">
        <f>תקן[[#This Row],[קטגוריה]]</f>
        <v>מטבח</v>
      </c>
      <c r="F502" s="60" t="str">
        <f>תקן[[#This Row],[תיאור הפריט]]</f>
        <v>קומביסטימר+מעמד</v>
      </c>
      <c r="G502" s="64">
        <f>תקן[[#This Row],[עלות פריט]]</f>
        <v>15000</v>
      </c>
      <c r="H502" s="64">
        <f>תקן[[#This Row],[כמות]]</f>
        <v>1</v>
      </c>
      <c r="I502" s="64">
        <f>תקן[[#This Row],[סהכ עלות]]</f>
        <v>15000</v>
      </c>
      <c r="J502" s="65"/>
      <c r="K502" s="209" t="str">
        <f t="shared" si="76"/>
        <v>קומביסטימר+מעמד</v>
      </c>
      <c r="L502" s="210">
        <f t="shared" si="72"/>
        <v>1</v>
      </c>
      <c r="M502" s="211">
        <f t="shared" si="73"/>
        <v>0</v>
      </c>
      <c r="N502" s="211">
        <f t="shared" si="74"/>
        <v>15000</v>
      </c>
      <c r="O502" s="210"/>
      <c r="P502" s="218"/>
      <c r="Q502" s="215" t="str">
        <f t="shared" si="77"/>
        <v>מטבח וחדר אוכל</v>
      </c>
      <c r="R502" s="219">
        <f t="shared" si="78"/>
        <v>1</v>
      </c>
      <c r="S502" s="211">
        <f t="shared" si="79"/>
        <v>0</v>
      </c>
      <c r="T502" s="211">
        <f t="shared" si="75"/>
        <v>15000</v>
      </c>
      <c r="U502" s="211">
        <f t="shared" si="80"/>
        <v>15000</v>
      </c>
      <c r="V502" s="220"/>
      <c r="X502" s="63" t="str">
        <f>'טבלה מרכזת'!A502</f>
        <v>תשושי נפש</v>
      </c>
      <c r="Y502" s="63">
        <f>'טבלה מרכזת'!B502</f>
        <v>30</v>
      </c>
      <c r="Z502" s="63" t="str">
        <f>'טבלה מרכזת'!C502</f>
        <v>מטבח וחדר אוכל</v>
      </c>
      <c r="AA502" s="63" t="str">
        <f>'טבלה מרכזת'!D502</f>
        <v>מטבח</v>
      </c>
      <c r="AB502" s="63" t="str">
        <f>'טבלה מרכזת'!E502</f>
        <v>קומביסטימר+מעמד</v>
      </c>
      <c r="AC502" s="63">
        <f>'טבלה מרכזת'!F502</f>
        <v>15000</v>
      </c>
      <c r="AD502" s="63">
        <f>'טבלה מרכזת'!G502</f>
        <v>1</v>
      </c>
      <c r="AE502" s="63">
        <f>'טבלה מרכזת'!H502</f>
        <v>15000</v>
      </c>
    </row>
    <row r="503" spans="2:31" ht="14.5" thickBot="1" x14ac:dyDescent="0.35">
      <c r="B503" s="64" t="str">
        <f>תקן[[#This Row],[סוג מרכז]]</f>
        <v>תשושי נפש</v>
      </c>
      <c r="C503" s="64">
        <f>תקן[[#This Row],[גודל מרכז]]</f>
        <v>30</v>
      </c>
      <c r="D503" s="64" t="str">
        <f>תקן[[#This Row],[סוג פריט]]</f>
        <v>מטבח וחדר אוכל</v>
      </c>
      <c r="E503" s="64" t="str">
        <f>תקן[[#This Row],[קטגוריה]]</f>
        <v>מטבח</v>
      </c>
      <c r="F503" s="60" t="str">
        <f>תקן[[#This Row],[תיאור הפריט]]</f>
        <v>קוצץ ירקות מקצועי</v>
      </c>
      <c r="G503" s="64">
        <f>תקן[[#This Row],[עלות פריט]]</f>
        <v>5000</v>
      </c>
      <c r="H503" s="64">
        <f>תקן[[#This Row],[כמות]]</f>
        <v>1</v>
      </c>
      <c r="I503" s="64">
        <f>תקן[[#This Row],[סהכ עלות]]</f>
        <v>5000</v>
      </c>
      <c r="J503" s="65"/>
      <c r="K503" s="209" t="str">
        <f t="shared" si="76"/>
        <v>קוצץ ירקות מקצועי</v>
      </c>
      <c r="L503" s="210">
        <f t="shared" si="72"/>
        <v>1</v>
      </c>
      <c r="M503" s="211">
        <f t="shared" si="73"/>
        <v>0</v>
      </c>
      <c r="N503" s="211">
        <f t="shared" si="74"/>
        <v>5000</v>
      </c>
      <c r="O503" s="210"/>
      <c r="P503" s="218"/>
      <c r="Q503" s="215" t="str">
        <f t="shared" si="77"/>
        <v>מטבח וחדר אוכל</v>
      </c>
      <c r="R503" s="219">
        <f t="shared" si="78"/>
        <v>1</v>
      </c>
      <c r="S503" s="211">
        <f t="shared" si="79"/>
        <v>0</v>
      </c>
      <c r="T503" s="211">
        <f t="shared" si="75"/>
        <v>5000</v>
      </c>
      <c r="U503" s="211">
        <f t="shared" si="80"/>
        <v>5000</v>
      </c>
      <c r="V503" s="220"/>
      <c r="X503" s="63" t="str">
        <f>'טבלה מרכזת'!A503</f>
        <v>תשושי נפש</v>
      </c>
      <c r="Y503" s="63">
        <f>'טבלה מרכזת'!B503</f>
        <v>30</v>
      </c>
      <c r="Z503" s="63" t="str">
        <f>'טבלה מרכזת'!C503</f>
        <v>מטבח וחדר אוכל</v>
      </c>
      <c r="AA503" s="63" t="str">
        <f>'טבלה מרכזת'!D503</f>
        <v>מטבח</v>
      </c>
      <c r="AB503" s="63" t="str">
        <f>'טבלה מרכזת'!E503</f>
        <v>קוצץ ירקות מקצועי</v>
      </c>
      <c r="AC503" s="63">
        <f>'טבלה מרכזת'!F503</f>
        <v>5000</v>
      </c>
      <c r="AD503" s="63">
        <f>'טבלה מרכזת'!G503</f>
        <v>1</v>
      </c>
      <c r="AE503" s="63">
        <f>'טבלה מרכזת'!H503</f>
        <v>5000</v>
      </c>
    </row>
    <row r="504" spans="2:31" ht="28.5" thickBot="1" x14ac:dyDescent="0.35">
      <c r="B504" s="64" t="str">
        <f>תקן[[#This Row],[סוג מרכז]]</f>
        <v>תשושי נפש</v>
      </c>
      <c r="C504" s="64">
        <f>תקן[[#This Row],[גודל מרכז]]</f>
        <v>30</v>
      </c>
      <c r="D504" s="64" t="str">
        <f>תקן[[#This Row],[סוג פריט]]</f>
        <v>מטבח וחדר אוכל</v>
      </c>
      <c r="E504" s="64" t="str">
        <f>תקן[[#This Row],[קטגוריה]]</f>
        <v>חדר אוכל-כלי הגשה</v>
      </c>
      <c r="F504" s="60" t="str">
        <f>תקן[[#This Row],[תיאור הפריט]]</f>
        <v>קערות הגשה, מצקות וכפות הגשה, ארגזי פלסטויק לאיסוף</v>
      </c>
      <c r="G504" s="64">
        <f>תקן[[#This Row],[עלות פריט]]</f>
        <v>1200</v>
      </c>
      <c r="H504" s="64">
        <f>תקן[[#This Row],[כמות]]</f>
        <v>2</v>
      </c>
      <c r="I504" s="64">
        <f>תקן[[#This Row],[סהכ עלות]]</f>
        <v>2400</v>
      </c>
      <c r="J504" s="65"/>
      <c r="K504" s="209" t="str">
        <f t="shared" si="76"/>
        <v>קערות הגשה, מצקות וכפות הגשה, ארגזי פלסטויק לאיסוף</v>
      </c>
      <c r="L504" s="210">
        <f t="shared" si="72"/>
        <v>2</v>
      </c>
      <c r="M504" s="211">
        <f t="shared" si="73"/>
        <v>0</v>
      </c>
      <c r="N504" s="211">
        <f t="shared" si="74"/>
        <v>2400</v>
      </c>
      <c r="O504" s="210"/>
      <c r="P504" s="218"/>
      <c r="Q504" s="215" t="str">
        <f t="shared" si="77"/>
        <v>מטבח וחדר אוכל</v>
      </c>
      <c r="R504" s="219">
        <f t="shared" si="78"/>
        <v>2</v>
      </c>
      <c r="S504" s="211">
        <f t="shared" si="79"/>
        <v>0</v>
      </c>
      <c r="T504" s="211">
        <f t="shared" si="75"/>
        <v>1200</v>
      </c>
      <c r="U504" s="211">
        <f t="shared" si="80"/>
        <v>2400</v>
      </c>
      <c r="V504" s="220"/>
      <c r="X504" s="63" t="str">
        <f>'טבלה מרכזת'!A504</f>
        <v>תשושי נפש</v>
      </c>
      <c r="Y504" s="63">
        <f>'טבלה מרכזת'!B504</f>
        <v>30</v>
      </c>
      <c r="Z504" s="63" t="str">
        <f>'טבלה מרכזת'!C504</f>
        <v>מטבח וחדר אוכל</v>
      </c>
      <c r="AA504" s="63" t="str">
        <f>'טבלה מרכזת'!D504</f>
        <v>חדר אוכל-כלי הגשה</v>
      </c>
      <c r="AB504" s="63" t="str">
        <f>'טבלה מרכזת'!E504</f>
        <v>קערות הגשה, מצקות וכפות הגשה, ארגזי פלסטויק לאיסוף</v>
      </c>
      <c r="AC504" s="63">
        <f>'טבלה מרכזת'!F504</f>
        <v>1200</v>
      </c>
      <c r="AD504" s="63">
        <f>'טבלה מרכזת'!G504</f>
        <v>2</v>
      </c>
      <c r="AE504" s="63">
        <f>'טבלה מרכזת'!H504</f>
        <v>2400</v>
      </c>
    </row>
    <row r="505" spans="2:31" ht="14.5" thickBot="1" x14ac:dyDescent="0.35">
      <c r="B505" s="64" t="str">
        <f>תקן[[#This Row],[סוג מרכז]]</f>
        <v>תשושי נפש</v>
      </c>
      <c r="C505" s="64">
        <f>תקן[[#This Row],[גודל מרכז]]</f>
        <v>30</v>
      </c>
      <c r="D505" s="64" t="str">
        <f>תקן[[#This Row],[סוג פריט]]</f>
        <v>מטבח וחדר אוכל</v>
      </c>
      <c r="E505" s="64" t="str">
        <f>תקן[[#This Row],[קטגוריה]]</f>
        <v>כלי הכנה-מטבח מחמם</v>
      </c>
      <c r="F505" s="60" t="str">
        <f>תקן[[#This Row],[תיאור הפריט]]</f>
        <v>קערות וקעריות מסוגים שונים</v>
      </c>
      <c r="G505" s="64">
        <f>תקן[[#This Row],[עלות פריט]]</f>
        <v>500</v>
      </c>
      <c r="H505" s="64">
        <f>תקן[[#This Row],[כמות]]</f>
        <v>1</v>
      </c>
      <c r="I505" s="64">
        <f>תקן[[#This Row],[סהכ עלות]]</f>
        <v>500</v>
      </c>
      <c r="J505" s="65"/>
      <c r="K505" s="209" t="str">
        <f t="shared" si="76"/>
        <v>קערות וקעריות מסוגים שונים</v>
      </c>
      <c r="L505" s="210">
        <f t="shared" si="72"/>
        <v>1</v>
      </c>
      <c r="M505" s="211">
        <f t="shared" si="73"/>
        <v>0</v>
      </c>
      <c r="N505" s="211">
        <f t="shared" si="74"/>
        <v>500</v>
      </c>
      <c r="O505" s="210"/>
      <c r="P505" s="218"/>
      <c r="Q505" s="215" t="str">
        <f t="shared" si="77"/>
        <v>מטבח וחדר אוכל</v>
      </c>
      <c r="R505" s="219">
        <f t="shared" si="78"/>
        <v>1</v>
      </c>
      <c r="S505" s="211">
        <f t="shared" si="79"/>
        <v>0</v>
      </c>
      <c r="T505" s="211">
        <f t="shared" si="75"/>
        <v>500</v>
      </c>
      <c r="U505" s="211">
        <f t="shared" si="80"/>
        <v>500</v>
      </c>
      <c r="V505" s="220"/>
      <c r="X505" s="63" t="str">
        <f>'טבלה מרכזת'!A505</f>
        <v>תשושי נפש</v>
      </c>
      <c r="Y505" s="63">
        <f>'טבלה מרכזת'!B505</f>
        <v>30</v>
      </c>
      <c r="Z505" s="63" t="str">
        <f>'טבלה מרכזת'!C505</f>
        <v>מטבח וחדר אוכל</v>
      </c>
      <c r="AA505" s="63" t="str">
        <f>'טבלה מרכזת'!D505</f>
        <v>כלי הכנה-מטבח מחמם</v>
      </c>
      <c r="AB505" s="63" t="str">
        <f>'טבלה מרכזת'!E505</f>
        <v>קערות וקעריות מסוגים שונים</v>
      </c>
      <c r="AC505" s="63">
        <f>'טבלה מרכזת'!F505</f>
        <v>500</v>
      </c>
      <c r="AD505" s="63">
        <f>'טבלה מרכזת'!G505</f>
        <v>1</v>
      </c>
      <c r="AE505" s="63">
        <f>'טבלה מרכזת'!H505</f>
        <v>500</v>
      </c>
    </row>
    <row r="506" spans="2:31" ht="28.5" thickBot="1" x14ac:dyDescent="0.35">
      <c r="B506" s="64" t="str">
        <f>תקן[[#This Row],[סוג מרכז]]</f>
        <v>תשושי נפש</v>
      </c>
      <c r="C506" s="64">
        <f>תקן[[#This Row],[גודל מרכז]]</f>
        <v>30</v>
      </c>
      <c r="D506" s="64" t="str">
        <f>תקן[[#This Row],[סוג פריט]]</f>
        <v>מטבח וחדר אוכל</v>
      </c>
      <c r="E506" s="64" t="str">
        <f>תקן[[#This Row],[קטגוריה]]</f>
        <v>מטבח</v>
      </c>
      <c r="F506" s="60" t="str">
        <f>תקן[[#This Row],[תיאור הפריט]]</f>
        <v>שולחן ( 2 מ') עם כיור כפול + מדף תחתוןן</v>
      </c>
      <c r="G506" s="64">
        <f>תקן[[#This Row],[עלות פריט]]</f>
        <v>4200</v>
      </c>
      <c r="H506" s="64">
        <f>תקן[[#This Row],[כמות]]</f>
        <v>1</v>
      </c>
      <c r="I506" s="64">
        <f>תקן[[#This Row],[סהכ עלות]]</f>
        <v>4200</v>
      </c>
      <c r="J506" s="65"/>
      <c r="K506" s="209" t="str">
        <f t="shared" si="76"/>
        <v>שולחן ( 2 מ') עם כיור כפול + מדף תחתוןן</v>
      </c>
      <c r="L506" s="210">
        <f t="shared" si="72"/>
        <v>1</v>
      </c>
      <c r="M506" s="211">
        <f t="shared" si="73"/>
        <v>0</v>
      </c>
      <c r="N506" s="211">
        <f t="shared" si="74"/>
        <v>4200</v>
      </c>
      <c r="O506" s="210"/>
      <c r="P506" s="218"/>
      <c r="Q506" s="215" t="str">
        <f t="shared" si="77"/>
        <v>מטבח וחדר אוכל</v>
      </c>
      <c r="R506" s="219">
        <f t="shared" si="78"/>
        <v>1</v>
      </c>
      <c r="S506" s="211">
        <f t="shared" si="79"/>
        <v>0</v>
      </c>
      <c r="T506" s="211">
        <f t="shared" si="75"/>
        <v>4200</v>
      </c>
      <c r="U506" s="211">
        <f t="shared" si="80"/>
        <v>4200</v>
      </c>
      <c r="V506" s="220"/>
      <c r="X506" s="63" t="str">
        <f>'טבלה מרכזת'!A506</f>
        <v>תשושי נפש</v>
      </c>
      <c r="Y506" s="63">
        <f>'טבלה מרכזת'!B506</f>
        <v>30</v>
      </c>
      <c r="Z506" s="63" t="str">
        <f>'טבלה מרכזת'!C506</f>
        <v>מטבח וחדר אוכל</v>
      </c>
      <c r="AA506" s="63" t="str">
        <f>'טבלה מרכזת'!D506</f>
        <v>מטבח</v>
      </c>
      <c r="AB506" s="63" t="str">
        <f>'טבלה מרכזת'!E506</f>
        <v>שולחן ( 2 מ') עם כיור כפול + מדף תחתוןן</v>
      </c>
      <c r="AC506" s="63">
        <f>'טבלה מרכזת'!F506</f>
        <v>4200</v>
      </c>
      <c r="AD506" s="63">
        <f>'טבלה מרכזת'!G506</f>
        <v>1</v>
      </c>
      <c r="AE506" s="63">
        <f>'טבלה מרכזת'!H506</f>
        <v>4200</v>
      </c>
    </row>
    <row r="507" spans="2:31" ht="28.5" thickBot="1" x14ac:dyDescent="0.35">
      <c r="B507" s="64" t="str">
        <f>תקן[[#This Row],[סוג מרכז]]</f>
        <v>תשושי נפש</v>
      </c>
      <c r="C507" s="64">
        <f>תקן[[#This Row],[גודל מרכז]]</f>
        <v>30</v>
      </c>
      <c r="D507" s="64" t="str">
        <f>תקן[[#This Row],[סוג פריט]]</f>
        <v>מטבח וחדר אוכל</v>
      </c>
      <c r="E507" s="64" t="str">
        <f>תקן[[#This Row],[קטגוריה]]</f>
        <v>מטבח</v>
      </c>
      <c r="F507" s="60" t="str">
        <f>תקן[[#This Row],[תיאור הפריט]]</f>
        <v>שולחן עבודה ללא כיורים + מדף תחתון</v>
      </c>
      <c r="G507" s="64">
        <f>תקן[[#This Row],[עלות פריט]]</f>
        <v>2500</v>
      </c>
      <c r="H507" s="64">
        <f>תקן[[#This Row],[כמות]]</f>
        <v>2</v>
      </c>
      <c r="I507" s="64">
        <f>תקן[[#This Row],[סהכ עלות]]</f>
        <v>5000</v>
      </c>
      <c r="J507" s="65"/>
      <c r="K507" s="209" t="str">
        <f t="shared" si="76"/>
        <v>שולחן עבודה ללא כיורים + מדף תחתון</v>
      </c>
      <c r="L507" s="210">
        <f t="shared" si="72"/>
        <v>2</v>
      </c>
      <c r="M507" s="211">
        <f t="shared" si="73"/>
        <v>0</v>
      </c>
      <c r="N507" s="211">
        <f t="shared" si="74"/>
        <v>5000</v>
      </c>
      <c r="O507" s="210"/>
      <c r="P507" s="218"/>
      <c r="Q507" s="215" t="str">
        <f t="shared" si="77"/>
        <v>מטבח וחדר אוכל</v>
      </c>
      <c r="R507" s="219">
        <f t="shared" si="78"/>
        <v>2</v>
      </c>
      <c r="S507" s="211">
        <f t="shared" si="79"/>
        <v>0</v>
      </c>
      <c r="T507" s="211">
        <f t="shared" si="75"/>
        <v>2500</v>
      </c>
      <c r="U507" s="211">
        <f t="shared" si="80"/>
        <v>5000</v>
      </c>
      <c r="V507" s="220"/>
      <c r="X507" s="63" t="str">
        <f>'טבלה מרכזת'!A507</f>
        <v>תשושי נפש</v>
      </c>
      <c r="Y507" s="63">
        <f>'טבלה מרכזת'!B507</f>
        <v>30</v>
      </c>
      <c r="Z507" s="63" t="str">
        <f>'טבלה מרכזת'!C507</f>
        <v>מטבח וחדר אוכל</v>
      </c>
      <c r="AA507" s="63" t="str">
        <f>'טבלה מרכזת'!D507</f>
        <v>מטבח</v>
      </c>
      <c r="AB507" s="63" t="str">
        <f>'טבלה מרכזת'!E507</f>
        <v>שולחן עבודה ללא כיורים + מדף תחתון</v>
      </c>
      <c r="AC507" s="63">
        <f>'טבלה מרכזת'!F507</f>
        <v>2500</v>
      </c>
      <c r="AD507" s="63">
        <f>'טבלה מרכזת'!G507</f>
        <v>2</v>
      </c>
      <c r="AE507" s="63">
        <f>'טבלה מרכזת'!H507</f>
        <v>5000</v>
      </c>
    </row>
    <row r="508" spans="2:31" ht="28.5" thickBot="1" x14ac:dyDescent="0.35">
      <c r="B508" s="64" t="str">
        <f>תקן[[#This Row],[סוג מרכז]]</f>
        <v>תשושי נפש</v>
      </c>
      <c r="C508" s="64">
        <f>תקן[[#This Row],[גודל מרכז]]</f>
        <v>30</v>
      </c>
      <c r="D508" s="64" t="str">
        <f>תקן[[#This Row],[סוג פריט]]</f>
        <v>מטבח וחדר אוכל</v>
      </c>
      <c r="E508" s="64" t="str">
        <f>תקן[[#This Row],[קטגוריה]]</f>
        <v>מטבח</v>
      </c>
      <c r="F508" s="60" t="str">
        <f>תקן[[#This Row],[תיאור הפריט]]</f>
        <v>שולחן עם כיור יחיד ( 2 מ') + מדף תחתוןן</v>
      </c>
      <c r="G508" s="64">
        <f>תקן[[#This Row],[עלות פריט]]</f>
        <v>3500</v>
      </c>
      <c r="H508" s="64">
        <f>תקן[[#This Row],[כמות]]</f>
        <v>2</v>
      </c>
      <c r="I508" s="64">
        <f>תקן[[#This Row],[סהכ עלות]]</f>
        <v>7000</v>
      </c>
      <c r="J508" s="65"/>
      <c r="K508" s="209" t="str">
        <f t="shared" si="76"/>
        <v>שולחן עם כיור יחיד ( 2 מ') + מדף תחתוןן</v>
      </c>
      <c r="L508" s="210">
        <f t="shared" si="72"/>
        <v>2</v>
      </c>
      <c r="M508" s="211">
        <f t="shared" si="73"/>
        <v>0</v>
      </c>
      <c r="N508" s="211">
        <f t="shared" si="74"/>
        <v>7000</v>
      </c>
      <c r="O508" s="210"/>
      <c r="P508" s="218"/>
      <c r="Q508" s="215" t="str">
        <f t="shared" si="77"/>
        <v>מטבח וחדר אוכל</v>
      </c>
      <c r="R508" s="219">
        <f t="shared" si="78"/>
        <v>2</v>
      </c>
      <c r="S508" s="211">
        <f t="shared" si="79"/>
        <v>0</v>
      </c>
      <c r="T508" s="211">
        <f t="shared" si="75"/>
        <v>3500</v>
      </c>
      <c r="U508" s="211">
        <f t="shared" si="80"/>
        <v>7000</v>
      </c>
      <c r="V508" s="220"/>
      <c r="X508" s="63" t="str">
        <f>'טבלה מרכזת'!A508</f>
        <v>תשושי נפש</v>
      </c>
      <c r="Y508" s="63">
        <f>'טבלה מרכזת'!B508</f>
        <v>30</v>
      </c>
      <c r="Z508" s="63" t="str">
        <f>'טבלה מרכזת'!C508</f>
        <v>מטבח וחדר אוכל</v>
      </c>
      <c r="AA508" s="63" t="str">
        <f>'טבלה מרכזת'!D508</f>
        <v>מטבח</v>
      </c>
      <c r="AB508" s="63" t="str">
        <f>'טבלה מרכזת'!E508</f>
        <v>שולחן עם כיור יחיד ( 2 מ') + מדף תחתוןן</v>
      </c>
      <c r="AC508" s="63">
        <f>'טבלה מרכזת'!F508</f>
        <v>3500</v>
      </c>
      <c r="AD508" s="63">
        <f>'טבלה מרכזת'!G508</f>
        <v>2</v>
      </c>
      <c r="AE508" s="63">
        <f>'טבלה מרכזת'!H508</f>
        <v>7000</v>
      </c>
    </row>
    <row r="509" spans="2:31" ht="14.5" thickBot="1" x14ac:dyDescent="0.35">
      <c r="B509" s="64" t="str">
        <f>תקן[[#This Row],[סוג מרכז]]</f>
        <v>תשושי נפש</v>
      </c>
      <c r="C509" s="64">
        <f>תקן[[#This Row],[גודל מרכז]]</f>
        <v>30</v>
      </c>
      <c r="D509" s="64" t="str">
        <f>תקן[[#This Row],[סוג פריט]]</f>
        <v>מטבח וחדר אוכל</v>
      </c>
      <c r="E509" s="64" t="str">
        <f>תקן[[#This Row],[קטגוריה]]</f>
        <v>מטבח</v>
      </c>
      <c r="F509" s="60" t="str">
        <f>תקן[[#This Row],[תיאור הפריט]]</f>
        <v>תנור בישול ואפייה</v>
      </c>
      <c r="G509" s="64">
        <f>תקן[[#This Row],[עלות פריט]]</f>
        <v>6500</v>
      </c>
      <c r="H509" s="64">
        <f>תקן[[#This Row],[כמות]]</f>
        <v>1</v>
      </c>
      <c r="I509" s="64">
        <f>תקן[[#This Row],[סהכ עלות]]</f>
        <v>6500</v>
      </c>
      <c r="J509" s="65"/>
      <c r="K509" s="209" t="str">
        <f t="shared" si="76"/>
        <v>תנור בישול ואפייה</v>
      </c>
      <c r="L509" s="210">
        <f t="shared" si="72"/>
        <v>1</v>
      </c>
      <c r="M509" s="211">
        <f t="shared" si="73"/>
        <v>0</v>
      </c>
      <c r="N509" s="211">
        <f t="shared" si="74"/>
        <v>6500</v>
      </c>
      <c r="O509" s="210"/>
      <c r="P509" s="218"/>
      <c r="Q509" s="215" t="str">
        <f t="shared" si="77"/>
        <v>מטבח וחדר אוכל</v>
      </c>
      <c r="R509" s="219">
        <f t="shared" si="78"/>
        <v>1</v>
      </c>
      <c r="S509" s="211">
        <f t="shared" si="79"/>
        <v>0</v>
      </c>
      <c r="T509" s="211">
        <f t="shared" si="75"/>
        <v>6500</v>
      </c>
      <c r="U509" s="211">
        <f t="shared" si="80"/>
        <v>6500</v>
      </c>
      <c r="V509" s="220"/>
      <c r="X509" s="63" t="str">
        <f>'טבלה מרכזת'!A509</f>
        <v>תשושי נפש</v>
      </c>
      <c r="Y509" s="63">
        <f>'טבלה מרכזת'!B509</f>
        <v>30</v>
      </c>
      <c r="Z509" s="63" t="str">
        <f>'טבלה מרכזת'!C509</f>
        <v>מטבח וחדר אוכל</v>
      </c>
      <c r="AA509" s="63" t="str">
        <f>'טבלה מרכזת'!D509</f>
        <v>מטבח</v>
      </c>
      <c r="AB509" s="63" t="str">
        <f>'טבלה מרכזת'!E509</f>
        <v>תנור בישול ואפייה</v>
      </c>
      <c r="AC509" s="63">
        <f>'טבלה מרכזת'!F509</f>
        <v>6500</v>
      </c>
      <c r="AD509" s="63">
        <f>'טבלה מרכזת'!G509</f>
        <v>1</v>
      </c>
      <c r="AE509" s="63">
        <f>'טבלה מרכזת'!H509</f>
        <v>6500</v>
      </c>
    </row>
    <row r="510" spans="2:31" ht="14.5" thickBot="1" x14ac:dyDescent="0.35">
      <c r="B510" s="64" t="str">
        <f>תקן[[#This Row],[סוג מרכז]]</f>
        <v>תשושי נפש</v>
      </c>
      <c r="C510" s="64">
        <f>תקן[[#This Row],[גודל מרכז]]</f>
        <v>30</v>
      </c>
      <c r="D510" s="64" t="str">
        <f>תקן[[#This Row],[סוג פריט]]</f>
        <v>מטבח וחדר אוכל</v>
      </c>
      <c r="E510" s="64" t="str">
        <f>תקן[[#This Row],[קטגוריה]]</f>
        <v>מטבח</v>
      </c>
      <c r="F510" s="60" t="str">
        <f>תקן[[#This Row],[תיאור הפריט]]</f>
        <v>תנור מיקרוגל</v>
      </c>
      <c r="G510" s="64">
        <f>תקן[[#This Row],[עלות פריט]]</f>
        <v>1200</v>
      </c>
      <c r="H510" s="64">
        <f>תקן[[#This Row],[כמות]]</f>
        <v>1</v>
      </c>
      <c r="I510" s="64">
        <f>תקן[[#This Row],[סהכ עלות]]</f>
        <v>1200</v>
      </c>
      <c r="J510" s="65"/>
      <c r="K510" s="209" t="str">
        <f t="shared" si="76"/>
        <v>תנור מיקרוגל</v>
      </c>
      <c r="L510" s="210">
        <f t="shared" si="72"/>
        <v>1</v>
      </c>
      <c r="M510" s="211">
        <f t="shared" si="73"/>
        <v>0</v>
      </c>
      <c r="N510" s="211">
        <f t="shared" si="74"/>
        <v>1200</v>
      </c>
      <c r="O510" s="210"/>
      <c r="P510" s="218"/>
      <c r="Q510" s="215" t="str">
        <f t="shared" si="77"/>
        <v>מטבח וחדר אוכל</v>
      </c>
      <c r="R510" s="219">
        <f t="shared" si="78"/>
        <v>1</v>
      </c>
      <c r="S510" s="211">
        <f t="shared" si="79"/>
        <v>0</v>
      </c>
      <c r="T510" s="211">
        <f t="shared" si="75"/>
        <v>1200</v>
      </c>
      <c r="U510" s="211">
        <f t="shared" si="80"/>
        <v>1200</v>
      </c>
      <c r="V510" s="220"/>
      <c r="X510" s="63" t="str">
        <f>'טבלה מרכזת'!A510</f>
        <v>תשושי נפש</v>
      </c>
      <c r="Y510" s="63">
        <f>'טבלה מרכזת'!B510</f>
        <v>30</v>
      </c>
      <c r="Z510" s="63" t="str">
        <f>'טבלה מרכזת'!C510</f>
        <v>מטבח וחדר אוכל</v>
      </c>
      <c r="AA510" s="63" t="str">
        <f>'טבלה מרכזת'!D510</f>
        <v>מטבח</v>
      </c>
      <c r="AB510" s="63" t="str">
        <f>'טבלה מרכזת'!E510</f>
        <v>תנור מיקרוגל</v>
      </c>
      <c r="AC510" s="63">
        <f>'טבלה מרכזת'!F510</f>
        <v>1200</v>
      </c>
      <c r="AD510" s="63">
        <f>'טבלה מרכזת'!G510</f>
        <v>1</v>
      </c>
      <c r="AE510" s="63">
        <f>'טבלה מרכזת'!H510</f>
        <v>1200</v>
      </c>
    </row>
    <row r="511" spans="2:31" ht="28.5" thickBot="1" x14ac:dyDescent="0.35">
      <c r="B511" s="64" t="str">
        <f>תקן[[#This Row],[סוג מרכז]]</f>
        <v>תשושי נפש</v>
      </c>
      <c r="C511" s="64">
        <f>תקן[[#This Row],[גודל מרכז]]</f>
        <v>30</v>
      </c>
      <c r="D511" s="64" t="str">
        <f>תקן[[#This Row],[סוג פריט]]</f>
        <v>מטבח וחדר אוכל</v>
      </c>
      <c r="E511" s="64" t="str">
        <f>תקן[[#This Row],[קטגוריה]]</f>
        <v>חדר אוכל</v>
      </c>
      <c r="F511" s="60" t="str">
        <f>תקן[[#This Row],[תיאור הפריט]]</f>
        <v>תפריט דיגיטלי עם אפשרות להזמנות</v>
      </c>
      <c r="G511" s="64">
        <f>תקן[[#This Row],[עלות פריט]]</f>
        <v>2500</v>
      </c>
      <c r="H511" s="64">
        <f>תקן[[#This Row],[כמות]]</f>
        <v>1</v>
      </c>
      <c r="I511" s="64">
        <f>תקן[[#This Row],[סהכ עלות]]</f>
        <v>2500</v>
      </c>
      <c r="J511" s="65"/>
      <c r="K511" s="209" t="str">
        <f t="shared" si="76"/>
        <v>תפריט דיגיטלי עם אפשרות להזמנות</v>
      </c>
      <c r="L511" s="210">
        <f t="shared" si="72"/>
        <v>1</v>
      </c>
      <c r="M511" s="211">
        <f t="shared" si="73"/>
        <v>0</v>
      </c>
      <c r="N511" s="211">
        <f t="shared" si="74"/>
        <v>2500</v>
      </c>
      <c r="O511" s="210"/>
      <c r="P511" s="218"/>
      <c r="Q511" s="215" t="str">
        <f t="shared" si="77"/>
        <v>מטבח וחדר אוכל</v>
      </c>
      <c r="R511" s="219">
        <f t="shared" si="78"/>
        <v>1</v>
      </c>
      <c r="S511" s="211">
        <f t="shared" si="79"/>
        <v>0</v>
      </c>
      <c r="T511" s="211">
        <f t="shared" si="75"/>
        <v>2500</v>
      </c>
      <c r="U511" s="211">
        <f t="shared" si="80"/>
        <v>2500</v>
      </c>
      <c r="V511" s="220"/>
      <c r="X511" s="63" t="str">
        <f>'טבלה מרכזת'!A511</f>
        <v>תשושי נפש</v>
      </c>
      <c r="Y511" s="63">
        <f>'טבלה מרכזת'!B511</f>
        <v>30</v>
      </c>
      <c r="Z511" s="63" t="str">
        <f>'טבלה מרכזת'!C511</f>
        <v>מטבח וחדר אוכל</v>
      </c>
      <c r="AA511" s="63" t="str">
        <f>'טבלה מרכזת'!D511</f>
        <v>חדר אוכל</v>
      </c>
      <c r="AB511" s="63" t="str">
        <f>'טבלה מרכזת'!E511</f>
        <v>תפריט דיגיטלי עם אפשרות להזמנות</v>
      </c>
      <c r="AC511" s="63">
        <f>'טבלה מרכזת'!F511</f>
        <v>2500</v>
      </c>
      <c r="AD511" s="63">
        <f>'טבלה מרכזת'!G511</f>
        <v>1</v>
      </c>
      <c r="AE511" s="63">
        <f>'טבלה מרכזת'!H511</f>
        <v>2500</v>
      </c>
    </row>
    <row r="512" spans="2:31" ht="14.5" thickBot="1" x14ac:dyDescent="0.35">
      <c r="B512" s="64" t="str">
        <f>תקן[[#This Row],[סוג מרכז]]</f>
        <v>תשושי נפש</v>
      </c>
      <c r="C512" s="64">
        <f>תקן[[#This Row],[גודל מרכז]]</f>
        <v>30</v>
      </c>
      <c r="D512" s="64" t="str">
        <f>תקן[[#This Row],[סוג פריט]]</f>
        <v>מיחשוב</v>
      </c>
      <c r="E512" s="64" t="str">
        <f>תקן[[#This Row],[קטגוריה]]</f>
        <v>חדר מזכירות וקבלה</v>
      </c>
      <c r="F512" s="60" t="str">
        <f>תקן[[#This Row],[תיאור הפריט]]</f>
        <v>מגרסת נייר משרדית</v>
      </c>
      <c r="G512" s="64">
        <f>תקן[[#This Row],[עלות פריט]]</f>
        <v>600</v>
      </c>
      <c r="H512" s="64">
        <f>תקן[[#This Row],[כמות]]</f>
        <v>1</v>
      </c>
      <c r="I512" s="64">
        <f>תקן[[#This Row],[סהכ עלות]]</f>
        <v>600</v>
      </c>
      <c r="J512" s="65"/>
      <c r="K512" s="209" t="str">
        <f t="shared" si="76"/>
        <v>מגרסת נייר משרדית</v>
      </c>
      <c r="L512" s="210">
        <f t="shared" si="72"/>
        <v>1</v>
      </c>
      <c r="M512" s="211">
        <f t="shared" si="73"/>
        <v>0</v>
      </c>
      <c r="N512" s="211">
        <f t="shared" si="74"/>
        <v>600</v>
      </c>
      <c r="O512" s="210"/>
      <c r="P512" s="218"/>
      <c r="Q512" s="215" t="str">
        <f t="shared" si="77"/>
        <v>מיחשוב</v>
      </c>
      <c r="R512" s="219">
        <f t="shared" si="78"/>
        <v>1</v>
      </c>
      <c r="S512" s="211">
        <f t="shared" si="79"/>
        <v>0</v>
      </c>
      <c r="T512" s="211">
        <f t="shared" si="75"/>
        <v>600</v>
      </c>
      <c r="U512" s="211">
        <f t="shared" si="80"/>
        <v>600</v>
      </c>
      <c r="V512" s="220"/>
      <c r="X512" s="63" t="str">
        <f>'טבלה מרכזת'!A512</f>
        <v>תשושי נפש</v>
      </c>
      <c r="Y512" s="63">
        <f>'טבלה מרכזת'!B512</f>
        <v>30</v>
      </c>
      <c r="Z512" s="63" t="str">
        <f>'טבלה מרכזת'!C512</f>
        <v>מיחשוב</v>
      </c>
      <c r="AA512" s="63" t="str">
        <f>'טבלה מרכזת'!D512</f>
        <v>חדר מזכירות וקבלה</v>
      </c>
      <c r="AB512" s="63" t="str">
        <f>'טבלה מרכזת'!E512</f>
        <v>מגרסת נייר משרדית</v>
      </c>
      <c r="AC512" s="63">
        <f>'טבלה מרכזת'!F512</f>
        <v>600</v>
      </c>
      <c r="AD512" s="63">
        <f>'טבלה מרכזת'!G512</f>
        <v>1</v>
      </c>
      <c r="AE512" s="63">
        <f>'טבלה מרכזת'!H512</f>
        <v>600</v>
      </c>
    </row>
    <row r="513" spans="2:31" ht="14.5" thickBot="1" x14ac:dyDescent="0.35">
      <c r="B513" s="64" t="str">
        <f>תקן[[#This Row],[סוג מרכז]]</f>
        <v>תשושי נפש</v>
      </c>
      <c r="C513" s="64">
        <f>תקן[[#This Row],[גודל מרכז]]</f>
        <v>30</v>
      </c>
      <c r="D513" s="64" t="str">
        <f>תקן[[#This Row],[סוג פריט]]</f>
        <v>מיחשוב</v>
      </c>
      <c r="E513" s="64" t="str">
        <f>תקן[[#This Row],[קטגוריה]]</f>
        <v>חדר מזכירות וקבלה</v>
      </c>
      <c r="F513" s="60" t="str">
        <f>תקן[[#This Row],[תיאור הפריט]]</f>
        <v>מדפסת משולבת</v>
      </c>
      <c r="G513" s="64">
        <f>תקן[[#This Row],[עלות פריט]]</f>
        <v>1200</v>
      </c>
      <c r="H513" s="64">
        <f>תקן[[#This Row],[כמות]]</f>
        <v>1</v>
      </c>
      <c r="I513" s="64">
        <f>תקן[[#This Row],[סהכ עלות]]</f>
        <v>1200</v>
      </c>
      <c r="J513" s="65"/>
      <c r="K513" s="209" t="str">
        <f t="shared" si="76"/>
        <v>מדפסת משולבת</v>
      </c>
      <c r="L513" s="210">
        <f t="shared" si="72"/>
        <v>1</v>
      </c>
      <c r="M513" s="211">
        <f t="shared" si="73"/>
        <v>0</v>
      </c>
      <c r="N513" s="211">
        <f t="shared" si="74"/>
        <v>1200</v>
      </c>
      <c r="O513" s="210"/>
      <c r="P513" s="218"/>
      <c r="Q513" s="215" t="str">
        <f t="shared" si="77"/>
        <v>מיחשוב</v>
      </c>
      <c r="R513" s="219">
        <f t="shared" si="78"/>
        <v>1</v>
      </c>
      <c r="S513" s="211">
        <f t="shared" si="79"/>
        <v>0</v>
      </c>
      <c r="T513" s="211">
        <f t="shared" si="75"/>
        <v>1200</v>
      </c>
      <c r="U513" s="211">
        <f t="shared" si="80"/>
        <v>1200</v>
      </c>
      <c r="V513" s="220"/>
      <c r="X513" s="63" t="str">
        <f>'טבלה מרכזת'!A513</f>
        <v>תשושי נפש</v>
      </c>
      <c r="Y513" s="63">
        <f>'טבלה מרכזת'!B513</f>
        <v>30</v>
      </c>
      <c r="Z513" s="63" t="str">
        <f>'טבלה מרכזת'!C513</f>
        <v>מיחשוב</v>
      </c>
      <c r="AA513" s="63" t="str">
        <f>'טבלה מרכזת'!D513</f>
        <v>חדר מזכירות וקבלה</v>
      </c>
      <c r="AB513" s="63" t="str">
        <f>'טבלה מרכזת'!E513</f>
        <v>מדפסת משולבת</v>
      </c>
      <c r="AC513" s="63">
        <f>'טבלה מרכזת'!F513</f>
        <v>1200</v>
      </c>
      <c r="AD513" s="63">
        <f>'טבלה מרכזת'!G513</f>
        <v>1</v>
      </c>
      <c r="AE513" s="63">
        <f>'טבלה מרכזת'!H513</f>
        <v>1200</v>
      </c>
    </row>
    <row r="514" spans="2:31" ht="14.5" thickBot="1" x14ac:dyDescent="0.35">
      <c r="B514" s="64" t="str">
        <f>תקן[[#This Row],[סוג מרכז]]</f>
        <v>תשושי נפש</v>
      </c>
      <c r="C514" s="64">
        <f>תקן[[#This Row],[גודל מרכז]]</f>
        <v>30</v>
      </c>
      <c r="D514" s="64" t="str">
        <f>תקן[[#This Row],[סוג פריט]]</f>
        <v>מיחשוב</v>
      </c>
      <c r="E514" s="64" t="str">
        <f>תקן[[#This Row],[קטגוריה]]</f>
        <v>חדר מחשבים</v>
      </c>
      <c r="F514" s="60" t="str">
        <f>תקן[[#This Row],[תיאור הפריט]]</f>
        <v>מדפסת משולבת</v>
      </c>
      <c r="G514" s="64">
        <f>תקן[[#This Row],[עלות פריט]]</f>
        <v>1200</v>
      </c>
      <c r="H514" s="64">
        <f>תקן[[#This Row],[כמות]]</f>
        <v>1</v>
      </c>
      <c r="I514" s="64">
        <f>תקן[[#This Row],[סהכ עלות]]</f>
        <v>1200</v>
      </c>
      <c r="J514" s="65"/>
      <c r="K514" s="209" t="str">
        <f t="shared" si="76"/>
        <v>מדפסת משולבת</v>
      </c>
      <c r="L514" s="210">
        <f t="shared" si="72"/>
        <v>1</v>
      </c>
      <c r="M514" s="211">
        <f t="shared" si="73"/>
        <v>0</v>
      </c>
      <c r="N514" s="211">
        <f t="shared" si="74"/>
        <v>1200</v>
      </c>
      <c r="O514" s="210"/>
      <c r="P514" s="218"/>
      <c r="Q514" s="215" t="str">
        <f t="shared" si="77"/>
        <v>מיחשוב</v>
      </c>
      <c r="R514" s="219">
        <f t="shared" si="78"/>
        <v>1</v>
      </c>
      <c r="S514" s="211">
        <f t="shared" si="79"/>
        <v>0</v>
      </c>
      <c r="T514" s="211">
        <f t="shared" si="75"/>
        <v>1200</v>
      </c>
      <c r="U514" s="211">
        <f t="shared" si="80"/>
        <v>1200</v>
      </c>
      <c r="V514" s="220"/>
      <c r="X514" s="63" t="str">
        <f>'טבלה מרכזת'!A514</f>
        <v>תשושי נפש</v>
      </c>
      <c r="Y514" s="63">
        <f>'טבלה מרכזת'!B514</f>
        <v>30</v>
      </c>
      <c r="Z514" s="63" t="str">
        <f>'טבלה מרכזת'!C514</f>
        <v>מיחשוב</v>
      </c>
      <c r="AA514" s="63" t="str">
        <f>'טבלה מרכזת'!D514</f>
        <v>חדר מחשבים</v>
      </c>
      <c r="AB514" s="63" t="str">
        <f>'טבלה מרכזת'!E514</f>
        <v>מדפסת משולבת</v>
      </c>
      <c r="AC514" s="63">
        <f>'טבלה מרכזת'!F514</f>
        <v>1200</v>
      </c>
      <c r="AD514" s="63">
        <f>'טבלה מרכזת'!G514</f>
        <v>1</v>
      </c>
      <c r="AE514" s="63">
        <f>'טבלה מרכזת'!H514</f>
        <v>1200</v>
      </c>
    </row>
    <row r="515" spans="2:31" ht="14.5" thickBot="1" x14ac:dyDescent="0.35">
      <c r="B515" s="64" t="str">
        <f>תקן[[#This Row],[סוג מרכז]]</f>
        <v>תשושי נפש</v>
      </c>
      <c r="C515" s="64">
        <f>תקן[[#This Row],[גודל מרכז]]</f>
        <v>30</v>
      </c>
      <c r="D515" s="64" t="str">
        <f>תקן[[#This Row],[סוג פריט]]</f>
        <v>מיחשוב</v>
      </c>
      <c r="E515" s="64" t="str">
        <f>תקן[[#This Row],[קטגוריה]]</f>
        <v>חדר מחשבים</v>
      </c>
      <c r="F515" s="60" t="str">
        <f>תקן[[#This Row],[תיאור הפריט]]</f>
        <v>מחשב נייד לתצוגות</v>
      </c>
      <c r="G515" s="64">
        <f>תקן[[#This Row],[עלות פריט]]</f>
        <v>2500</v>
      </c>
      <c r="H515" s="64">
        <f>תקן[[#This Row],[כמות]]</f>
        <v>1</v>
      </c>
      <c r="I515" s="64">
        <f>תקן[[#This Row],[סהכ עלות]]</f>
        <v>2500</v>
      </c>
      <c r="J515" s="65"/>
      <c r="K515" s="209" t="str">
        <f t="shared" si="76"/>
        <v>מחשב נייד לתצוגות</v>
      </c>
      <c r="L515" s="210">
        <f t="shared" si="72"/>
        <v>1</v>
      </c>
      <c r="M515" s="211">
        <f t="shared" si="73"/>
        <v>0</v>
      </c>
      <c r="N515" s="211">
        <f t="shared" si="74"/>
        <v>2500</v>
      </c>
      <c r="O515" s="210"/>
      <c r="P515" s="218"/>
      <c r="Q515" s="215" t="str">
        <f t="shared" si="77"/>
        <v>מיחשוב</v>
      </c>
      <c r="R515" s="219">
        <f t="shared" si="78"/>
        <v>1</v>
      </c>
      <c r="S515" s="211">
        <f t="shared" si="79"/>
        <v>0</v>
      </c>
      <c r="T515" s="211">
        <f t="shared" si="75"/>
        <v>2500</v>
      </c>
      <c r="U515" s="211">
        <f t="shared" si="80"/>
        <v>2500</v>
      </c>
      <c r="V515" s="220"/>
      <c r="X515" s="63" t="str">
        <f>'טבלה מרכזת'!A515</f>
        <v>תשושי נפש</v>
      </c>
      <c r="Y515" s="63">
        <f>'טבלה מרכזת'!B515</f>
        <v>30</v>
      </c>
      <c r="Z515" s="63" t="str">
        <f>'טבלה מרכזת'!C515</f>
        <v>מיחשוב</v>
      </c>
      <c r="AA515" s="63" t="str">
        <f>'טבלה מרכזת'!D515</f>
        <v>חדר מחשבים</v>
      </c>
      <c r="AB515" s="63" t="str">
        <f>'טבלה מרכזת'!E515</f>
        <v>מחשב נייד לתצוגות</v>
      </c>
      <c r="AC515" s="63">
        <f>'טבלה מרכזת'!F515</f>
        <v>2500</v>
      </c>
      <c r="AD515" s="63">
        <f>'טבלה מרכזת'!G515</f>
        <v>1</v>
      </c>
      <c r="AE515" s="63">
        <f>'טבלה מרכזת'!H515</f>
        <v>2500</v>
      </c>
    </row>
    <row r="516" spans="2:31" ht="14.5" thickBot="1" x14ac:dyDescent="0.35">
      <c r="B516" s="64" t="str">
        <f>תקן[[#This Row],[סוג מרכז]]</f>
        <v>תשושי נפש</v>
      </c>
      <c r="C516" s="64">
        <f>תקן[[#This Row],[גודל מרכז]]</f>
        <v>30</v>
      </c>
      <c r="D516" s="64" t="str">
        <f>תקן[[#This Row],[סוג פריט]]</f>
        <v>מיחשוב</v>
      </c>
      <c r="E516" s="64" t="str">
        <f>תקן[[#This Row],[קטגוריה]]</f>
        <v>חדר מחשבים</v>
      </c>
      <c r="F516" s="60" t="str">
        <f>תקן[[#This Row],[תיאור הפריט]]</f>
        <v xml:space="preserve">מחשב+תוכנות </v>
      </c>
      <c r="G516" s="64">
        <f>תקן[[#This Row],[עלות פריט]]</f>
        <v>3500</v>
      </c>
      <c r="H516" s="64">
        <f>תקן[[#This Row],[כמות]]</f>
        <v>2</v>
      </c>
      <c r="I516" s="64">
        <f>תקן[[#This Row],[סהכ עלות]]</f>
        <v>7000</v>
      </c>
      <c r="J516" s="65"/>
      <c r="K516" s="209" t="str">
        <f t="shared" si="76"/>
        <v xml:space="preserve">מחשב+תוכנות </v>
      </c>
      <c r="L516" s="210">
        <f t="shared" si="72"/>
        <v>2</v>
      </c>
      <c r="M516" s="211">
        <f t="shared" si="73"/>
        <v>0</v>
      </c>
      <c r="N516" s="211">
        <f t="shared" si="74"/>
        <v>7000</v>
      </c>
      <c r="O516" s="210"/>
      <c r="P516" s="218"/>
      <c r="Q516" s="215" t="str">
        <f t="shared" si="77"/>
        <v>מיחשוב</v>
      </c>
      <c r="R516" s="219">
        <f t="shared" si="78"/>
        <v>2</v>
      </c>
      <c r="S516" s="211">
        <f t="shared" si="79"/>
        <v>0</v>
      </c>
      <c r="T516" s="211">
        <f t="shared" si="75"/>
        <v>3500</v>
      </c>
      <c r="U516" s="211">
        <f t="shared" si="80"/>
        <v>7000</v>
      </c>
      <c r="V516" s="220"/>
      <c r="X516" s="63" t="str">
        <f>'טבלה מרכזת'!A516</f>
        <v>תשושי נפש</v>
      </c>
      <c r="Y516" s="63">
        <f>'טבלה מרכזת'!B516</f>
        <v>30</v>
      </c>
      <c r="Z516" s="63" t="str">
        <f>'טבלה מרכזת'!C516</f>
        <v>מיחשוב</v>
      </c>
      <c r="AA516" s="63" t="str">
        <f>'טבלה מרכזת'!D516</f>
        <v>חדר מחשבים</v>
      </c>
      <c r="AB516" s="63" t="str">
        <f>'טבלה מרכזת'!E516</f>
        <v xml:space="preserve">מחשב+תוכנות </v>
      </c>
      <c r="AC516" s="63">
        <f>'טבלה מרכזת'!F516</f>
        <v>3500</v>
      </c>
      <c r="AD516" s="63">
        <f>'טבלה מרכזת'!G516</f>
        <v>2</v>
      </c>
      <c r="AE516" s="63">
        <f>'טבלה מרכזת'!H516</f>
        <v>7000</v>
      </c>
    </row>
    <row r="517" spans="2:31" ht="14.5" thickBot="1" x14ac:dyDescent="0.35">
      <c r="B517" s="64" t="str">
        <f>תקן[[#This Row],[סוג מרכז]]</f>
        <v>תשושי נפש</v>
      </c>
      <c r="C517" s="64">
        <f>תקן[[#This Row],[גודל מרכז]]</f>
        <v>30</v>
      </c>
      <c r="D517" s="64" t="str">
        <f>תקן[[#This Row],[סוג פריט]]</f>
        <v>מיחשוב</v>
      </c>
      <c r="E517" s="64" t="str">
        <f>תקן[[#This Row],[קטגוריה]]</f>
        <v>חדר מזכירות וקבלה</v>
      </c>
      <c r="F517" s="60" t="str">
        <f>תקן[[#This Row],[תיאור הפריט]]</f>
        <v>מחשב+תוכנות הפעלה ומשרד</v>
      </c>
      <c r="G517" s="64">
        <f>תקן[[#This Row],[עלות פריט]]</f>
        <v>3500</v>
      </c>
      <c r="H517" s="64">
        <f>תקן[[#This Row],[כמות]]</f>
        <v>1</v>
      </c>
      <c r="I517" s="64">
        <f>תקן[[#This Row],[סהכ עלות]]</f>
        <v>3500</v>
      </c>
      <c r="J517" s="65"/>
      <c r="K517" s="209" t="str">
        <f t="shared" si="76"/>
        <v>מחשב+תוכנות הפעלה ומשרד</v>
      </c>
      <c r="L517" s="210">
        <f t="shared" si="72"/>
        <v>1</v>
      </c>
      <c r="M517" s="211">
        <f t="shared" si="73"/>
        <v>0</v>
      </c>
      <c r="N517" s="211">
        <f t="shared" si="74"/>
        <v>3500</v>
      </c>
      <c r="O517" s="210"/>
      <c r="P517" s="218"/>
      <c r="Q517" s="215" t="str">
        <f t="shared" si="77"/>
        <v>מיחשוב</v>
      </c>
      <c r="R517" s="219">
        <f t="shared" si="78"/>
        <v>1</v>
      </c>
      <c r="S517" s="211">
        <f t="shared" si="79"/>
        <v>0</v>
      </c>
      <c r="T517" s="211">
        <f t="shared" si="75"/>
        <v>3500</v>
      </c>
      <c r="U517" s="211">
        <f t="shared" si="80"/>
        <v>3500</v>
      </c>
      <c r="V517" s="220"/>
      <c r="X517" s="63" t="str">
        <f>'טבלה מרכזת'!A517</f>
        <v>תשושי נפש</v>
      </c>
      <c r="Y517" s="63">
        <f>'טבלה מרכזת'!B517</f>
        <v>30</v>
      </c>
      <c r="Z517" s="63" t="str">
        <f>'טבלה מרכזת'!C517</f>
        <v>מיחשוב</v>
      </c>
      <c r="AA517" s="63" t="str">
        <f>'טבלה מרכזת'!D517</f>
        <v>חדר מזכירות וקבלה</v>
      </c>
      <c r="AB517" s="63" t="str">
        <f>'טבלה מרכזת'!E517</f>
        <v>מחשב+תוכנות הפעלה ומשרד</v>
      </c>
      <c r="AC517" s="63">
        <f>'טבלה מרכזת'!F517</f>
        <v>3500</v>
      </c>
      <c r="AD517" s="63">
        <f>'טבלה מרכזת'!G517</f>
        <v>1</v>
      </c>
      <c r="AE517" s="63">
        <f>'טבלה מרכזת'!H517</f>
        <v>3500</v>
      </c>
    </row>
    <row r="518" spans="2:31" ht="14.5" thickBot="1" x14ac:dyDescent="0.35">
      <c r="B518" s="64" t="str">
        <f>תקן[[#This Row],[סוג מרכז]]</f>
        <v>תשושי נפש</v>
      </c>
      <c r="C518" s="64">
        <f>תקן[[#This Row],[גודל מרכז]]</f>
        <v>30</v>
      </c>
      <c r="D518" s="64" t="str">
        <f>תקן[[#This Row],[סוג פריט]]</f>
        <v>מיחשוב</v>
      </c>
      <c r="E518" s="64" t="str">
        <f>תקן[[#This Row],[קטגוריה]]</f>
        <v>חדרי צוות/רב תחומי</v>
      </c>
      <c r="F518" s="60" t="str">
        <f>תקן[[#This Row],[תיאור הפריט]]</f>
        <v>מחשב+תוכנות הפעלה ומשרד</v>
      </c>
      <c r="G518" s="64">
        <f>תקן[[#This Row],[עלות פריט]]</f>
        <v>3500</v>
      </c>
      <c r="H518" s="64">
        <f>תקן[[#This Row],[כמות]]</f>
        <v>1</v>
      </c>
      <c r="I518" s="64">
        <f>תקן[[#This Row],[סהכ עלות]]</f>
        <v>3500</v>
      </c>
      <c r="J518" s="65"/>
      <c r="K518" s="209" t="str">
        <f t="shared" si="76"/>
        <v>מחשב+תוכנות הפעלה ומשרד</v>
      </c>
      <c r="L518" s="210">
        <f t="shared" si="72"/>
        <v>1</v>
      </c>
      <c r="M518" s="211">
        <f t="shared" si="73"/>
        <v>0</v>
      </c>
      <c r="N518" s="211">
        <f t="shared" si="74"/>
        <v>3500</v>
      </c>
      <c r="O518" s="210"/>
      <c r="P518" s="218"/>
      <c r="Q518" s="215" t="str">
        <f t="shared" si="77"/>
        <v>מיחשוב</v>
      </c>
      <c r="R518" s="219">
        <f t="shared" si="78"/>
        <v>1</v>
      </c>
      <c r="S518" s="211">
        <f t="shared" si="79"/>
        <v>0</v>
      </c>
      <c r="T518" s="211">
        <f t="shared" si="75"/>
        <v>3500</v>
      </c>
      <c r="U518" s="211">
        <f t="shared" si="80"/>
        <v>3500</v>
      </c>
      <c r="V518" s="220"/>
      <c r="X518" s="63" t="str">
        <f>'טבלה מרכזת'!A518</f>
        <v>תשושי נפש</v>
      </c>
      <c r="Y518" s="63">
        <f>'טבלה מרכזת'!B518</f>
        <v>30</v>
      </c>
      <c r="Z518" s="63" t="str">
        <f>'טבלה מרכזת'!C518</f>
        <v>מיחשוב</v>
      </c>
      <c r="AA518" s="63" t="str">
        <f>'טבלה מרכזת'!D518</f>
        <v>חדרי צוות/רב תחומי</v>
      </c>
      <c r="AB518" s="63" t="str">
        <f>'טבלה מרכזת'!E518</f>
        <v>מחשב+תוכנות הפעלה ומשרד</v>
      </c>
      <c r="AC518" s="63">
        <f>'טבלה מרכזת'!F518</f>
        <v>3500</v>
      </c>
      <c r="AD518" s="63">
        <f>'טבלה מרכזת'!G518</f>
        <v>1</v>
      </c>
      <c r="AE518" s="63">
        <f>'טבלה מרכזת'!H518</f>
        <v>3500</v>
      </c>
    </row>
    <row r="519" spans="2:31" ht="14.5" thickBot="1" x14ac:dyDescent="0.35">
      <c r="B519" s="64" t="str">
        <f>תקן[[#This Row],[סוג מרכז]]</f>
        <v>תשושי נפש</v>
      </c>
      <c r="C519" s="64">
        <f>תקן[[#This Row],[גודל מרכז]]</f>
        <v>30</v>
      </c>
      <c r="D519" s="64" t="str">
        <f>תקן[[#This Row],[סוג פריט]]</f>
        <v>עם הפנים לקהילה</v>
      </c>
      <c r="E519" s="64" t="str">
        <f>תקן[[#This Row],[קטגוריה]]</f>
        <v>עם הפנים לקהילה</v>
      </c>
      <c r="F519" s="60" t="str">
        <f>תקן[[#This Row],[תיאור הפריט]]</f>
        <v xml:space="preserve">ראה גיליון מצורף </v>
      </c>
      <c r="G519" s="64">
        <f>תקן[[#This Row],[עלות פריט]]</f>
        <v>0</v>
      </c>
      <c r="H519" s="64">
        <f>תקן[[#This Row],[כמות]]</f>
        <v>0</v>
      </c>
      <c r="I519" s="64">
        <f>תקן[[#This Row],[סהכ עלות]]</f>
        <v>0</v>
      </c>
      <c r="J519" s="65"/>
      <c r="K519" s="209" t="str">
        <f t="shared" si="76"/>
        <v xml:space="preserve">ראה גיליון מצורף </v>
      </c>
      <c r="L519" s="210">
        <f t="shared" si="72"/>
        <v>0</v>
      </c>
      <c r="M519" s="211">
        <f t="shared" si="73"/>
        <v>0</v>
      </c>
      <c r="N519" s="211">
        <f t="shared" si="74"/>
        <v>0</v>
      </c>
      <c r="O519" s="210"/>
      <c r="P519" s="218"/>
      <c r="Q519" s="215" t="str">
        <f t="shared" si="77"/>
        <v>עם הפנים לקהילה</v>
      </c>
      <c r="R519" s="219">
        <f t="shared" si="78"/>
        <v>0</v>
      </c>
      <c r="S519" s="211">
        <f t="shared" si="79"/>
        <v>0</v>
      </c>
      <c r="T519" s="211">
        <f t="shared" si="75"/>
        <v>0</v>
      </c>
      <c r="U519" s="211">
        <f t="shared" si="80"/>
        <v>0</v>
      </c>
      <c r="V519" s="220"/>
      <c r="X519" s="63" t="str">
        <f>'טבלה מרכזת'!A519</f>
        <v>תשושי נפש</v>
      </c>
      <c r="Y519" s="63">
        <f>'טבלה מרכזת'!B519</f>
        <v>30</v>
      </c>
      <c r="Z519" s="63" t="str">
        <f>'טבלה מרכזת'!C519</f>
        <v>עם הפנים לקהילה</v>
      </c>
      <c r="AA519" s="63" t="str">
        <f>'טבלה מרכזת'!D519</f>
        <v>עם הפנים לקהילה</v>
      </c>
      <c r="AB519" s="63" t="str">
        <f>'טבלה מרכזת'!E519</f>
        <v xml:space="preserve">ראה גיליון מצורף </v>
      </c>
      <c r="AC519" s="63">
        <f>'טבלה מרכזת'!F519</f>
        <v>0</v>
      </c>
      <c r="AD519" s="63">
        <f>'טבלה מרכזת'!G519</f>
        <v>0</v>
      </c>
      <c r="AE519" s="63">
        <f>'טבלה מרכזת'!H519</f>
        <v>0</v>
      </c>
    </row>
    <row r="520" spans="2:31" ht="14.5" thickBot="1" x14ac:dyDescent="0.35">
      <c r="B520" s="64" t="str">
        <f>תקן[[#This Row],[סוג מרכז]]</f>
        <v>תשושי נפש</v>
      </c>
      <c r="C520" s="64">
        <f>תקן[[#This Row],[גודל מרכז]]</f>
        <v>30</v>
      </c>
      <c r="D520" s="64" t="str">
        <f>תקן[[#This Row],[סוג פריט]]</f>
        <v>ציוד אלקטרוני</v>
      </c>
      <c r="E520" s="64" t="str">
        <f>תקן[[#This Row],[קטגוריה]]</f>
        <v>כללי</v>
      </c>
      <c r="F520" s="60" t="str">
        <f>תקן[[#This Row],[תיאור הפריט]]</f>
        <v>דפיברלטור</v>
      </c>
      <c r="G520" s="64">
        <f>תקן[[#This Row],[עלות פריט]]</f>
        <v>4500</v>
      </c>
      <c r="H520" s="64">
        <f>תקן[[#This Row],[כמות]]</f>
        <v>1</v>
      </c>
      <c r="I520" s="64">
        <f>תקן[[#This Row],[סהכ עלות]]</f>
        <v>4500</v>
      </c>
      <c r="J520" s="65"/>
      <c r="K520" s="209" t="str">
        <f t="shared" si="76"/>
        <v>דפיברלטור</v>
      </c>
      <c r="L520" s="210">
        <f t="shared" si="72"/>
        <v>1</v>
      </c>
      <c r="M520" s="211">
        <f t="shared" si="73"/>
        <v>0</v>
      </c>
      <c r="N520" s="211">
        <f t="shared" si="74"/>
        <v>4500</v>
      </c>
      <c r="O520" s="210"/>
      <c r="P520" s="218"/>
      <c r="Q520" s="215" t="str">
        <f t="shared" si="77"/>
        <v>ציוד אלקטרוני</v>
      </c>
      <c r="R520" s="219">
        <f t="shared" si="78"/>
        <v>1</v>
      </c>
      <c r="S520" s="211">
        <f t="shared" si="79"/>
        <v>0</v>
      </c>
      <c r="T520" s="211">
        <f t="shared" si="75"/>
        <v>4500</v>
      </c>
      <c r="U520" s="211">
        <f t="shared" si="80"/>
        <v>4500</v>
      </c>
      <c r="V520" s="220"/>
      <c r="X520" s="63" t="str">
        <f>'טבלה מרכזת'!A520</f>
        <v>תשושי נפש</v>
      </c>
      <c r="Y520" s="63">
        <f>'טבלה מרכזת'!B520</f>
        <v>30</v>
      </c>
      <c r="Z520" s="63" t="str">
        <f>'טבלה מרכזת'!C520</f>
        <v>ציוד אלקטרוני</v>
      </c>
      <c r="AA520" s="63" t="str">
        <f>'טבלה מרכזת'!D520</f>
        <v>כללי</v>
      </c>
      <c r="AB520" s="63" t="str">
        <f>'טבלה מרכזת'!E520</f>
        <v>דפיברלטור</v>
      </c>
      <c r="AC520" s="63">
        <f>'טבלה מרכזת'!F520</f>
        <v>4500</v>
      </c>
      <c r="AD520" s="63">
        <f>'טבלה מרכזת'!G520</f>
        <v>1</v>
      </c>
      <c r="AE520" s="63">
        <f>'טבלה מרכזת'!H520</f>
        <v>4500</v>
      </c>
    </row>
    <row r="521" spans="2:31" ht="28.5" thickBot="1" x14ac:dyDescent="0.35">
      <c r="B521" s="64" t="str">
        <f>תקן[[#This Row],[סוג מרכז]]</f>
        <v>תשושי נפש</v>
      </c>
      <c r="C521" s="64">
        <f>תקן[[#This Row],[גודל מרכז]]</f>
        <v>30</v>
      </c>
      <c r="D521" s="64" t="str">
        <f>תקן[[#This Row],[סוג פריט]]</f>
        <v>ציוד אלקטרוני</v>
      </c>
      <c r="E521" s="64" t="str">
        <f>תקן[[#This Row],[קטגוריה]]</f>
        <v>חדר מחשבים</v>
      </c>
      <c r="F521" s="60" t="str">
        <f>תקן[[#This Row],[תיאור הפריט]]</f>
        <v>טלוויזיה 42 (כולל הובלה והתקנה)</v>
      </c>
      <c r="G521" s="64">
        <f>תקן[[#This Row],[עלות פריט]]</f>
        <v>2500</v>
      </c>
      <c r="H521" s="64">
        <f>תקן[[#This Row],[כמות]]</f>
        <v>1</v>
      </c>
      <c r="I521" s="64">
        <f>תקן[[#This Row],[סהכ עלות]]</f>
        <v>2500</v>
      </c>
      <c r="J521" s="65"/>
      <c r="K521" s="209" t="str">
        <f t="shared" si="76"/>
        <v>טלוויזיה 42 (כולל הובלה והתקנה)</v>
      </c>
      <c r="L521" s="210">
        <f t="shared" si="72"/>
        <v>1</v>
      </c>
      <c r="M521" s="211">
        <f t="shared" si="73"/>
        <v>0</v>
      </c>
      <c r="N521" s="211">
        <f t="shared" si="74"/>
        <v>2500</v>
      </c>
      <c r="O521" s="210"/>
      <c r="P521" s="218"/>
      <c r="Q521" s="215" t="str">
        <f t="shared" si="77"/>
        <v>ציוד אלקטרוני</v>
      </c>
      <c r="R521" s="219">
        <f t="shared" si="78"/>
        <v>1</v>
      </c>
      <c r="S521" s="211">
        <f t="shared" si="79"/>
        <v>0</v>
      </c>
      <c r="T521" s="211">
        <f t="shared" si="75"/>
        <v>2500</v>
      </c>
      <c r="U521" s="211">
        <f t="shared" si="80"/>
        <v>2500</v>
      </c>
      <c r="V521" s="220"/>
      <c r="X521" s="63" t="str">
        <f>'טבלה מרכזת'!A521</f>
        <v>תשושי נפש</v>
      </c>
      <c r="Y521" s="63">
        <f>'טבלה מרכזת'!B521</f>
        <v>30</v>
      </c>
      <c r="Z521" s="63" t="str">
        <f>'טבלה מרכזת'!C521</f>
        <v>ציוד אלקטרוני</v>
      </c>
      <c r="AA521" s="63" t="str">
        <f>'טבלה מרכזת'!D521</f>
        <v>חדר מחשבים</v>
      </c>
      <c r="AB521" s="63" t="str">
        <f>'טבלה מרכזת'!E521</f>
        <v>טלוויזיה 42 (כולל הובלה והתקנה)</v>
      </c>
      <c r="AC521" s="63">
        <f>'טבלה מרכזת'!F521</f>
        <v>2500</v>
      </c>
      <c r="AD521" s="63">
        <f>'טבלה מרכזת'!G521</f>
        <v>1</v>
      </c>
      <c r="AE521" s="63">
        <f>'טבלה מרכזת'!H521</f>
        <v>2500</v>
      </c>
    </row>
    <row r="522" spans="2:31" ht="28.5" thickBot="1" x14ac:dyDescent="0.35">
      <c r="B522" s="64" t="str">
        <f>תקן[[#This Row],[סוג מרכז]]</f>
        <v>תשושי נפש</v>
      </c>
      <c r="C522" s="64">
        <f>תקן[[#This Row],[גודל מרכז]]</f>
        <v>30</v>
      </c>
      <c r="D522" s="64" t="str">
        <f>תקן[[#This Row],[סוג פריט]]</f>
        <v>ציוד אלקטרוני</v>
      </c>
      <c r="E522" s="64" t="str">
        <f>תקן[[#This Row],[קטגוריה]]</f>
        <v>חדר מנהל</v>
      </c>
      <c r="F522" s="60" t="str">
        <f>תקן[[#This Row],[תיאור הפריט]]</f>
        <v>טלוויזיה 42 (כולל הובלה והתקנה)</v>
      </c>
      <c r="G522" s="64">
        <f>תקן[[#This Row],[עלות פריט]]</f>
        <v>2500</v>
      </c>
      <c r="H522" s="64">
        <f>תקן[[#This Row],[כמות]]</f>
        <v>1</v>
      </c>
      <c r="I522" s="64">
        <f>תקן[[#This Row],[סהכ עלות]]</f>
        <v>2500</v>
      </c>
      <c r="J522" s="65"/>
      <c r="K522" s="209" t="str">
        <f t="shared" si="76"/>
        <v>טלוויזיה 42 (כולל הובלה והתקנה)</v>
      </c>
      <c r="L522" s="210">
        <f t="shared" si="72"/>
        <v>1</v>
      </c>
      <c r="M522" s="211">
        <f t="shared" si="73"/>
        <v>0</v>
      </c>
      <c r="N522" s="211">
        <f t="shared" si="74"/>
        <v>2500</v>
      </c>
      <c r="O522" s="210"/>
      <c r="P522" s="218"/>
      <c r="Q522" s="215" t="str">
        <f t="shared" si="77"/>
        <v>ציוד אלקטרוני</v>
      </c>
      <c r="R522" s="219">
        <f t="shared" si="78"/>
        <v>1</v>
      </c>
      <c r="S522" s="211">
        <f t="shared" si="79"/>
        <v>0</v>
      </c>
      <c r="T522" s="211">
        <f t="shared" si="75"/>
        <v>2500</v>
      </c>
      <c r="U522" s="211">
        <f t="shared" si="80"/>
        <v>2500</v>
      </c>
      <c r="V522" s="220"/>
      <c r="X522" s="63" t="str">
        <f>'טבלה מרכזת'!A522</f>
        <v>תשושי נפש</v>
      </c>
      <c r="Y522" s="63">
        <f>'טבלה מרכזת'!B522</f>
        <v>30</v>
      </c>
      <c r="Z522" s="63" t="str">
        <f>'טבלה מרכזת'!C522</f>
        <v>ציוד אלקטרוני</v>
      </c>
      <c r="AA522" s="63" t="str">
        <f>'טבלה מרכזת'!D522</f>
        <v>חדר מנהל</v>
      </c>
      <c r="AB522" s="63" t="str">
        <f>'טבלה מרכזת'!E522</f>
        <v>טלוויזיה 42 (כולל הובלה והתקנה)</v>
      </c>
      <c r="AC522" s="63">
        <f>'טבלה מרכזת'!F522</f>
        <v>2500</v>
      </c>
      <c r="AD522" s="63">
        <f>'טבלה מרכזת'!G522</f>
        <v>1</v>
      </c>
      <c r="AE522" s="63">
        <f>'טבלה מרכזת'!H522</f>
        <v>2500</v>
      </c>
    </row>
    <row r="523" spans="2:31" ht="28.5" thickBot="1" x14ac:dyDescent="0.35">
      <c r="B523" s="64" t="str">
        <f>תקן[[#This Row],[סוג מרכז]]</f>
        <v>תשושי נפש</v>
      </c>
      <c r="C523" s="64">
        <f>תקן[[#This Row],[גודל מרכז]]</f>
        <v>30</v>
      </c>
      <c r="D523" s="64" t="str">
        <f>תקן[[#This Row],[סוג פריט]]</f>
        <v>ציוד אלקטרוני</v>
      </c>
      <c r="E523" s="64" t="str">
        <f>תקן[[#This Row],[קטגוריה]]</f>
        <v>חדרי פעילות/תעסוקה</v>
      </c>
      <c r="F523" s="60" t="str">
        <f>תקן[[#This Row],[תיאור הפריט]]</f>
        <v>טלוויזיה 42 (כולל הובלה והתקנה)</v>
      </c>
      <c r="G523" s="64">
        <f>תקן[[#This Row],[עלות פריט]]</f>
        <v>2500</v>
      </c>
      <c r="H523" s="64">
        <f>תקן[[#This Row],[כמות]]</f>
        <v>1</v>
      </c>
      <c r="I523" s="64">
        <f>תקן[[#This Row],[סהכ עלות]]</f>
        <v>2500</v>
      </c>
      <c r="J523" s="65"/>
      <c r="K523" s="209" t="str">
        <f t="shared" si="76"/>
        <v>טלוויזיה 42 (כולל הובלה והתקנה)</v>
      </c>
      <c r="L523" s="210">
        <f t="shared" si="72"/>
        <v>1</v>
      </c>
      <c r="M523" s="211">
        <f t="shared" si="73"/>
        <v>0</v>
      </c>
      <c r="N523" s="211">
        <f t="shared" si="74"/>
        <v>2500</v>
      </c>
      <c r="O523" s="210"/>
      <c r="P523" s="218"/>
      <c r="Q523" s="215" t="str">
        <f t="shared" si="77"/>
        <v>ציוד אלקטרוני</v>
      </c>
      <c r="R523" s="219">
        <f t="shared" si="78"/>
        <v>1</v>
      </c>
      <c r="S523" s="211">
        <f t="shared" si="79"/>
        <v>0</v>
      </c>
      <c r="T523" s="211">
        <f t="shared" si="75"/>
        <v>2500</v>
      </c>
      <c r="U523" s="211">
        <f t="shared" si="80"/>
        <v>2500</v>
      </c>
      <c r="V523" s="220"/>
      <c r="X523" s="63" t="str">
        <f>'טבלה מרכזת'!A523</f>
        <v>תשושי נפש</v>
      </c>
      <c r="Y523" s="63">
        <f>'טבלה מרכזת'!B523</f>
        <v>30</v>
      </c>
      <c r="Z523" s="63" t="str">
        <f>'טבלה מרכזת'!C523</f>
        <v>ציוד אלקטרוני</v>
      </c>
      <c r="AA523" s="63" t="str">
        <f>'טבלה מרכזת'!D523</f>
        <v>חדרי פעילות/תעסוקה</v>
      </c>
      <c r="AB523" s="63" t="str">
        <f>'טבלה מרכזת'!E523</f>
        <v>טלוויזיה 42 (כולל הובלה והתקנה)</v>
      </c>
      <c r="AC523" s="63">
        <f>'טבלה מרכזת'!F523</f>
        <v>2500</v>
      </c>
      <c r="AD523" s="63">
        <f>'טבלה מרכזת'!G523</f>
        <v>1</v>
      </c>
      <c r="AE523" s="63">
        <f>'טבלה מרכזת'!H523</f>
        <v>2500</v>
      </c>
    </row>
    <row r="524" spans="2:31" ht="28.5" thickBot="1" x14ac:dyDescent="0.35">
      <c r="B524" s="64" t="str">
        <f>תקן[[#This Row],[סוג מרכז]]</f>
        <v>תשושי נפש</v>
      </c>
      <c r="C524" s="64">
        <f>תקן[[#This Row],[גודל מרכז]]</f>
        <v>30</v>
      </c>
      <c r="D524" s="64" t="str">
        <f>תקן[[#This Row],[סוג פריט]]</f>
        <v>ציוד אלקטרוני</v>
      </c>
      <c r="E524" s="64" t="str">
        <f>תקן[[#This Row],[קטגוריה]]</f>
        <v>חדרי צוות/רב תחומי</v>
      </c>
      <c r="F524" s="60" t="str">
        <f>תקן[[#This Row],[תיאור הפריט]]</f>
        <v>טלוויזיה 42 (כולל הובלה והתקנה)</v>
      </c>
      <c r="G524" s="64">
        <f>תקן[[#This Row],[עלות פריט]]</f>
        <v>2500</v>
      </c>
      <c r="H524" s="64">
        <f>תקן[[#This Row],[כמות]]</f>
        <v>1</v>
      </c>
      <c r="I524" s="64">
        <f>תקן[[#This Row],[סהכ עלות]]</f>
        <v>2500</v>
      </c>
      <c r="J524" s="65"/>
      <c r="K524" s="209" t="str">
        <f t="shared" si="76"/>
        <v>טלוויזיה 42 (כולל הובלה והתקנה)</v>
      </c>
      <c r="L524" s="210">
        <f t="shared" si="72"/>
        <v>1</v>
      </c>
      <c r="M524" s="211">
        <f t="shared" si="73"/>
        <v>0</v>
      </c>
      <c r="N524" s="211">
        <f t="shared" si="74"/>
        <v>2500</v>
      </c>
      <c r="O524" s="210"/>
      <c r="P524" s="218"/>
      <c r="Q524" s="215" t="str">
        <f t="shared" si="77"/>
        <v>ציוד אלקטרוני</v>
      </c>
      <c r="R524" s="219">
        <f t="shared" si="78"/>
        <v>1</v>
      </c>
      <c r="S524" s="211">
        <f t="shared" si="79"/>
        <v>0</v>
      </c>
      <c r="T524" s="211">
        <f t="shared" si="75"/>
        <v>2500</v>
      </c>
      <c r="U524" s="211">
        <f t="shared" si="80"/>
        <v>2500</v>
      </c>
      <c r="V524" s="220"/>
      <c r="X524" s="63" t="str">
        <f>'טבלה מרכזת'!A524</f>
        <v>תשושי נפש</v>
      </c>
      <c r="Y524" s="63">
        <f>'טבלה מרכזת'!B524</f>
        <v>30</v>
      </c>
      <c r="Z524" s="63" t="str">
        <f>'טבלה מרכזת'!C524</f>
        <v>ציוד אלקטרוני</v>
      </c>
      <c r="AA524" s="63" t="str">
        <f>'טבלה מרכזת'!D524</f>
        <v>חדרי צוות/רב תחומי</v>
      </c>
      <c r="AB524" s="63" t="str">
        <f>'טבלה מרכזת'!E524</f>
        <v>טלוויזיה 42 (כולל הובלה והתקנה)</v>
      </c>
      <c r="AC524" s="63">
        <f>'טבלה מרכזת'!F524</f>
        <v>2500</v>
      </c>
      <c r="AD524" s="63">
        <f>'טבלה מרכזת'!G524</f>
        <v>1</v>
      </c>
      <c r="AE524" s="63">
        <f>'טבלה מרכזת'!H524</f>
        <v>2500</v>
      </c>
    </row>
    <row r="525" spans="2:31" ht="28.5" thickBot="1" x14ac:dyDescent="0.35">
      <c r="B525" s="64" t="str">
        <f>תקן[[#This Row],[סוג מרכז]]</f>
        <v>תשושי נפש</v>
      </c>
      <c r="C525" s="64">
        <f>תקן[[#This Row],[גודל מרכז]]</f>
        <v>30</v>
      </c>
      <c r="D525" s="64" t="str">
        <f>תקן[[#This Row],[סוג פריט]]</f>
        <v>ציוד אלקטרוני</v>
      </c>
      <c r="E525" s="64" t="str">
        <f>תקן[[#This Row],[קטגוריה]]</f>
        <v>אולם כניסה</v>
      </c>
      <c r="F525" s="60" t="str">
        <f>תקן[[#This Row],[תיאור הפריט]]</f>
        <v>טלוויזיה 65 (כולל הובלה והתקנה)</v>
      </c>
      <c r="G525" s="64">
        <f>תקן[[#This Row],[עלות פריט]]</f>
        <v>5000</v>
      </c>
      <c r="H525" s="64">
        <f>תקן[[#This Row],[כמות]]</f>
        <v>1</v>
      </c>
      <c r="I525" s="64">
        <f>תקן[[#This Row],[סהכ עלות]]</f>
        <v>5000</v>
      </c>
      <c r="J525" s="65"/>
      <c r="K525" s="209" t="str">
        <f t="shared" si="76"/>
        <v>טלוויזיה 65 (כולל הובלה והתקנה)</v>
      </c>
      <c r="L525" s="210">
        <f t="shared" si="72"/>
        <v>1</v>
      </c>
      <c r="M525" s="211">
        <f t="shared" si="73"/>
        <v>0</v>
      </c>
      <c r="N525" s="211">
        <f t="shared" si="74"/>
        <v>5000</v>
      </c>
      <c r="O525" s="210"/>
      <c r="P525" s="218"/>
      <c r="Q525" s="215" t="str">
        <f t="shared" si="77"/>
        <v>ציוד אלקטרוני</v>
      </c>
      <c r="R525" s="219">
        <f t="shared" si="78"/>
        <v>1</v>
      </c>
      <c r="S525" s="211">
        <f t="shared" si="79"/>
        <v>0</v>
      </c>
      <c r="T525" s="211">
        <f t="shared" si="75"/>
        <v>5000</v>
      </c>
      <c r="U525" s="211">
        <f t="shared" si="80"/>
        <v>5000</v>
      </c>
      <c r="V525" s="220"/>
      <c r="X525" s="63" t="str">
        <f>'טבלה מרכזת'!A525</f>
        <v>תשושי נפש</v>
      </c>
      <c r="Y525" s="63">
        <f>'טבלה מרכזת'!B525</f>
        <v>30</v>
      </c>
      <c r="Z525" s="63" t="str">
        <f>'טבלה מרכזת'!C525</f>
        <v>ציוד אלקטרוני</v>
      </c>
      <c r="AA525" s="63" t="str">
        <f>'טבלה מרכזת'!D525</f>
        <v>אולם כניסה</v>
      </c>
      <c r="AB525" s="63" t="str">
        <f>'טבלה מרכזת'!E525</f>
        <v>טלוויזיה 65 (כולל הובלה והתקנה)</v>
      </c>
      <c r="AC525" s="63">
        <f>'טבלה מרכזת'!F525</f>
        <v>5000</v>
      </c>
      <c r="AD525" s="63">
        <f>'טבלה מרכזת'!G525</f>
        <v>1</v>
      </c>
      <c r="AE525" s="63">
        <f>'טבלה מרכזת'!H525</f>
        <v>5000</v>
      </c>
    </row>
    <row r="526" spans="2:31" ht="28.5" thickBot="1" x14ac:dyDescent="0.35">
      <c r="B526" s="64" t="str">
        <f>תקן[[#This Row],[סוג מרכז]]</f>
        <v>תשושי נפש</v>
      </c>
      <c r="C526" s="64">
        <f>תקן[[#This Row],[גודל מרכז]]</f>
        <v>30</v>
      </c>
      <c r="D526" s="64" t="str">
        <f>תקן[[#This Row],[סוג פריט]]</f>
        <v>ציוד אלקטרוני</v>
      </c>
      <c r="E526" s="64" t="str">
        <f>תקן[[#This Row],[קטגוריה]]</f>
        <v>חדר אוכל</v>
      </c>
      <c r="F526" s="60" t="str">
        <f>תקן[[#This Row],[תיאור הפריט]]</f>
        <v>טלוויזיה 65 (כולל הובלה והתקנה)</v>
      </c>
      <c r="G526" s="64">
        <f>תקן[[#This Row],[עלות פריט]]</f>
        <v>5000</v>
      </c>
      <c r="H526" s="64">
        <f>תקן[[#This Row],[כמות]]</f>
        <v>1</v>
      </c>
      <c r="I526" s="64">
        <f>תקן[[#This Row],[סהכ עלות]]</f>
        <v>5000</v>
      </c>
      <c r="J526" s="65"/>
      <c r="K526" s="209" t="str">
        <f t="shared" si="76"/>
        <v>טלוויזיה 65 (כולל הובלה והתקנה)</v>
      </c>
      <c r="L526" s="210">
        <f t="shared" si="72"/>
        <v>1</v>
      </c>
      <c r="M526" s="211">
        <f t="shared" si="73"/>
        <v>0</v>
      </c>
      <c r="N526" s="211">
        <f t="shared" si="74"/>
        <v>5000</v>
      </c>
      <c r="O526" s="210"/>
      <c r="P526" s="218"/>
      <c r="Q526" s="215" t="str">
        <f t="shared" si="77"/>
        <v>ציוד אלקטרוני</v>
      </c>
      <c r="R526" s="219">
        <f t="shared" si="78"/>
        <v>1</v>
      </c>
      <c r="S526" s="211">
        <f t="shared" si="79"/>
        <v>0</v>
      </c>
      <c r="T526" s="211">
        <f t="shared" si="75"/>
        <v>5000</v>
      </c>
      <c r="U526" s="211">
        <f t="shared" si="80"/>
        <v>5000</v>
      </c>
      <c r="V526" s="220"/>
      <c r="X526" s="63" t="str">
        <f>'טבלה מרכזת'!A526</f>
        <v>תשושי נפש</v>
      </c>
      <c r="Y526" s="63">
        <f>'טבלה מרכזת'!B526</f>
        <v>30</v>
      </c>
      <c r="Z526" s="63" t="str">
        <f>'טבלה מרכזת'!C526</f>
        <v>ציוד אלקטרוני</v>
      </c>
      <c r="AA526" s="63" t="str">
        <f>'טבלה מרכזת'!D526</f>
        <v>חדר אוכל</v>
      </c>
      <c r="AB526" s="63" t="str">
        <f>'טבלה מרכזת'!E526</f>
        <v>טלוויזיה 65 (כולל הובלה והתקנה)</v>
      </c>
      <c r="AC526" s="63">
        <f>'טבלה מרכזת'!F526</f>
        <v>5000</v>
      </c>
      <c r="AD526" s="63">
        <f>'טבלה מרכזת'!G526</f>
        <v>1</v>
      </c>
      <c r="AE526" s="63">
        <f>'טבלה מרכזת'!H526</f>
        <v>5000</v>
      </c>
    </row>
    <row r="527" spans="2:31" ht="28.5" thickBot="1" x14ac:dyDescent="0.35">
      <c r="B527" s="64" t="str">
        <f>תקן[[#This Row],[סוג מרכז]]</f>
        <v>תשושי נפש</v>
      </c>
      <c r="C527" s="64">
        <f>תקן[[#This Row],[גודל מרכז]]</f>
        <v>30</v>
      </c>
      <c r="D527" s="64" t="str">
        <f>תקן[[#This Row],[סוג פריט]]</f>
        <v>ציוד אלקטרוני</v>
      </c>
      <c r="E527" s="64" t="str">
        <f>תקן[[#This Row],[קטגוריה]]</f>
        <v>חדר אוכל</v>
      </c>
      <c r="F527" s="60" t="str">
        <f>תקן[[#This Row],[תיאור הפריט]]</f>
        <v>טלוויזיה 85 (כולל הובלה והתקנה)</v>
      </c>
      <c r="G527" s="64">
        <f>תקן[[#This Row],[עלות פריט]]</f>
        <v>8000</v>
      </c>
      <c r="H527" s="64">
        <f>תקן[[#This Row],[כמות]]</f>
        <v>0</v>
      </c>
      <c r="I527" s="64">
        <f>תקן[[#This Row],[סהכ עלות]]</f>
        <v>0</v>
      </c>
      <c r="J527" s="65"/>
      <c r="K527" s="209" t="str">
        <f t="shared" si="76"/>
        <v>טלוויזיה 85 (כולל הובלה והתקנה)</v>
      </c>
      <c r="L527" s="210">
        <f t="shared" si="72"/>
        <v>0</v>
      </c>
      <c r="M527" s="211">
        <f t="shared" si="73"/>
        <v>0</v>
      </c>
      <c r="N527" s="211">
        <f t="shared" si="74"/>
        <v>0</v>
      </c>
      <c r="O527" s="210"/>
      <c r="P527" s="218"/>
      <c r="Q527" s="215" t="str">
        <f t="shared" si="77"/>
        <v>ציוד אלקטרוני</v>
      </c>
      <c r="R527" s="219">
        <f t="shared" si="78"/>
        <v>0</v>
      </c>
      <c r="S527" s="211">
        <f t="shared" si="79"/>
        <v>0</v>
      </c>
      <c r="T527" s="211">
        <f t="shared" si="75"/>
        <v>8000</v>
      </c>
      <c r="U527" s="211">
        <f t="shared" si="80"/>
        <v>0</v>
      </c>
      <c r="V527" s="220"/>
      <c r="X527" s="63" t="str">
        <f>'טבלה מרכזת'!A527</f>
        <v>תשושי נפש</v>
      </c>
      <c r="Y527" s="63">
        <f>'טבלה מרכזת'!B527</f>
        <v>30</v>
      </c>
      <c r="Z527" s="63" t="str">
        <f>'טבלה מרכזת'!C527</f>
        <v>ציוד אלקטרוני</v>
      </c>
      <c r="AA527" s="63" t="str">
        <f>'טבלה מרכזת'!D527</f>
        <v>חדר אוכל</v>
      </c>
      <c r="AB527" s="63" t="str">
        <f>'טבלה מרכזת'!E527</f>
        <v>טלוויזיה 85 (כולל הובלה והתקנה)</v>
      </c>
      <c r="AC527" s="63">
        <f>'טבלה מרכזת'!F527</f>
        <v>8000</v>
      </c>
      <c r="AD527" s="63">
        <f>'טבלה מרכזת'!G527</f>
        <v>0</v>
      </c>
      <c r="AE527" s="63">
        <f>'טבלה מרכזת'!H527</f>
        <v>0</v>
      </c>
    </row>
    <row r="528" spans="2:31" ht="14.5" thickBot="1" x14ac:dyDescent="0.35">
      <c r="B528" s="64" t="str">
        <f>תקן[[#This Row],[סוג מרכז]]</f>
        <v>תשושי נפש</v>
      </c>
      <c r="C528" s="64">
        <f>תקן[[#This Row],[גודל מרכז]]</f>
        <v>30</v>
      </c>
      <c r="D528" s="64" t="str">
        <f>תקן[[#This Row],[סוג פריט]]</f>
        <v>ציוד אלקטרוני</v>
      </c>
      <c r="E528" s="64" t="str">
        <f>תקן[[#This Row],[קטגוריה]]</f>
        <v>ציוד אלקטרוני</v>
      </c>
      <c r="F528" s="60" t="str">
        <f>תקן[[#This Row],[תיאור הפריט]]</f>
        <v>מגדיל טווח WIFI</v>
      </c>
      <c r="G528" s="64">
        <f>תקן[[#This Row],[עלות פריט]]</f>
        <v>900</v>
      </c>
      <c r="H528" s="64">
        <f>תקן[[#This Row],[כמות]]</f>
        <v>1</v>
      </c>
      <c r="I528" s="64">
        <f>תקן[[#This Row],[סהכ עלות]]</f>
        <v>900</v>
      </c>
      <c r="J528" s="65"/>
      <c r="K528" s="209" t="str">
        <f t="shared" si="76"/>
        <v>מגדיל טווח WIFI</v>
      </c>
      <c r="L528" s="210">
        <f t="shared" si="72"/>
        <v>1</v>
      </c>
      <c r="M528" s="211">
        <f t="shared" si="73"/>
        <v>0</v>
      </c>
      <c r="N528" s="211">
        <f t="shared" si="74"/>
        <v>900</v>
      </c>
      <c r="O528" s="210"/>
      <c r="P528" s="218"/>
      <c r="Q528" s="215" t="str">
        <f t="shared" si="77"/>
        <v>ציוד אלקטרוני</v>
      </c>
      <c r="R528" s="219">
        <f t="shared" si="78"/>
        <v>1</v>
      </c>
      <c r="S528" s="211">
        <f t="shared" si="79"/>
        <v>0</v>
      </c>
      <c r="T528" s="211">
        <f t="shared" si="75"/>
        <v>900</v>
      </c>
      <c r="U528" s="211">
        <f t="shared" si="80"/>
        <v>900</v>
      </c>
      <c r="V528" s="220"/>
      <c r="X528" s="63" t="str">
        <f>'טבלה מרכזת'!A528</f>
        <v>תשושי נפש</v>
      </c>
      <c r="Y528" s="63">
        <f>'טבלה מרכזת'!B528</f>
        <v>30</v>
      </c>
      <c r="Z528" s="63" t="str">
        <f>'טבלה מרכזת'!C528</f>
        <v>ציוד אלקטרוני</v>
      </c>
      <c r="AA528" s="63" t="str">
        <f>'טבלה מרכזת'!D528</f>
        <v>ציוד אלקטרוני</v>
      </c>
      <c r="AB528" s="63" t="str">
        <f>'טבלה מרכזת'!E528</f>
        <v>מגדיל טווח WIFI</v>
      </c>
      <c r="AC528" s="63">
        <f>'טבלה מרכזת'!F528</f>
        <v>900</v>
      </c>
      <c r="AD528" s="63">
        <f>'טבלה מרכזת'!G528</f>
        <v>1</v>
      </c>
      <c r="AE528" s="63">
        <f>'טבלה מרכזת'!H528</f>
        <v>900</v>
      </c>
    </row>
    <row r="529" spans="2:31" ht="14.5" thickBot="1" x14ac:dyDescent="0.35">
      <c r="B529" s="64" t="str">
        <f>תקן[[#This Row],[סוג מרכז]]</f>
        <v>תשושי נפש</v>
      </c>
      <c r="C529" s="64">
        <f>תקן[[#This Row],[גודל מרכז]]</f>
        <v>30</v>
      </c>
      <c r="D529" s="64" t="str">
        <f>תקן[[#This Row],[סוג פריט]]</f>
        <v>ציוד אלקטרוני</v>
      </c>
      <c r="E529" s="64" t="str">
        <f>תקן[[#This Row],[קטגוריה]]</f>
        <v>כללי</v>
      </c>
      <c r="F529" s="60" t="str">
        <f>תקן[[#This Row],[תיאור הפריט]]</f>
        <v>מערכת אזעקה ומצלמות</v>
      </c>
      <c r="G529" s="64">
        <f>תקן[[#This Row],[עלות פריט]]</f>
        <v>5000</v>
      </c>
      <c r="H529" s="64">
        <f>תקן[[#This Row],[כמות]]</f>
        <v>1</v>
      </c>
      <c r="I529" s="64">
        <f>תקן[[#This Row],[סהכ עלות]]</f>
        <v>5000</v>
      </c>
      <c r="J529" s="65"/>
      <c r="K529" s="209" t="str">
        <f t="shared" si="76"/>
        <v>מערכת אזעקה ומצלמות</v>
      </c>
      <c r="L529" s="210">
        <f t="shared" si="72"/>
        <v>1</v>
      </c>
      <c r="M529" s="211">
        <f t="shared" si="73"/>
        <v>0</v>
      </c>
      <c r="N529" s="211">
        <f t="shared" si="74"/>
        <v>5000</v>
      </c>
      <c r="O529" s="210"/>
      <c r="P529" s="218"/>
      <c r="Q529" s="215" t="str">
        <f t="shared" si="77"/>
        <v>ציוד אלקטרוני</v>
      </c>
      <c r="R529" s="219">
        <f t="shared" si="78"/>
        <v>1</v>
      </c>
      <c r="S529" s="211">
        <f t="shared" si="79"/>
        <v>0</v>
      </c>
      <c r="T529" s="211">
        <f t="shared" si="75"/>
        <v>5000</v>
      </c>
      <c r="U529" s="211">
        <f t="shared" si="80"/>
        <v>5000</v>
      </c>
      <c r="V529" s="220"/>
      <c r="X529" s="63" t="str">
        <f>'טבלה מרכזת'!A529</f>
        <v>תשושי נפש</v>
      </c>
      <c r="Y529" s="63">
        <f>'טבלה מרכזת'!B529</f>
        <v>30</v>
      </c>
      <c r="Z529" s="63" t="str">
        <f>'טבלה מרכזת'!C529</f>
        <v>ציוד אלקטרוני</v>
      </c>
      <c r="AA529" s="63" t="str">
        <f>'טבלה מרכזת'!D529</f>
        <v>כללי</v>
      </c>
      <c r="AB529" s="63" t="str">
        <f>'טבלה מרכזת'!E529</f>
        <v>מערכת אזעקה ומצלמות</v>
      </c>
      <c r="AC529" s="63">
        <f>'טבלה מרכזת'!F529</f>
        <v>5000</v>
      </c>
      <c r="AD529" s="63">
        <f>'טבלה מרכזת'!G529</f>
        <v>1</v>
      </c>
      <c r="AE529" s="63">
        <f>'טבלה מרכזת'!H529</f>
        <v>5000</v>
      </c>
    </row>
    <row r="530" spans="2:31" ht="14.5" thickBot="1" x14ac:dyDescent="0.35">
      <c r="B530" s="64" t="str">
        <f>תקן[[#This Row],[סוג מרכז]]</f>
        <v>תשושי נפש</v>
      </c>
      <c r="C530" s="64">
        <f>תקן[[#This Row],[גודל מרכז]]</f>
        <v>30</v>
      </c>
      <c r="D530" s="64" t="str">
        <f>תקן[[#This Row],[סוג פריט]]</f>
        <v>ציוד אלקטרוני</v>
      </c>
      <c r="E530" s="64" t="str">
        <f>תקן[[#This Row],[קטגוריה]]</f>
        <v>ציוד אלקטרוני</v>
      </c>
      <c r="F530" s="60" t="str">
        <f>תקן[[#This Row],[תיאור הפריט]]</f>
        <v>מערכת התרעה נגד אש</v>
      </c>
      <c r="G530" s="64">
        <f>תקן[[#This Row],[עלות פריט]]</f>
        <v>5200</v>
      </c>
      <c r="H530" s="64">
        <f>תקן[[#This Row],[כמות]]</f>
        <v>1</v>
      </c>
      <c r="I530" s="64">
        <f>תקן[[#This Row],[סהכ עלות]]</f>
        <v>5200</v>
      </c>
      <c r="J530" s="65"/>
      <c r="K530" s="209" t="str">
        <f t="shared" si="76"/>
        <v>מערכת התרעה נגד אש</v>
      </c>
      <c r="L530" s="210">
        <f t="shared" si="72"/>
        <v>1</v>
      </c>
      <c r="M530" s="211">
        <f t="shared" si="73"/>
        <v>0</v>
      </c>
      <c r="N530" s="211">
        <f t="shared" si="74"/>
        <v>5200</v>
      </c>
      <c r="O530" s="210"/>
      <c r="P530" s="218"/>
      <c r="Q530" s="215" t="str">
        <f t="shared" si="77"/>
        <v>ציוד אלקטרוני</v>
      </c>
      <c r="R530" s="219">
        <f t="shared" si="78"/>
        <v>1</v>
      </c>
      <c r="S530" s="211">
        <f t="shared" si="79"/>
        <v>0</v>
      </c>
      <c r="T530" s="211">
        <f t="shared" si="75"/>
        <v>5200</v>
      </c>
      <c r="U530" s="211">
        <f t="shared" si="80"/>
        <v>5200</v>
      </c>
      <c r="V530" s="220"/>
      <c r="X530" s="63" t="str">
        <f>'טבלה מרכזת'!A530</f>
        <v>תשושי נפש</v>
      </c>
      <c r="Y530" s="63">
        <f>'טבלה מרכזת'!B530</f>
        <v>30</v>
      </c>
      <c r="Z530" s="63" t="str">
        <f>'טבלה מרכזת'!C530</f>
        <v>ציוד אלקטרוני</v>
      </c>
      <c r="AA530" s="63" t="str">
        <f>'טבלה מרכזת'!D530</f>
        <v>ציוד אלקטרוני</v>
      </c>
      <c r="AB530" s="63" t="str">
        <f>'טבלה מרכזת'!E530</f>
        <v>מערכת התרעה נגד אש</v>
      </c>
      <c r="AC530" s="63">
        <f>'טבלה מרכזת'!F530</f>
        <v>5200</v>
      </c>
      <c r="AD530" s="63">
        <f>'טבלה מרכזת'!G530</f>
        <v>1</v>
      </c>
      <c r="AE530" s="63">
        <f>'טבלה מרכזת'!H530</f>
        <v>5200</v>
      </c>
    </row>
    <row r="531" spans="2:31" ht="14.5" thickBot="1" x14ac:dyDescent="0.35">
      <c r="B531" s="64" t="str">
        <f>תקן[[#This Row],[סוג מרכז]]</f>
        <v>תשושי נפש</v>
      </c>
      <c r="C531" s="64">
        <f>תקן[[#This Row],[גודל מרכז]]</f>
        <v>30</v>
      </c>
      <c r="D531" s="64" t="str">
        <f>תקן[[#This Row],[סוג פריט]]</f>
        <v>ציוד אלקטרוני</v>
      </c>
      <c r="E531" s="64" t="str">
        <f>תקן[[#This Row],[קטגוריה]]</f>
        <v>ציוד אלקטרוני</v>
      </c>
      <c r="F531" s="60" t="str">
        <f>תקן[[#This Row],[תיאור הפריט]]</f>
        <v>מערכת טלפונים</v>
      </c>
      <c r="G531" s="64">
        <f>תקן[[#This Row],[עלות פריט]]</f>
        <v>6100</v>
      </c>
      <c r="H531" s="64">
        <f>תקן[[#This Row],[כמות]]</f>
        <v>1</v>
      </c>
      <c r="I531" s="64">
        <f>תקן[[#This Row],[סהכ עלות]]</f>
        <v>6100</v>
      </c>
      <c r="J531" s="65"/>
      <c r="K531" s="209" t="str">
        <f t="shared" si="76"/>
        <v>מערכת טלפונים</v>
      </c>
      <c r="L531" s="210">
        <f t="shared" si="72"/>
        <v>1</v>
      </c>
      <c r="M531" s="211">
        <f t="shared" si="73"/>
        <v>0</v>
      </c>
      <c r="N531" s="211">
        <f t="shared" si="74"/>
        <v>6100</v>
      </c>
      <c r="O531" s="210"/>
      <c r="P531" s="218"/>
      <c r="Q531" s="215" t="str">
        <f t="shared" si="77"/>
        <v>ציוד אלקטרוני</v>
      </c>
      <c r="R531" s="219">
        <f t="shared" si="78"/>
        <v>1</v>
      </c>
      <c r="S531" s="211">
        <f t="shared" si="79"/>
        <v>0</v>
      </c>
      <c r="T531" s="211">
        <f t="shared" si="75"/>
        <v>6100</v>
      </c>
      <c r="U531" s="211">
        <f t="shared" si="80"/>
        <v>6100</v>
      </c>
      <c r="V531" s="220"/>
      <c r="X531" s="63" t="str">
        <f>'טבלה מרכזת'!A531</f>
        <v>תשושי נפש</v>
      </c>
      <c r="Y531" s="63">
        <f>'טבלה מרכזת'!B531</f>
        <v>30</v>
      </c>
      <c r="Z531" s="63" t="str">
        <f>'טבלה מרכזת'!C531</f>
        <v>ציוד אלקטרוני</v>
      </c>
      <c r="AA531" s="63" t="str">
        <f>'טבלה מרכזת'!D531</f>
        <v>ציוד אלקטרוני</v>
      </c>
      <c r="AB531" s="63" t="str">
        <f>'טבלה מרכזת'!E531</f>
        <v>מערכת טלפונים</v>
      </c>
      <c r="AC531" s="63">
        <f>'טבלה מרכזת'!F531</f>
        <v>6100</v>
      </c>
      <c r="AD531" s="63">
        <f>'טבלה מרכזת'!G531</f>
        <v>1</v>
      </c>
      <c r="AE531" s="63">
        <f>'טבלה מרכזת'!H531</f>
        <v>6100</v>
      </c>
    </row>
    <row r="532" spans="2:31" ht="14.5" thickBot="1" x14ac:dyDescent="0.35">
      <c r="B532" s="64" t="str">
        <f>תקן[[#This Row],[סוג מרכז]]</f>
        <v>תשושי נפש</v>
      </c>
      <c r="C532" s="64">
        <f>תקן[[#This Row],[גודל מרכז]]</f>
        <v>30</v>
      </c>
      <c r="D532" s="64" t="str">
        <f>תקן[[#This Row],[סוג פריט]]</f>
        <v>ציוד אלקטרוני</v>
      </c>
      <c r="E532" s="64" t="str">
        <f>תקן[[#This Row],[קטגוריה]]</f>
        <v>ציוד אלקטרוני</v>
      </c>
      <c r="F532" s="60" t="str">
        <f>תקן[[#This Row],[תיאור הפריט]]</f>
        <v>מערכת כריזת חירום</v>
      </c>
      <c r="G532" s="64">
        <f>תקן[[#This Row],[עלות פריט]]</f>
        <v>5000</v>
      </c>
      <c r="H532" s="64">
        <f>תקן[[#This Row],[כמות]]</f>
        <v>1</v>
      </c>
      <c r="I532" s="64">
        <f>תקן[[#This Row],[סהכ עלות]]</f>
        <v>5000</v>
      </c>
      <c r="J532" s="65"/>
      <c r="K532" s="209" t="str">
        <f t="shared" si="76"/>
        <v>מערכת כריזת חירום</v>
      </c>
      <c r="L532" s="210">
        <f t="shared" si="72"/>
        <v>1</v>
      </c>
      <c r="M532" s="211">
        <f t="shared" si="73"/>
        <v>0</v>
      </c>
      <c r="N532" s="211">
        <f t="shared" si="74"/>
        <v>5000</v>
      </c>
      <c r="O532" s="210"/>
      <c r="P532" s="218"/>
      <c r="Q532" s="215" t="str">
        <f t="shared" si="77"/>
        <v>ציוד אלקטרוני</v>
      </c>
      <c r="R532" s="219">
        <f t="shared" si="78"/>
        <v>1</v>
      </c>
      <c r="S532" s="211">
        <f t="shared" si="79"/>
        <v>0</v>
      </c>
      <c r="T532" s="211">
        <f t="shared" si="75"/>
        <v>5000</v>
      </c>
      <c r="U532" s="211">
        <f t="shared" si="80"/>
        <v>5000</v>
      </c>
      <c r="V532" s="220"/>
      <c r="X532" s="63" t="str">
        <f>'טבלה מרכזת'!A532</f>
        <v>תשושי נפש</v>
      </c>
      <c r="Y532" s="63">
        <f>'טבלה מרכזת'!B532</f>
        <v>30</v>
      </c>
      <c r="Z532" s="63" t="str">
        <f>'טבלה מרכזת'!C532</f>
        <v>ציוד אלקטרוני</v>
      </c>
      <c r="AA532" s="63" t="str">
        <f>'טבלה מרכזת'!D532</f>
        <v>ציוד אלקטרוני</v>
      </c>
      <c r="AB532" s="63" t="str">
        <f>'טבלה מרכזת'!E532</f>
        <v>מערכת כריזת חירום</v>
      </c>
      <c r="AC532" s="63">
        <f>'טבלה מרכזת'!F532</f>
        <v>5000</v>
      </c>
      <c r="AD532" s="63">
        <f>'טבלה מרכזת'!G532</f>
        <v>1</v>
      </c>
      <c r="AE532" s="63">
        <f>'טבלה מרכזת'!H532</f>
        <v>5000</v>
      </c>
    </row>
    <row r="533" spans="2:31" ht="14.5" thickBot="1" x14ac:dyDescent="0.35">
      <c r="B533" s="64" t="str">
        <f>תקן[[#This Row],[סוג מרכז]]</f>
        <v>תשושי נפש</v>
      </c>
      <c r="C533" s="64">
        <f>תקן[[#This Row],[גודל מרכז]]</f>
        <v>30</v>
      </c>
      <c r="D533" s="64" t="str">
        <f>תקן[[#This Row],[סוג פריט]]</f>
        <v>ריהוט</v>
      </c>
      <c r="E533" s="64" t="str">
        <f>תקן[[#This Row],[קטגוריה]]</f>
        <v>חדר מנוחה</v>
      </c>
      <c r="F533" s="60" t="str">
        <f>תקן[[#This Row],[תיאור הפריט]]</f>
        <v>ארון איחסון (רוחב 80-100 ס"מ)</v>
      </c>
      <c r="G533" s="64">
        <f>תקן[[#This Row],[עלות פריט]]</f>
        <v>1000</v>
      </c>
      <c r="H533" s="64">
        <f>תקן[[#This Row],[כמות]]</f>
        <v>1</v>
      </c>
      <c r="I533" s="64">
        <f>תקן[[#This Row],[סהכ עלות]]</f>
        <v>1000</v>
      </c>
      <c r="J533" s="65"/>
      <c r="K533" s="209" t="str">
        <f t="shared" si="76"/>
        <v>ארון איחסון (רוחב 80-100 ס"מ)</v>
      </c>
      <c r="L533" s="210">
        <f t="shared" si="72"/>
        <v>1</v>
      </c>
      <c r="M533" s="211">
        <f t="shared" si="73"/>
        <v>0</v>
      </c>
      <c r="N533" s="211">
        <f t="shared" si="74"/>
        <v>1000</v>
      </c>
      <c r="O533" s="210"/>
      <c r="P533" s="218"/>
      <c r="Q533" s="215" t="str">
        <f t="shared" si="77"/>
        <v>ריהוט</v>
      </c>
      <c r="R533" s="219">
        <f t="shared" si="78"/>
        <v>1</v>
      </c>
      <c r="S533" s="211">
        <f t="shared" si="79"/>
        <v>0</v>
      </c>
      <c r="T533" s="211">
        <f t="shared" si="75"/>
        <v>1000</v>
      </c>
      <c r="U533" s="211">
        <f t="shared" si="80"/>
        <v>1000</v>
      </c>
      <c r="V533" s="220"/>
      <c r="X533" s="63" t="str">
        <f>'טבלה מרכזת'!A533</f>
        <v>תשושי נפש</v>
      </c>
      <c r="Y533" s="63">
        <f>'טבלה מרכזת'!B533</f>
        <v>30</v>
      </c>
      <c r="Z533" s="63" t="str">
        <f>'טבלה מרכזת'!C533</f>
        <v>ריהוט</v>
      </c>
      <c r="AA533" s="63" t="str">
        <f>'טבלה מרכזת'!D533</f>
        <v>חדר מנוחה</v>
      </c>
      <c r="AB533" s="63" t="str">
        <f>'טבלה מרכזת'!E533</f>
        <v>ארון איחסון (רוחב 80-100 ס"מ)</v>
      </c>
      <c r="AC533" s="63">
        <f>'טבלה מרכזת'!F533</f>
        <v>1000</v>
      </c>
      <c r="AD533" s="63">
        <f>'טבלה מרכזת'!G533</f>
        <v>1</v>
      </c>
      <c r="AE533" s="63">
        <f>'טבלה מרכזת'!H533</f>
        <v>1000</v>
      </c>
    </row>
    <row r="534" spans="2:31" ht="14.5" thickBot="1" x14ac:dyDescent="0.35">
      <c r="B534" s="64" t="str">
        <f>תקן[[#This Row],[סוג מרכז]]</f>
        <v>תשושי נפש</v>
      </c>
      <c r="C534" s="64">
        <f>תקן[[#This Row],[גודל מרכז]]</f>
        <v>30</v>
      </c>
      <c r="D534" s="64" t="str">
        <f>תקן[[#This Row],[סוג פריט]]</f>
        <v>ריהוט</v>
      </c>
      <c r="E534" s="64" t="str">
        <f>תקן[[#This Row],[קטגוריה]]</f>
        <v>חדר ניקיון</v>
      </c>
      <c r="F534" s="60" t="str">
        <f>תקן[[#This Row],[תיאור הפריט]]</f>
        <v>ארון איחסון (רוחב 80-100 ס"מ)</v>
      </c>
      <c r="G534" s="64">
        <f>תקן[[#This Row],[עלות פריט]]</f>
        <v>1000</v>
      </c>
      <c r="H534" s="64">
        <f>תקן[[#This Row],[כמות]]</f>
        <v>1</v>
      </c>
      <c r="I534" s="64">
        <f>תקן[[#This Row],[סהכ עלות]]</f>
        <v>1000</v>
      </c>
      <c r="J534" s="65"/>
      <c r="K534" s="209" t="str">
        <f t="shared" si="76"/>
        <v>ארון איחסון (רוחב 80-100 ס"מ)</v>
      </c>
      <c r="L534" s="210">
        <f t="shared" si="72"/>
        <v>1</v>
      </c>
      <c r="M534" s="211">
        <f t="shared" si="73"/>
        <v>0</v>
      </c>
      <c r="N534" s="211">
        <f t="shared" si="74"/>
        <v>1000</v>
      </c>
      <c r="O534" s="210"/>
      <c r="P534" s="218"/>
      <c r="Q534" s="215" t="str">
        <f t="shared" si="77"/>
        <v>ריהוט</v>
      </c>
      <c r="R534" s="219">
        <f t="shared" si="78"/>
        <v>1</v>
      </c>
      <c r="S534" s="211">
        <f t="shared" si="79"/>
        <v>0</v>
      </c>
      <c r="T534" s="211">
        <f t="shared" si="75"/>
        <v>1000</v>
      </c>
      <c r="U534" s="211">
        <f t="shared" si="80"/>
        <v>1000</v>
      </c>
      <c r="V534" s="220"/>
      <c r="X534" s="63" t="str">
        <f>'טבלה מרכזת'!A534</f>
        <v>תשושי נפש</v>
      </c>
      <c r="Y534" s="63">
        <f>'טבלה מרכזת'!B534</f>
        <v>30</v>
      </c>
      <c r="Z534" s="63" t="str">
        <f>'טבלה מרכזת'!C534</f>
        <v>ריהוט</v>
      </c>
      <c r="AA534" s="63" t="str">
        <f>'טבלה מרכזת'!D534</f>
        <v>חדר ניקיון</v>
      </c>
      <c r="AB534" s="63" t="str">
        <f>'טבלה מרכזת'!E534</f>
        <v>ארון איחסון (רוחב 80-100 ס"מ)</v>
      </c>
      <c r="AC534" s="63">
        <f>'טבלה מרכזת'!F534</f>
        <v>1000</v>
      </c>
      <c r="AD534" s="63">
        <f>'טבלה מרכזת'!G534</f>
        <v>1</v>
      </c>
      <c r="AE534" s="63">
        <f>'טבלה מרכזת'!H534</f>
        <v>1000</v>
      </c>
    </row>
    <row r="535" spans="2:31" ht="14.5" thickBot="1" x14ac:dyDescent="0.35">
      <c r="B535" s="64" t="str">
        <f>תקן[[#This Row],[סוג מרכז]]</f>
        <v>תשושי נפש</v>
      </c>
      <c r="C535" s="64">
        <f>תקן[[#This Row],[גודל מרכז]]</f>
        <v>30</v>
      </c>
      <c r="D535" s="64" t="str">
        <f>תקן[[#This Row],[סוג פריט]]</f>
        <v>ריהוט</v>
      </c>
      <c r="E535" s="64" t="str">
        <f>תקן[[#This Row],[קטגוריה]]</f>
        <v>חדרי פעילות/תעסוקה</v>
      </c>
      <c r="F535" s="60" t="str">
        <f>תקן[[#This Row],[תיאור הפריט]]</f>
        <v>ארון איחסון (רוחב 80-100 ס"מ)</v>
      </c>
      <c r="G535" s="64">
        <f>תקן[[#This Row],[עלות פריט]]</f>
        <v>1000</v>
      </c>
      <c r="H535" s="64">
        <f>תקן[[#This Row],[כמות]]</f>
        <v>2</v>
      </c>
      <c r="I535" s="64">
        <f>תקן[[#This Row],[סהכ עלות]]</f>
        <v>2000</v>
      </c>
      <c r="J535" s="65"/>
      <c r="K535" s="209" t="str">
        <f t="shared" si="76"/>
        <v>ארון איחסון (רוחב 80-100 ס"מ)</v>
      </c>
      <c r="L535" s="210">
        <f t="shared" si="72"/>
        <v>2</v>
      </c>
      <c r="M535" s="211">
        <f t="shared" si="73"/>
        <v>0</v>
      </c>
      <c r="N535" s="211">
        <f t="shared" si="74"/>
        <v>2000</v>
      </c>
      <c r="O535" s="210"/>
      <c r="P535" s="218"/>
      <c r="Q535" s="215" t="str">
        <f t="shared" si="77"/>
        <v>ריהוט</v>
      </c>
      <c r="R535" s="219">
        <f t="shared" si="78"/>
        <v>2</v>
      </c>
      <c r="S535" s="211">
        <f t="shared" si="79"/>
        <v>0</v>
      </c>
      <c r="T535" s="211">
        <f t="shared" si="75"/>
        <v>1000</v>
      </c>
      <c r="U535" s="211">
        <f t="shared" si="80"/>
        <v>2000</v>
      </c>
      <c r="V535" s="220"/>
      <c r="X535" s="63" t="str">
        <f>'טבלה מרכזת'!A535</f>
        <v>תשושי נפש</v>
      </c>
      <c r="Y535" s="63">
        <f>'טבלה מרכזת'!B535</f>
        <v>30</v>
      </c>
      <c r="Z535" s="63" t="str">
        <f>'טבלה מרכזת'!C535</f>
        <v>ריהוט</v>
      </c>
      <c r="AA535" s="63" t="str">
        <f>'טבלה מרכזת'!D535</f>
        <v>חדרי פעילות/תעסוקה</v>
      </c>
      <c r="AB535" s="63" t="str">
        <f>'טבלה מרכזת'!E535</f>
        <v>ארון איחסון (רוחב 80-100 ס"מ)</v>
      </c>
      <c r="AC535" s="63">
        <f>'טבלה מרכזת'!F535</f>
        <v>1000</v>
      </c>
      <c r="AD535" s="63">
        <f>'טבלה מרכזת'!G535</f>
        <v>2</v>
      </c>
      <c r="AE535" s="63">
        <f>'טבלה מרכזת'!H535</f>
        <v>2000</v>
      </c>
    </row>
    <row r="536" spans="2:31" ht="14.5" thickBot="1" x14ac:dyDescent="0.35">
      <c r="B536" s="64" t="str">
        <f>תקן[[#This Row],[סוג מרכז]]</f>
        <v>תשושי נפש</v>
      </c>
      <c r="C536" s="64">
        <f>תקן[[#This Row],[גודל מרכז]]</f>
        <v>30</v>
      </c>
      <c r="D536" s="64" t="str">
        <f>תקן[[#This Row],[סוג פריט]]</f>
        <v>ריהוט</v>
      </c>
      <c r="E536" s="64" t="str">
        <f>תקן[[#This Row],[קטגוריה]]</f>
        <v>מחסנים - מטבח, כללי, תעסוקה</v>
      </c>
      <c r="F536" s="60" t="str">
        <f>תקן[[#This Row],[תיאור הפריט]]</f>
        <v>ארון איחסון (רוחב 80-100 ס"מ)</v>
      </c>
      <c r="G536" s="64">
        <f>תקן[[#This Row],[עלות פריט]]</f>
        <v>1000</v>
      </c>
      <c r="H536" s="64">
        <f>תקן[[#This Row],[כמות]]</f>
        <v>1</v>
      </c>
      <c r="I536" s="64">
        <f>תקן[[#This Row],[סהכ עלות]]</f>
        <v>1000</v>
      </c>
      <c r="J536" s="65"/>
      <c r="K536" s="209" t="str">
        <f t="shared" si="76"/>
        <v>ארון איחסון (רוחב 80-100 ס"מ)</v>
      </c>
      <c r="L536" s="210">
        <f t="shared" si="72"/>
        <v>1</v>
      </c>
      <c r="M536" s="211">
        <f t="shared" si="73"/>
        <v>0</v>
      </c>
      <c r="N536" s="211">
        <f t="shared" si="74"/>
        <v>1000</v>
      </c>
      <c r="O536" s="210"/>
      <c r="P536" s="218"/>
      <c r="Q536" s="215" t="str">
        <f t="shared" si="77"/>
        <v>ריהוט</v>
      </c>
      <c r="R536" s="219">
        <f t="shared" si="78"/>
        <v>1</v>
      </c>
      <c r="S536" s="211">
        <f t="shared" si="79"/>
        <v>0</v>
      </c>
      <c r="T536" s="211">
        <f t="shared" si="75"/>
        <v>1000</v>
      </c>
      <c r="U536" s="211">
        <f t="shared" si="80"/>
        <v>1000</v>
      </c>
      <c r="V536" s="220"/>
      <c r="X536" s="63" t="str">
        <f>'טבלה מרכזת'!A536</f>
        <v>תשושי נפש</v>
      </c>
      <c r="Y536" s="63">
        <f>'טבלה מרכזת'!B536</f>
        <v>30</v>
      </c>
      <c r="Z536" s="63" t="str">
        <f>'טבלה מרכזת'!C536</f>
        <v>ריהוט</v>
      </c>
      <c r="AA536" s="63" t="str">
        <f>'טבלה מרכזת'!D536</f>
        <v>מחסנים - מטבח, כללי, תעסוקה</v>
      </c>
      <c r="AB536" s="63" t="str">
        <f>'טבלה מרכזת'!E536</f>
        <v>ארון איחסון (רוחב 80-100 ס"מ)</v>
      </c>
      <c r="AC536" s="63">
        <f>'טבלה מרכזת'!F536</f>
        <v>1000</v>
      </c>
      <c r="AD536" s="63">
        <f>'טבלה מרכזת'!G536</f>
        <v>1</v>
      </c>
      <c r="AE536" s="63">
        <f>'טבלה מרכזת'!H536</f>
        <v>1000</v>
      </c>
    </row>
    <row r="537" spans="2:31" ht="14.5" thickBot="1" x14ac:dyDescent="0.35">
      <c r="B537" s="64" t="str">
        <f>תקן[[#This Row],[סוג מרכז]]</f>
        <v>תשושי נפש</v>
      </c>
      <c r="C537" s="64">
        <f>תקן[[#This Row],[גודל מרכז]]</f>
        <v>30</v>
      </c>
      <c r="D537" s="64" t="str">
        <f>תקן[[#This Row],[סוג פריט]]</f>
        <v>ריהוט</v>
      </c>
      <c r="E537" s="64" t="str">
        <f>תקן[[#This Row],[קטגוריה]]</f>
        <v>מכבסה</v>
      </c>
      <c r="F537" s="60" t="str">
        <f>תקן[[#This Row],[תיאור הפריט]]</f>
        <v>ארון איחסון (רוחב 80-100 ס"מ)</v>
      </c>
      <c r="G537" s="64">
        <f>תקן[[#This Row],[עלות פריט]]</f>
        <v>1000</v>
      </c>
      <c r="H537" s="64">
        <f>תקן[[#This Row],[כמות]]</f>
        <v>1</v>
      </c>
      <c r="I537" s="64">
        <f>תקן[[#This Row],[סהכ עלות]]</f>
        <v>1000</v>
      </c>
      <c r="J537" s="65"/>
      <c r="K537" s="209" t="str">
        <f t="shared" si="76"/>
        <v>ארון איחסון (רוחב 80-100 ס"מ)</v>
      </c>
      <c r="L537" s="210">
        <f t="shared" si="72"/>
        <v>1</v>
      </c>
      <c r="M537" s="211">
        <f t="shared" si="73"/>
        <v>0</v>
      </c>
      <c r="N537" s="211">
        <f t="shared" si="74"/>
        <v>1000</v>
      </c>
      <c r="O537" s="210"/>
      <c r="P537" s="218"/>
      <c r="Q537" s="215" t="str">
        <f t="shared" si="77"/>
        <v>ריהוט</v>
      </c>
      <c r="R537" s="219">
        <f t="shared" si="78"/>
        <v>1</v>
      </c>
      <c r="S537" s="211">
        <f t="shared" si="79"/>
        <v>0</v>
      </c>
      <c r="T537" s="211">
        <f t="shared" si="75"/>
        <v>1000</v>
      </c>
      <c r="U537" s="211">
        <f t="shared" si="80"/>
        <v>1000</v>
      </c>
      <c r="V537" s="220"/>
      <c r="X537" s="63" t="str">
        <f>'טבלה מרכזת'!A537</f>
        <v>תשושי נפש</v>
      </c>
      <c r="Y537" s="63">
        <f>'טבלה מרכזת'!B537</f>
        <v>30</v>
      </c>
      <c r="Z537" s="63" t="str">
        <f>'טבלה מרכזת'!C537</f>
        <v>ריהוט</v>
      </c>
      <c r="AA537" s="63" t="str">
        <f>'טבלה מרכזת'!D537</f>
        <v>מכבסה</v>
      </c>
      <c r="AB537" s="63" t="str">
        <f>'טבלה מרכזת'!E537</f>
        <v>ארון איחסון (רוחב 80-100 ס"מ)</v>
      </c>
      <c r="AC537" s="63">
        <f>'טבלה מרכזת'!F537</f>
        <v>1000</v>
      </c>
      <c r="AD537" s="63">
        <f>'טבלה מרכזת'!G537</f>
        <v>1</v>
      </c>
      <c r="AE537" s="63">
        <f>'טבלה מרכזת'!H537</f>
        <v>1000</v>
      </c>
    </row>
    <row r="538" spans="2:31" ht="28.5" thickBot="1" x14ac:dyDescent="0.35">
      <c r="B538" s="64" t="str">
        <f>תקן[[#This Row],[סוג מרכז]]</f>
        <v>תשושי נפש</v>
      </c>
      <c r="C538" s="64">
        <f>תקן[[#This Row],[גודל מרכז]]</f>
        <v>30</v>
      </c>
      <c r="D538" s="64" t="str">
        <f>תקן[[#This Row],[סוג פריט]]</f>
        <v>ריהוט</v>
      </c>
      <c r="E538" s="64" t="str">
        <f>תקן[[#This Row],[קטגוריה]]</f>
        <v>חדר מזכירות וקבלה</v>
      </c>
      <c r="F538" s="60" t="str">
        <f>תקן[[#This Row],[תיאור הפריט]]</f>
        <v>ארון איחסון משרדי (רוחב כ- 1 מטר)</v>
      </c>
      <c r="G538" s="64">
        <f>תקן[[#This Row],[עלות פריט]]</f>
        <v>1500</v>
      </c>
      <c r="H538" s="64">
        <f>תקן[[#This Row],[כמות]]</f>
        <v>1</v>
      </c>
      <c r="I538" s="64">
        <f>תקן[[#This Row],[סהכ עלות]]</f>
        <v>1500</v>
      </c>
      <c r="J538" s="65"/>
      <c r="K538" s="209" t="str">
        <f t="shared" si="76"/>
        <v>ארון איחסון משרדי (רוחב כ- 1 מטר)</v>
      </c>
      <c r="L538" s="210">
        <f t="shared" si="72"/>
        <v>1</v>
      </c>
      <c r="M538" s="211">
        <f t="shared" si="73"/>
        <v>0</v>
      </c>
      <c r="N538" s="211">
        <f t="shared" si="74"/>
        <v>1500</v>
      </c>
      <c r="O538" s="210"/>
      <c r="P538" s="218"/>
      <c r="Q538" s="215" t="str">
        <f t="shared" si="77"/>
        <v>ריהוט</v>
      </c>
      <c r="R538" s="219">
        <f t="shared" si="78"/>
        <v>1</v>
      </c>
      <c r="S538" s="211">
        <f t="shared" si="79"/>
        <v>0</v>
      </c>
      <c r="T538" s="211">
        <f t="shared" si="75"/>
        <v>1500</v>
      </c>
      <c r="U538" s="211">
        <f t="shared" si="80"/>
        <v>1500</v>
      </c>
      <c r="V538" s="220"/>
      <c r="X538" s="63" t="str">
        <f>'טבלה מרכזת'!A538</f>
        <v>תשושי נפש</v>
      </c>
      <c r="Y538" s="63">
        <f>'טבלה מרכזת'!B538</f>
        <v>30</v>
      </c>
      <c r="Z538" s="63" t="str">
        <f>'טבלה מרכזת'!C538</f>
        <v>ריהוט</v>
      </c>
      <c r="AA538" s="63" t="str">
        <f>'טבלה מרכזת'!D538</f>
        <v>חדר מזכירות וקבלה</v>
      </c>
      <c r="AB538" s="63" t="str">
        <f>'טבלה מרכזת'!E538</f>
        <v>ארון איחסון משרדי (רוחב כ- 1 מטר)</v>
      </c>
      <c r="AC538" s="63">
        <f>'טבלה מרכזת'!F538</f>
        <v>1500</v>
      </c>
      <c r="AD538" s="63">
        <f>'טבלה מרכזת'!G538</f>
        <v>1</v>
      </c>
      <c r="AE538" s="63">
        <f>'טבלה מרכזת'!H538</f>
        <v>1500</v>
      </c>
    </row>
    <row r="539" spans="2:31" ht="28.5" thickBot="1" x14ac:dyDescent="0.35">
      <c r="B539" s="64" t="str">
        <f>תקן[[#This Row],[סוג מרכז]]</f>
        <v>תשושי נפש</v>
      </c>
      <c r="C539" s="64">
        <f>תקן[[#This Row],[גודל מרכז]]</f>
        <v>30</v>
      </c>
      <c r="D539" s="64" t="str">
        <f>תקן[[#This Row],[סוג פריט]]</f>
        <v>ריהוט</v>
      </c>
      <c r="E539" s="64" t="str">
        <f>תקן[[#This Row],[קטגוריה]]</f>
        <v>חדר מחשבים</v>
      </c>
      <c r="F539" s="60" t="str">
        <f>תקן[[#This Row],[תיאור הפריט]]</f>
        <v>ארון איחסון משרדי (רוחב כ- 1 מטר)</v>
      </c>
      <c r="G539" s="64">
        <f>תקן[[#This Row],[עלות פריט]]</f>
        <v>1500</v>
      </c>
      <c r="H539" s="64">
        <f>תקן[[#This Row],[כמות]]</f>
        <v>1</v>
      </c>
      <c r="I539" s="64">
        <f>תקן[[#This Row],[סהכ עלות]]</f>
        <v>1500</v>
      </c>
      <c r="J539" s="65"/>
      <c r="K539" s="209" t="str">
        <f t="shared" si="76"/>
        <v>ארון איחסון משרדי (רוחב כ- 1 מטר)</v>
      </c>
      <c r="L539" s="210">
        <f t="shared" si="72"/>
        <v>1</v>
      </c>
      <c r="M539" s="211">
        <f t="shared" si="73"/>
        <v>0</v>
      </c>
      <c r="N539" s="211">
        <f t="shared" si="74"/>
        <v>1500</v>
      </c>
      <c r="O539" s="210"/>
      <c r="P539" s="218"/>
      <c r="Q539" s="215" t="str">
        <f t="shared" si="77"/>
        <v>ריהוט</v>
      </c>
      <c r="R539" s="219">
        <f t="shared" si="78"/>
        <v>1</v>
      </c>
      <c r="S539" s="211">
        <f t="shared" si="79"/>
        <v>0</v>
      </c>
      <c r="T539" s="211">
        <f t="shared" si="75"/>
        <v>1500</v>
      </c>
      <c r="U539" s="211">
        <f t="shared" si="80"/>
        <v>1500</v>
      </c>
      <c r="V539" s="220"/>
      <c r="X539" s="63" t="str">
        <f>'טבלה מרכזת'!A539</f>
        <v>תשושי נפש</v>
      </c>
      <c r="Y539" s="63">
        <f>'טבלה מרכזת'!B539</f>
        <v>30</v>
      </c>
      <c r="Z539" s="63" t="str">
        <f>'טבלה מרכזת'!C539</f>
        <v>ריהוט</v>
      </c>
      <c r="AA539" s="63" t="str">
        <f>'טבלה מרכזת'!D539</f>
        <v>חדר מחשבים</v>
      </c>
      <c r="AB539" s="63" t="str">
        <f>'טבלה מרכזת'!E539</f>
        <v>ארון איחסון משרדי (רוחב כ- 1 מטר)</v>
      </c>
      <c r="AC539" s="63">
        <f>'טבלה מרכזת'!F539</f>
        <v>1500</v>
      </c>
      <c r="AD539" s="63">
        <f>'טבלה מרכזת'!G539</f>
        <v>1</v>
      </c>
      <c r="AE539" s="63">
        <f>'טבלה מרכזת'!H539</f>
        <v>1500</v>
      </c>
    </row>
    <row r="540" spans="2:31" ht="28.5" thickBot="1" x14ac:dyDescent="0.35">
      <c r="B540" s="64" t="str">
        <f>תקן[[#This Row],[סוג מרכז]]</f>
        <v>תשושי נפש</v>
      </c>
      <c r="C540" s="64">
        <f>תקן[[#This Row],[גודל מרכז]]</f>
        <v>30</v>
      </c>
      <c r="D540" s="64" t="str">
        <f>תקן[[#This Row],[סוג פריט]]</f>
        <v>ריהוט</v>
      </c>
      <c r="E540" s="64" t="str">
        <f>תקן[[#This Row],[קטגוריה]]</f>
        <v>חדר מנהל</v>
      </c>
      <c r="F540" s="60" t="str">
        <f>תקן[[#This Row],[תיאור הפריט]]</f>
        <v>ארון איחסון משרדי (רוחב כ- 1 מטר)</v>
      </c>
      <c r="G540" s="64">
        <f>תקן[[#This Row],[עלות פריט]]</f>
        <v>1500</v>
      </c>
      <c r="H540" s="64">
        <f>תקן[[#This Row],[כמות]]</f>
        <v>1</v>
      </c>
      <c r="I540" s="64">
        <f>תקן[[#This Row],[סהכ עלות]]</f>
        <v>1500</v>
      </c>
      <c r="J540" s="65"/>
      <c r="K540" s="209" t="str">
        <f t="shared" si="76"/>
        <v>ארון איחסון משרדי (רוחב כ- 1 מטר)</v>
      </c>
      <c r="L540" s="210">
        <f t="shared" si="72"/>
        <v>1</v>
      </c>
      <c r="M540" s="211">
        <f t="shared" si="73"/>
        <v>0</v>
      </c>
      <c r="N540" s="211">
        <f t="shared" si="74"/>
        <v>1500</v>
      </c>
      <c r="O540" s="210"/>
      <c r="P540" s="218"/>
      <c r="Q540" s="215" t="str">
        <f t="shared" si="77"/>
        <v>ריהוט</v>
      </c>
      <c r="R540" s="219">
        <f t="shared" si="78"/>
        <v>1</v>
      </c>
      <c r="S540" s="211">
        <f t="shared" si="79"/>
        <v>0</v>
      </c>
      <c r="T540" s="211">
        <f t="shared" si="75"/>
        <v>1500</v>
      </c>
      <c r="U540" s="211">
        <f t="shared" si="80"/>
        <v>1500</v>
      </c>
      <c r="V540" s="220"/>
      <c r="X540" s="63" t="str">
        <f>'טבלה מרכזת'!A540</f>
        <v>תשושי נפש</v>
      </c>
      <c r="Y540" s="63">
        <f>'טבלה מרכזת'!B540</f>
        <v>30</v>
      </c>
      <c r="Z540" s="63" t="str">
        <f>'טבלה מרכזת'!C540</f>
        <v>ריהוט</v>
      </c>
      <c r="AA540" s="63" t="str">
        <f>'טבלה מרכזת'!D540</f>
        <v>חדר מנהל</v>
      </c>
      <c r="AB540" s="63" t="str">
        <f>'טבלה מרכזת'!E540</f>
        <v>ארון איחסון משרדי (רוחב כ- 1 מטר)</v>
      </c>
      <c r="AC540" s="63">
        <f>'טבלה מרכזת'!F540</f>
        <v>1500</v>
      </c>
      <c r="AD540" s="63">
        <f>'טבלה מרכזת'!G540</f>
        <v>1</v>
      </c>
      <c r="AE540" s="63">
        <f>'טבלה מרכזת'!H540</f>
        <v>1500</v>
      </c>
    </row>
    <row r="541" spans="2:31" ht="28.5" thickBot="1" x14ac:dyDescent="0.35">
      <c r="B541" s="64" t="str">
        <f>תקן[[#This Row],[סוג מרכז]]</f>
        <v>תשושי נפש</v>
      </c>
      <c r="C541" s="64">
        <f>תקן[[#This Row],[גודל מרכז]]</f>
        <v>30</v>
      </c>
      <c r="D541" s="64" t="str">
        <f>תקן[[#This Row],[סוג פריט]]</f>
        <v>ריהוט</v>
      </c>
      <c r="E541" s="64" t="str">
        <f>תקן[[#This Row],[קטגוריה]]</f>
        <v>חדרי צוות/רב תחומי</v>
      </c>
      <c r="F541" s="60" t="str">
        <f>תקן[[#This Row],[תיאור הפריט]]</f>
        <v>ארון איחסון משרדי (רוחב כ- 1 מטר)</v>
      </c>
      <c r="G541" s="64">
        <f>תקן[[#This Row],[עלות פריט]]</f>
        <v>1500</v>
      </c>
      <c r="H541" s="64">
        <f>תקן[[#This Row],[כמות]]</f>
        <v>2</v>
      </c>
      <c r="I541" s="64">
        <f>תקן[[#This Row],[סהכ עלות]]</f>
        <v>3000</v>
      </c>
      <c r="J541" s="65"/>
      <c r="K541" s="209" t="str">
        <f t="shared" si="76"/>
        <v>ארון איחסון משרדי (רוחב כ- 1 מטר)</v>
      </c>
      <c r="L541" s="210">
        <f t="shared" si="72"/>
        <v>2</v>
      </c>
      <c r="M541" s="211">
        <f t="shared" si="73"/>
        <v>0</v>
      </c>
      <c r="N541" s="211">
        <f t="shared" si="74"/>
        <v>3000</v>
      </c>
      <c r="O541" s="210"/>
      <c r="P541" s="218"/>
      <c r="Q541" s="215" t="str">
        <f t="shared" si="77"/>
        <v>ריהוט</v>
      </c>
      <c r="R541" s="219">
        <f t="shared" si="78"/>
        <v>2</v>
      </c>
      <c r="S541" s="211">
        <f t="shared" si="79"/>
        <v>0</v>
      </c>
      <c r="T541" s="211">
        <f t="shared" si="75"/>
        <v>1500</v>
      </c>
      <c r="U541" s="211">
        <f t="shared" si="80"/>
        <v>3000</v>
      </c>
      <c r="V541" s="220"/>
      <c r="X541" s="63" t="str">
        <f>'טבלה מרכזת'!A541</f>
        <v>תשושי נפש</v>
      </c>
      <c r="Y541" s="63">
        <f>'טבלה מרכזת'!B541</f>
        <v>30</v>
      </c>
      <c r="Z541" s="63" t="str">
        <f>'טבלה מרכזת'!C541</f>
        <v>ריהוט</v>
      </c>
      <c r="AA541" s="63" t="str">
        <f>'טבלה מרכזת'!D541</f>
        <v>חדרי צוות/רב תחומי</v>
      </c>
      <c r="AB541" s="63" t="str">
        <f>'טבלה מרכזת'!E541</f>
        <v>ארון איחסון משרדי (רוחב כ- 1 מטר)</v>
      </c>
      <c r="AC541" s="63">
        <f>'טבלה מרכזת'!F541</f>
        <v>1500</v>
      </c>
      <c r="AD541" s="63">
        <f>'טבלה מרכזת'!G541</f>
        <v>2</v>
      </c>
      <c r="AE541" s="63">
        <f>'טבלה מרכזת'!H541</f>
        <v>3000</v>
      </c>
    </row>
    <row r="542" spans="2:31" ht="14.5" thickBot="1" x14ac:dyDescent="0.35">
      <c r="B542" s="64" t="str">
        <f>תקן[[#This Row],[סוג מרכז]]</f>
        <v>תשושי נפש</v>
      </c>
      <c r="C542" s="64">
        <f>תקן[[#This Row],[גודל מרכז]]</f>
        <v>30</v>
      </c>
      <c r="D542" s="64" t="str">
        <f>תקן[[#This Row],[סוג פריט]]</f>
        <v>ריהוט</v>
      </c>
      <c r="E542" s="64" t="str">
        <f>תקן[[#This Row],[קטגוריה]]</f>
        <v>חדר מזכירות וקבלה</v>
      </c>
      <c r="F542" s="60" t="str">
        <f>תקן[[#This Row],[תיאור הפריט]]</f>
        <v>ארון ארכיב</v>
      </c>
      <c r="G542" s="64">
        <f>תקן[[#This Row],[עלות פריט]]</f>
        <v>1500</v>
      </c>
      <c r="H542" s="64">
        <f>תקן[[#This Row],[כמות]]</f>
        <v>1</v>
      </c>
      <c r="I542" s="64">
        <f>תקן[[#This Row],[סהכ עלות]]</f>
        <v>1500</v>
      </c>
      <c r="J542" s="65"/>
      <c r="K542" s="209" t="str">
        <f t="shared" si="76"/>
        <v>ארון ארכיב</v>
      </c>
      <c r="L542" s="210">
        <f t="shared" si="72"/>
        <v>1</v>
      </c>
      <c r="M542" s="211">
        <f t="shared" si="73"/>
        <v>0</v>
      </c>
      <c r="N542" s="211">
        <f t="shared" si="74"/>
        <v>1500</v>
      </c>
      <c r="O542" s="210"/>
      <c r="P542" s="218"/>
      <c r="Q542" s="215" t="str">
        <f t="shared" si="77"/>
        <v>ריהוט</v>
      </c>
      <c r="R542" s="219">
        <f t="shared" si="78"/>
        <v>1</v>
      </c>
      <c r="S542" s="211">
        <f t="shared" si="79"/>
        <v>0</v>
      </c>
      <c r="T542" s="211">
        <f t="shared" si="75"/>
        <v>1500</v>
      </c>
      <c r="U542" s="211">
        <f t="shared" si="80"/>
        <v>1500</v>
      </c>
      <c r="V542" s="220"/>
      <c r="X542" s="63" t="str">
        <f>'טבלה מרכזת'!A542</f>
        <v>תשושי נפש</v>
      </c>
      <c r="Y542" s="63">
        <f>'טבלה מרכזת'!B542</f>
        <v>30</v>
      </c>
      <c r="Z542" s="63" t="str">
        <f>'טבלה מרכזת'!C542</f>
        <v>ריהוט</v>
      </c>
      <c r="AA542" s="63" t="str">
        <f>'טבלה מרכזת'!D542</f>
        <v>חדר מזכירות וקבלה</v>
      </c>
      <c r="AB542" s="63" t="str">
        <f>'טבלה מרכזת'!E542</f>
        <v>ארון ארכיב</v>
      </c>
      <c r="AC542" s="63">
        <f>'טבלה מרכזת'!F542</f>
        <v>1500</v>
      </c>
      <c r="AD542" s="63">
        <f>'טבלה מרכזת'!G542</f>
        <v>1</v>
      </c>
      <c r="AE542" s="63">
        <f>'טבלה מרכזת'!H542</f>
        <v>1500</v>
      </c>
    </row>
    <row r="543" spans="2:31" ht="28.5" thickBot="1" x14ac:dyDescent="0.35">
      <c r="B543" s="64" t="str">
        <f>תקן[[#This Row],[סוג מרכז]]</f>
        <v>תשושי נפש</v>
      </c>
      <c r="C543" s="64">
        <f>תקן[[#This Row],[גודל מרכז]]</f>
        <v>30</v>
      </c>
      <c r="D543" s="64" t="str">
        <f>תקן[[#This Row],[סוג פריט]]</f>
        <v>ריהוט</v>
      </c>
      <c r="E543" s="64" t="str">
        <f>תקן[[#This Row],[קטגוריה]]</f>
        <v>מלתחה</v>
      </c>
      <c r="F543" s="60" t="str">
        <f>תקן[[#This Row],[תיאור הפריט]]</f>
        <v>ארון לתליית מעילים (רוחב 1 מטר)</v>
      </c>
      <c r="G543" s="64">
        <f>תקן[[#This Row],[עלות פריט]]</f>
        <v>1000</v>
      </c>
      <c r="H543" s="64">
        <f>תקן[[#This Row],[כמות]]</f>
        <v>1</v>
      </c>
      <c r="I543" s="64">
        <f>תקן[[#This Row],[סהכ עלות]]</f>
        <v>1000</v>
      </c>
      <c r="J543" s="65"/>
      <c r="K543" s="209" t="str">
        <f t="shared" si="76"/>
        <v>ארון לתליית מעילים (רוחב 1 מטר)</v>
      </c>
      <c r="L543" s="210">
        <f t="shared" si="72"/>
        <v>1</v>
      </c>
      <c r="M543" s="211">
        <f t="shared" si="73"/>
        <v>0</v>
      </c>
      <c r="N543" s="211">
        <f t="shared" si="74"/>
        <v>1000</v>
      </c>
      <c r="O543" s="210"/>
      <c r="P543" s="218"/>
      <c r="Q543" s="215" t="str">
        <f t="shared" si="77"/>
        <v>ריהוט</v>
      </c>
      <c r="R543" s="219">
        <f t="shared" si="78"/>
        <v>1</v>
      </c>
      <c r="S543" s="211">
        <f t="shared" si="79"/>
        <v>0</v>
      </c>
      <c r="T543" s="211">
        <f t="shared" si="75"/>
        <v>1000</v>
      </c>
      <c r="U543" s="211">
        <f t="shared" si="80"/>
        <v>1000</v>
      </c>
      <c r="V543" s="220"/>
      <c r="X543" s="63" t="str">
        <f>'טבלה מרכזת'!A543</f>
        <v>תשושי נפש</v>
      </c>
      <c r="Y543" s="63">
        <f>'טבלה מרכזת'!B543</f>
        <v>30</v>
      </c>
      <c r="Z543" s="63" t="str">
        <f>'טבלה מרכזת'!C543</f>
        <v>ריהוט</v>
      </c>
      <c r="AA543" s="63" t="str">
        <f>'טבלה מרכזת'!D543</f>
        <v>מלתחה</v>
      </c>
      <c r="AB543" s="63" t="str">
        <f>'טבלה מרכזת'!E543</f>
        <v>ארון לתליית מעילים (רוחב 1 מטר)</v>
      </c>
      <c r="AC543" s="63">
        <f>'טבלה מרכזת'!F543</f>
        <v>1000</v>
      </c>
      <c r="AD543" s="63">
        <f>'טבלה מרכזת'!G543</f>
        <v>1</v>
      </c>
      <c r="AE543" s="63">
        <f>'טבלה מרכזת'!H543</f>
        <v>1000</v>
      </c>
    </row>
    <row r="544" spans="2:31" ht="28.5" thickBot="1" x14ac:dyDescent="0.35">
      <c r="B544" s="64" t="str">
        <f>תקן[[#This Row],[סוג מרכז]]</f>
        <v>תשושי נפש</v>
      </c>
      <c r="C544" s="64">
        <f>תקן[[#This Row],[גודל מרכז]]</f>
        <v>30</v>
      </c>
      <c r="D544" s="64" t="str">
        <f>תקן[[#This Row],[סוג פריט]]</f>
        <v>ריהוט</v>
      </c>
      <c r="E544" s="64" t="str">
        <f>תקן[[#This Row],[קטגוריה]]</f>
        <v>שירותי צוות ומלתחה</v>
      </c>
      <c r="F544" s="60" t="str">
        <f>תקן[[#This Row],[תיאור הפריט]]</f>
        <v>ארון לתליית מעילים (רוחב 1 מטר)</v>
      </c>
      <c r="G544" s="64">
        <f>תקן[[#This Row],[עלות פריט]]</f>
        <v>1000</v>
      </c>
      <c r="H544" s="64">
        <f>תקן[[#This Row],[כמות]]</f>
        <v>1</v>
      </c>
      <c r="I544" s="64">
        <f>תקן[[#This Row],[סהכ עלות]]</f>
        <v>1000</v>
      </c>
      <c r="J544" s="65"/>
      <c r="K544" s="209" t="str">
        <f t="shared" si="76"/>
        <v>ארון לתליית מעילים (רוחב 1 מטר)</v>
      </c>
      <c r="L544" s="210">
        <f t="shared" si="72"/>
        <v>1</v>
      </c>
      <c r="M544" s="211">
        <f t="shared" si="73"/>
        <v>0</v>
      </c>
      <c r="N544" s="211">
        <f t="shared" si="74"/>
        <v>1000</v>
      </c>
      <c r="O544" s="210"/>
      <c r="P544" s="218"/>
      <c r="Q544" s="215" t="str">
        <f t="shared" si="77"/>
        <v>ריהוט</v>
      </c>
      <c r="R544" s="219">
        <f t="shared" si="78"/>
        <v>1</v>
      </c>
      <c r="S544" s="211">
        <f t="shared" si="79"/>
        <v>0</v>
      </c>
      <c r="T544" s="211">
        <f t="shared" si="75"/>
        <v>1000</v>
      </c>
      <c r="U544" s="211">
        <f t="shared" si="80"/>
        <v>1000</v>
      </c>
      <c r="V544" s="220"/>
      <c r="X544" s="63" t="str">
        <f>'טבלה מרכזת'!A544</f>
        <v>תשושי נפש</v>
      </c>
      <c r="Y544" s="63">
        <f>'טבלה מרכזת'!B544</f>
        <v>30</v>
      </c>
      <c r="Z544" s="63" t="str">
        <f>'טבלה מרכזת'!C544</f>
        <v>ריהוט</v>
      </c>
      <c r="AA544" s="63" t="str">
        <f>'טבלה מרכזת'!D544</f>
        <v>שירותי צוות ומלתחה</v>
      </c>
      <c r="AB544" s="63" t="str">
        <f>'טבלה מרכזת'!E544</f>
        <v>ארון לתליית מעילים (רוחב 1 מטר)</v>
      </c>
      <c r="AC544" s="63">
        <f>'טבלה מרכזת'!F544</f>
        <v>1000</v>
      </c>
      <c r="AD544" s="63">
        <f>'טבלה מרכזת'!G544</f>
        <v>1</v>
      </c>
      <c r="AE544" s="63">
        <f>'טבלה מרכזת'!H544</f>
        <v>1000</v>
      </c>
    </row>
    <row r="545" spans="2:31" ht="14.5" thickBot="1" x14ac:dyDescent="0.35">
      <c r="B545" s="64" t="str">
        <f>תקן[[#This Row],[סוג מרכז]]</f>
        <v>תשושי נפש</v>
      </c>
      <c r="C545" s="64">
        <f>תקן[[#This Row],[גודל מרכז]]</f>
        <v>30</v>
      </c>
      <c r="D545" s="64" t="str">
        <f>תקן[[#This Row],[סוג פריט]]</f>
        <v>ריהוט</v>
      </c>
      <c r="E545" s="64" t="str">
        <f>תקן[[#This Row],[קטגוריה]]</f>
        <v>חדר מזכירות וקבלה</v>
      </c>
      <c r="F545" s="60" t="str">
        <f>תקן[[#This Row],[תיאור הפריט]]</f>
        <v>ארון משרדי נמוך</v>
      </c>
      <c r="G545" s="64">
        <f>תקן[[#This Row],[עלות פריט]]</f>
        <v>1200</v>
      </c>
      <c r="H545" s="64">
        <f>תקן[[#This Row],[כמות]]</f>
        <v>1</v>
      </c>
      <c r="I545" s="64">
        <f>תקן[[#This Row],[סהכ עלות]]</f>
        <v>1200</v>
      </c>
      <c r="J545" s="65"/>
      <c r="K545" s="209" t="str">
        <f t="shared" si="76"/>
        <v>ארון משרדי נמוך</v>
      </c>
      <c r="L545" s="210">
        <f t="shared" si="72"/>
        <v>1</v>
      </c>
      <c r="M545" s="211">
        <f t="shared" si="73"/>
        <v>0</v>
      </c>
      <c r="N545" s="211">
        <f t="shared" si="74"/>
        <v>1200</v>
      </c>
      <c r="O545" s="210"/>
      <c r="P545" s="218"/>
      <c r="Q545" s="215" t="str">
        <f t="shared" si="77"/>
        <v>ריהוט</v>
      </c>
      <c r="R545" s="219">
        <f t="shared" si="78"/>
        <v>1</v>
      </c>
      <c r="S545" s="211">
        <f t="shared" si="79"/>
        <v>0</v>
      </c>
      <c r="T545" s="211">
        <f t="shared" si="75"/>
        <v>1200</v>
      </c>
      <c r="U545" s="211">
        <f t="shared" si="80"/>
        <v>1200</v>
      </c>
      <c r="V545" s="220"/>
      <c r="X545" s="63" t="str">
        <f>'טבלה מרכזת'!A545</f>
        <v>תשושי נפש</v>
      </c>
      <c r="Y545" s="63">
        <f>'טבלה מרכזת'!B545</f>
        <v>30</v>
      </c>
      <c r="Z545" s="63" t="str">
        <f>'טבלה מרכזת'!C545</f>
        <v>ריהוט</v>
      </c>
      <c r="AA545" s="63" t="str">
        <f>'טבלה מרכזת'!D545</f>
        <v>חדר מזכירות וקבלה</v>
      </c>
      <c r="AB545" s="63" t="str">
        <f>'טבלה מרכזת'!E545</f>
        <v>ארון משרדי נמוך</v>
      </c>
      <c r="AC545" s="63">
        <f>'טבלה מרכזת'!F545</f>
        <v>1200</v>
      </c>
      <c r="AD545" s="63">
        <f>'טבלה מרכזת'!G545</f>
        <v>1</v>
      </c>
      <c r="AE545" s="63">
        <f>'טבלה מרכזת'!H545</f>
        <v>1200</v>
      </c>
    </row>
    <row r="546" spans="2:31" ht="14.5" thickBot="1" x14ac:dyDescent="0.35">
      <c r="B546" s="64" t="str">
        <f>תקן[[#This Row],[סוג מרכז]]</f>
        <v>תשושי נפש</v>
      </c>
      <c r="C546" s="64">
        <f>תקן[[#This Row],[גודל מרכז]]</f>
        <v>30</v>
      </c>
      <c r="D546" s="64" t="str">
        <f>תקן[[#This Row],[סוג פריט]]</f>
        <v>ריהוט</v>
      </c>
      <c r="E546" s="64" t="str">
        <f>תקן[[#This Row],[קטגוריה]]</f>
        <v>חדר מנהל</v>
      </c>
      <c r="F546" s="60" t="str">
        <f>תקן[[#This Row],[תיאור הפריט]]</f>
        <v>ארון משרדי נמוך</v>
      </c>
      <c r="G546" s="64">
        <f>תקן[[#This Row],[עלות פריט]]</f>
        <v>1200</v>
      </c>
      <c r="H546" s="64">
        <f>תקן[[#This Row],[כמות]]</f>
        <v>1</v>
      </c>
      <c r="I546" s="64">
        <f>תקן[[#This Row],[סהכ עלות]]</f>
        <v>1200</v>
      </c>
      <c r="J546" s="65"/>
      <c r="K546" s="209" t="str">
        <f t="shared" si="76"/>
        <v>ארון משרדי נמוך</v>
      </c>
      <c r="L546" s="210">
        <f t="shared" si="72"/>
        <v>1</v>
      </c>
      <c r="M546" s="211">
        <f t="shared" si="73"/>
        <v>0</v>
      </c>
      <c r="N546" s="211">
        <f t="shared" si="74"/>
        <v>1200</v>
      </c>
      <c r="O546" s="210"/>
      <c r="P546" s="218"/>
      <c r="Q546" s="215" t="str">
        <f t="shared" si="77"/>
        <v>ריהוט</v>
      </c>
      <c r="R546" s="219">
        <f t="shared" si="78"/>
        <v>1</v>
      </c>
      <c r="S546" s="211">
        <f t="shared" si="79"/>
        <v>0</v>
      </c>
      <c r="T546" s="211">
        <f t="shared" si="75"/>
        <v>1200</v>
      </c>
      <c r="U546" s="211">
        <f t="shared" si="80"/>
        <v>1200</v>
      </c>
      <c r="V546" s="220"/>
      <c r="X546" s="63" t="str">
        <f>'טבלה מרכזת'!A546</f>
        <v>תשושי נפש</v>
      </c>
      <c r="Y546" s="63">
        <f>'טבלה מרכזת'!B546</f>
        <v>30</v>
      </c>
      <c r="Z546" s="63" t="str">
        <f>'טבלה מרכזת'!C546</f>
        <v>ריהוט</v>
      </c>
      <c r="AA546" s="63" t="str">
        <f>'טבלה מרכזת'!D546</f>
        <v>חדר מנהל</v>
      </c>
      <c r="AB546" s="63" t="str">
        <f>'טבלה מרכזת'!E546</f>
        <v>ארון משרדי נמוך</v>
      </c>
      <c r="AC546" s="63">
        <f>'טבלה מרכזת'!F546</f>
        <v>1200</v>
      </c>
      <c r="AD546" s="63">
        <f>'טבלה מרכזת'!G546</f>
        <v>1</v>
      </c>
      <c r="AE546" s="63">
        <f>'טבלה מרכזת'!H546</f>
        <v>1200</v>
      </c>
    </row>
    <row r="547" spans="2:31" ht="14.5" thickBot="1" x14ac:dyDescent="0.35">
      <c r="B547" s="64" t="str">
        <f>תקן[[#This Row],[סוג מרכז]]</f>
        <v>תשושי נפש</v>
      </c>
      <c r="C547" s="64">
        <f>תקן[[#This Row],[גודל מרכז]]</f>
        <v>30</v>
      </c>
      <c r="D547" s="64" t="str">
        <f>תקן[[#This Row],[סוג פריט]]</f>
        <v>ריהוט</v>
      </c>
      <c r="E547" s="64" t="str">
        <f>תקן[[#This Row],[קטגוריה]]</f>
        <v>חדרי צוות/רב תחומי</v>
      </c>
      <c r="F547" s="60" t="str">
        <f>תקן[[#This Row],[תיאור הפריט]]</f>
        <v>ארון עזרה ראשונה</v>
      </c>
      <c r="G547" s="64">
        <f>תקן[[#This Row],[עלות פריט]]</f>
        <v>400</v>
      </c>
      <c r="H547" s="64">
        <f>תקן[[#This Row],[כמות]]</f>
        <v>1</v>
      </c>
      <c r="I547" s="64">
        <f>תקן[[#This Row],[סהכ עלות]]</f>
        <v>400</v>
      </c>
      <c r="J547" s="65"/>
      <c r="K547" s="209" t="str">
        <f t="shared" si="76"/>
        <v>ארון עזרה ראשונה</v>
      </c>
      <c r="L547" s="210">
        <f t="shared" si="72"/>
        <v>1</v>
      </c>
      <c r="M547" s="211">
        <f t="shared" si="73"/>
        <v>0</v>
      </c>
      <c r="N547" s="211">
        <f t="shared" si="74"/>
        <v>400</v>
      </c>
      <c r="O547" s="210"/>
      <c r="P547" s="218"/>
      <c r="Q547" s="215" t="str">
        <f t="shared" si="77"/>
        <v>ריהוט</v>
      </c>
      <c r="R547" s="219">
        <f t="shared" si="78"/>
        <v>1</v>
      </c>
      <c r="S547" s="211">
        <f t="shared" si="79"/>
        <v>0</v>
      </c>
      <c r="T547" s="211">
        <f t="shared" si="75"/>
        <v>400</v>
      </c>
      <c r="U547" s="211">
        <f t="shared" si="80"/>
        <v>400</v>
      </c>
      <c r="V547" s="220"/>
      <c r="X547" s="63" t="str">
        <f>'טבלה מרכזת'!A547</f>
        <v>תשושי נפש</v>
      </c>
      <c r="Y547" s="63">
        <f>'טבלה מרכזת'!B547</f>
        <v>30</v>
      </c>
      <c r="Z547" s="63" t="str">
        <f>'טבלה מרכזת'!C547</f>
        <v>ריהוט</v>
      </c>
      <c r="AA547" s="63" t="str">
        <f>'טבלה מרכזת'!D547</f>
        <v>חדרי צוות/רב תחומי</v>
      </c>
      <c r="AB547" s="63" t="str">
        <f>'טבלה מרכזת'!E547</f>
        <v>ארון עזרה ראשונה</v>
      </c>
      <c r="AC547" s="63">
        <f>'טבלה מרכזת'!F547</f>
        <v>400</v>
      </c>
      <c r="AD547" s="63">
        <f>'טבלה מרכזת'!G547</f>
        <v>1</v>
      </c>
      <c r="AE547" s="63">
        <f>'טבלה מרכזת'!H547</f>
        <v>400</v>
      </c>
    </row>
    <row r="548" spans="2:31" ht="14.5" thickBot="1" x14ac:dyDescent="0.35">
      <c r="B548" s="64" t="str">
        <f>תקן[[#This Row],[סוג מרכז]]</f>
        <v>תשושי נפש</v>
      </c>
      <c r="C548" s="64">
        <f>תקן[[#This Row],[גודל מרכז]]</f>
        <v>30</v>
      </c>
      <c r="D548" s="64" t="str">
        <f>תקן[[#This Row],[סוג פריט]]</f>
        <v>ריהוט</v>
      </c>
      <c r="E548" s="64" t="str">
        <f>תקן[[#This Row],[קטגוריה]]</f>
        <v>חדרי פעילות/תעסוקה</v>
      </c>
      <c r="F548" s="60" t="str">
        <f>תקן[[#This Row],[תיאור הפריט]]</f>
        <v>ארון תחתון+כיור+ברז+משטח</v>
      </c>
      <c r="G548" s="64">
        <f>תקן[[#This Row],[עלות פריט]]</f>
        <v>2500</v>
      </c>
      <c r="H548" s="64">
        <f>תקן[[#This Row],[כמות]]</f>
        <v>1</v>
      </c>
      <c r="I548" s="64">
        <f>תקן[[#This Row],[סהכ עלות]]</f>
        <v>2500</v>
      </c>
      <c r="J548" s="65"/>
      <c r="K548" s="209" t="str">
        <f t="shared" si="76"/>
        <v>ארון תחתון+כיור+ברז+משטח</v>
      </c>
      <c r="L548" s="210">
        <f t="shared" si="72"/>
        <v>1</v>
      </c>
      <c r="M548" s="211">
        <f t="shared" si="73"/>
        <v>0</v>
      </c>
      <c r="N548" s="211">
        <f t="shared" si="74"/>
        <v>2500</v>
      </c>
      <c r="O548" s="210"/>
      <c r="P548" s="218"/>
      <c r="Q548" s="215" t="str">
        <f t="shared" si="77"/>
        <v>ריהוט</v>
      </c>
      <c r="R548" s="219">
        <f t="shared" si="78"/>
        <v>1</v>
      </c>
      <c r="S548" s="211">
        <f t="shared" si="79"/>
        <v>0</v>
      </c>
      <c r="T548" s="211">
        <f t="shared" si="75"/>
        <v>2500</v>
      </c>
      <c r="U548" s="211">
        <f t="shared" si="80"/>
        <v>2500</v>
      </c>
      <c r="V548" s="220"/>
      <c r="X548" s="63" t="str">
        <f>'טבלה מרכזת'!A548</f>
        <v>תשושי נפש</v>
      </c>
      <c r="Y548" s="63">
        <f>'טבלה מרכזת'!B548</f>
        <v>30</v>
      </c>
      <c r="Z548" s="63" t="str">
        <f>'טבלה מרכזת'!C548</f>
        <v>ריהוט</v>
      </c>
      <c r="AA548" s="63" t="str">
        <f>'טבלה מרכזת'!D548</f>
        <v>חדרי פעילות/תעסוקה</v>
      </c>
      <c r="AB548" s="63" t="str">
        <f>'טבלה מרכזת'!E548</f>
        <v>ארון תחתון+כיור+ברז+משטח</v>
      </c>
      <c r="AC548" s="63">
        <f>'טבלה מרכזת'!F548</f>
        <v>2500</v>
      </c>
      <c r="AD548" s="63">
        <f>'טבלה מרכזת'!G548</f>
        <v>1</v>
      </c>
      <c r="AE548" s="63">
        <f>'טבלה מרכזת'!H548</f>
        <v>2500</v>
      </c>
    </row>
    <row r="549" spans="2:31" ht="14.5" thickBot="1" x14ac:dyDescent="0.35">
      <c r="B549" s="64" t="str">
        <f>תקן[[#This Row],[סוג מרכז]]</f>
        <v>תשושי נפש</v>
      </c>
      <c r="C549" s="64">
        <f>תקן[[#This Row],[גודל מרכז]]</f>
        <v>30</v>
      </c>
      <c r="D549" s="64" t="str">
        <f>תקן[[#This Row],[סוג פריט]]</f>
        <v>ריהוט</v>
      </c>
      <c r="E549" s="64" t="str">
        <f>תקן[[#This Row],[קטגוריה]]</f>
        <v>חדרי צוות/רב תחומי</v>
      </c>
      <c r="F549" s="60" t="str">
        <f>תקן[[#This Row],[תיאור הפריט]]</f>
        <v>ארון תחתון+כיור+ברז+משטח</v>
      </c>
      <c r="G549" s="64">
        <f>תקן[[#This Row],[עלות פריט]]</f>
        <v>2500</v>
      </c>
      <c r="H549" s="64">
        <f>תקן[[#This Row],[כמות]]</f>
        <v>2</v>
      </c>
      <c r="I549" s="64">
        <f>תקן[[#This Row],[סהכ עלות]]</f>
        <v>5000</v>
      </c>
      <c r="J549" s="65"/>
      <c r="K549" s="209" t="str">
        <f t="shared" si="76"/>
        <v>ארון תחתון+כיור+ברז+משטח</v>
      </c>
      <c r="L549" s="210">
        <f t="shared" si="72"/>
        <v>2</v>
      </c>
      <c r="M549" s="211">
        <f t="shared" si="73"/>
        <v>0</v>
      </c>
      <c r="N549" s="211">
        <f t="shared" si="74"/>
        <v>5000</v>
      </c>
      <c r="O549" s="210"/>
      <c r="P549" s="218"/>
      <c r="Q549" s="215" t="str">
        <f t="shared" si="77"/>
        <v>ריהוט</v>
      </c>
      <c r="R549" s="219">
        <f t="shared" si="78"/>
        <v>2</v>
      </c>
      <c r="S549" s="211">
        <f t="shared" si="79"/>
        <v>0</v>
      </c>
      <c r="T549" s="211">
        <f t="shared" si="75"/>
        <v>2500</v>
      </c>
      <c r="U549" s="211">
        <f t="shared" si="80"/>
        <v>5000</v>
      </c>
      <c r="V549" s="220"/>
      <c r="X549" s="63" t="str">
        <f>'טבלה מרכזת'!A549</f>
        <v>תשושי נפש</v>
      </c>
      <c r="Y549" s="63">
        <f>'טבלה מרכזת'!B549</f>
        <v>30</v>
      </c>
      <c r="Z549" s="63" t="str">
        <f>'טבלה מרכזת'!C549</f>
        <v>ריהוט</v>
      </c>
      <c r="AA549" s="63" t="str">
        <f>'טבלה מרכזת'!D549</f>
        <v>חדרי צוות/רב תחומי</v>
      </c>
      <c r="AB549" s="63" t="str">
        <f>'טבלה מרכזת'!E549</f>
        <v>ארון תחתון+כיור+ברז+משטח</v>
      </c>
      <c r="AC549" s="63">
        <f>'טבלה מרכזת'!F549</f>
        <v>2500</v>
      </c>
      <c r="AD549" s="63">
        <f>'טבלה מרכזת'!G549</f>
        <v>2</v>
      </c>
      <c r="AE549" s="63">
        <f>'טבלה מרכזת'!H549</f>
        <v>5000</v>
      </c>
    </row>
    <row r="550" spans="2:31" ht="14.5" thickBot="1" x14ac:dyDescent="0.35">
      <c r="B550" s="64" t="str">
        <f>תקן[[#This Row],[סוג מרכז]]</f>
        <v>תשושי נפש</v>
      </c>
      <c r="C550" s="64">
        <f>תקן[[#This Row],[גודל מרכז]]</f>
        <v>30</v>
      </c>
      <c r="D550" s="64" t="str">
        <f>תקן[[#This Row],[סוג פריט]]</f>
        <v>ריהוט</v>
      </c>
      <c r="E550" s="64" t="str">
        <f>תקן[[#This Row],[קטגוריה]]</f>
        <v>חדר מזכירות וקבלה</v>
      </c>
      <c r="F550" s="60" t="str">
        <f>תקן[[#This Row],[תיאור הפריט]]</f>
        <v>ארון תיקיות</v>
      </c>
      <c r="G550" s="64">
        <f>תקן[[#This Row],[עלות פריט]]</f>
        <v>900</v>
      </c>
      <c r="H550" s="64">
        <f>תקן[[#This Row],[כמות]]</f>
        <v>2</v>
      </c>
      <c r="I550" s="64">
        <f>תקן[[#This Row],[סהכ עלות]]</f>
        <v>1800</v>
      </c>
      <c r="J550" s="65"/>
      <c r="K550" s="209" t="str">
        <f t="shared" si="76"/>
        <v>ארון תיקיות</v>
      </c>
      <c r="L550" s="210">
        <f t="shared" si="72"/>
        <v>2</v>
      </c>
      <c r="M550" s="211">
        <f t="shared" si="73"/>
        <v>0</v>
      </c>
      <c r="N550" s="211">
        <f t="shared" si="74"/>
        <v>1800</v>
      </c>
      <c r="O550" s="210"/>
      <c r="P550" s="218"/>
      <c r="Q550" s="215" t="str">
        <f t="shared" si="77"/>
        <v>ריהוט</v>
      </c>
      <c r="R550" s="219">
        <f t="shared" si="78"/>
        <v>2</v>
      </c>
      <c r="S550" s="211">
        <f t="shared" si="79"/>
        <v>0</v>
      </c>
      <c r="T550" s="211">
        <f t="shared" si="75"/>
        <v>900</v>
      </c>
      <c r="U550" s="211">
        <f t="shared" si="80"/>
        <v>1800</v>
      </c>
      <c r="V550" s="220"/>
      <c r="X550" s="63" t="str">
        <f>'טבלה מרכזת'!A550</f>
        <v>תשושי נפש</v>
      </c>
      <c r="Y550" s="63">
        <f>'טבלה מרכזת'!B550</f>
        <v>30</v>
      </c>
      <c r="Z550" s="63" t="str">
        <f>'טבלה מרכזת'!C550</f>
        <v>ריהוט</v>
      </c>
      <c r="AA550" s="63" t="str">
        <f>'טבלה מרכזת'!D550</f>
        <v>חדר מזכירות וקבלה</v>
      </c>
      <c r="AB550" s="63" t="str">
        <f>'טבלה מרכזת'!E550</f>
        <v>ארון תיקיות</v>
      </c>
      <c r="AC550" s="63">
        <f>'טבלה מרכזת'!F550</f>
        <v>900</v>
      </c>
      <c r="AD550" s="63">
        <f>'טבלה מרכזת'!G550</f>
        <v>2</v>
      </c>
      <c r="AE550" s="63">
        <f>'טבלה מרכזת'!H550</f>
        <v>1800</v>
      </c>
    </row>
    <row r="551" spans="2:31" ht="14.5" thickBot="1" x14ac:dyDescent="0.35">
      <c r="B551" s="64" t="str">
        <f>תקן[[#This Row],[סוג מרכז]]</f>
        <v>תשושי נפש</v>
      </c>
      <c r="C551" s="64">
        <f>תקן[[#This Row],[גודל מרכז]]</f>
        <v>30</v>
      </c>
      <c r="D551" s="64" t="str">
        <f>תקן[[#This Row],[סוג פריט]]</f>
        <v>ריהוט</v>
      </c>
      <c r="E551" s="64" t="str">
        <f>תקן[[#This Row],[קטגוריה]]</f>
        <v>חדרי צוות/רב תחומי</v>
      </c>
      <c r="F551" s="60" t="str">
        <f>תקן[[#This Row],[תיאור הפריט]]</f>
        <v>ארון תיקיות</v>
      </c>
      <c r="G551" s="64">
        <f>תקן[[#This Row],[עלות פריט]]</f>
        <v>900</v>
      </c>
      <c r="H551" s="64">
        <f>תקן[[#This Row],[כמות]]</f>
        <v>1</v>
      </c>
      <c r="I551" s="64">
        <f>תקן[[#This Row],[סהכ עלות]]</f>
        <v>900</v>
      </c>
      <c r="J551" s="65"/>
      <c r="K551" s="209" t="str">
        <f t="shared" si="76"/>
        <v>ארון תיקיות</v>
      </c>
      <c r="L551" s="210">
        <f t="shared" si="72"/>
        <v>1</v>
      </c>
      <c r="M551" s="211">
        <f t="shared" si="73"/>
        <v>0</v>
      </c>
      <c r="N551" s="211">
        <f t="shared" si="74"/>
        <v>900</v>
      </c>
      <c r="O551" s="210"/>
      <c r="P551" s="218"/>
      <c r="Q551" s="215" t="str">
        <f t="shared" si="77"/>
        <v>ריהוט</v>
      </c>
      <c r="R551" s="219">
        <f t="shared" si="78"/>
        <v>1</v>
      </c>
      <c r="S551" s="211">
        <f t="shared" si="79"/>
        <v>0</v>
      </c>
      <c r="T551" s="211">
        <f t="shared" si="75"/>
        <v>900</v>
      </c>
      <c r="U551" s="211">
        <f t="shared" si="80"/>
        <v>900</v>
      </c>
      <c r="V551" s="220"/>
      <c r="X551" s="63" t="str">
        <f>'טבלה מרכזת'!A551</f>
        <v>תשושי נפש</v>
      </c>
      <c r="Y551" s="63">
        <f>'טבלה מרכזת'!B551</f>
        <v>30</v>
      </c>
      <c r="Z551" s="63" t="str">
        <f>'טבלה מרכזת'!C551</f>
        <v>ריהוט</v>
      </c>
      <c r="AA551" s="63" t="str">
        <f>'טבלה מרכזת'!D551</f>
        <v>חדרי צוות/רב תחומי</v>
      </c>
      <c r="AB551" s="63" t="str">
        <f>'טבלה מרכזת'!E551</f>
        <v>ארון תיקיות</v>
      </c>
      <c r="AC551" s="63">
        <f>'טבלה מרכזת'!F551</f>
        <v>900</v>
      </c>
      <c r="AD551" s="63">
        <f>'טבלה מרכזת'!G551</f>
        <v>1</v>
      </c>
      <c r="AE551" s="63">
        <f>'טבלה מרכזת'!H551</f>
        <v>900</v>
      </c>
    </row>
    <row r="552" spans="2:31" ht="28.5" thickBot="1" x14ac:dyDescent="0.35">
      <c r="B552" s="64" t="str">
        <f>תקן[[#This Row],[סוג מרכז]]</f>
        <v>תשושי נפש</v>
      </c>
      <c r="C552" s="64">
        <f>תקן[[#This Row],[גודל מרכז]]</f>
        <v>30</v>
      </c>
      <c r="D552" s="64" t="str">
        <f>תקן[[#This Row],[סוג פריט]]</f>
        <v>ריהוט</v>
      </c>
      <c r="E552" s="64" t="str">
        <f>תקן[[#This Row],[קטגוריה]]</f>
        <v>אולם כניסה</v>
      </c>
      <c r="F552" s="60" t="str">
        <f>תקן[[#This Row],[תיאור הפריט]]</f>
        <v>ארון תצוגה/ויטרינה - רוחב 1מטר</v>
      </c>
      <c r="G552" s="64">
        <f>תקן[[#This Row],[עלות פריט]]</f>
        <v>1500</v>
      </c>
      <c r="H552" s="64">
        <f>תקן[[#This Row],[כמות]]</f>
        <v>1</v>
      </c>
      <c r="I552" s="64">
        <f>תקן[[#This Row],[סהכ עלות]]</f>
        <v>1500</v>
      </c>
      <c r="J552" s="65"/>
      <c r="K552" s="209" t="str">
        <f t="shared" si="76"/>
        <v>ארון תצוגה/ויטרינה - רוחב 1מטר</v>
      </c>
      <c r="L552" s="210">
        <f t="shared" si="72"/>
        <v>1</v>
      </c>
      <c r="M552" s="211">
        <f t="shared" si="73"/>
        <v>0</v>
      </c>
      <c r="N552" s="211">
        <f t="shared" si="74"/>
        <v>1500</v>
      </c>
      <c r="O552" s="210"/>
      <c r="P552" s="218"/>
      <c r="Q552" s="215" t="str">
        <f t="shared" si="77"/>
        <v>ריהוט</v>
      </c>
      <c r="R552" s="219">
        <f t="shared" si="78"/>
        <v>1</v>
      </c>
      <c r="S552" s="211">
        <f t="shared" si="79"/>
        <v>0</v>
      </c>
      <c r="T552" s="211">
        <f t="shared" si="75"/>
        <v>1500</v>
      </c>
      <c r="U552" s="211">
        <f t="shared" si="80"/>
        <v>1500</v>
      </c>
      <c r="V552" s="220"/>
      <c r="X552" s="63" t="str">
        <f>'טבלה מרכזת'!A552</f>
        <v>תשושי נפש</v>
      </c>
      <c r="Y552" s="63">
        <f>'טבלה מרכזת'!B552</f>
        <v>30</v>
      </c>
      <c r="Z552" s="63" t="str">
        <f>'טבלה מרכזת'!C552</f>
        <v>ריהוט</v>
      </c>
      <c r="AA552" s="63" t="str">
        <f>'טבלה מרכזת'!D552</f>
        <v>אולם כניסה</v>
      </c>
      <c r="AB552" s="63" t="str">
        <f>'טבלה מרכזת'!E552</f>
        <v>ארון תצוגה/ויטרינה - רוחב 1מטר</v>
      </c>
      <c r="AC552" s="63">
        <f>'טבלה מרכזת'!F552</f>
        <v>1500</v>
      </c>
      <c r="AD552" s="63">
        <f>'טבלה מרכזת'!G552</f>
        <v>1</v>
      </c>
      <c r="AE552" s="63">
        <f>'טבלה מרכזת'!H552</f>
        <v>1500</v>
      </c>
    </row>
    <row r="553" spans="2:31" ht="28.5" thickBot="1" x14ac:dyDescent="0.35">
      <c r="B553" s="64" t="str">
        <f>תקן[[#This Row],[סוג מרכז]]</f>
        <v>תשושי נפש</v>
      </c>
      <c r="C553" s="64">
        <f>תקן[[#This Row],[גודל מרכז]]</f>
        <v>30</v>
      </c>
      <c r="D553" s="64" t="str">
        <f>תקן[[#This Row],[סוג פריט]]</f>
        <v>ריהוט</v>
      </c>
      <c r="E553" s="64" t="str">
        <f>תקן[[#This Row],[קטגוריה]]</f>
        <v>חדרי פעילות/תעסוקה</v>
      </c>
      <c r="F553" s="60" t="str">
        <f>תקן[[#This Row],[תיאור הפריט]]</f>
        <v>ארון תצוגה/ויטרינה - רוחב 1מטר</v>
      </c>
      <c r="G553" s="64">
        <f>תקן[[#This Row],[עלות פריט]]</f>
        <v>1500</v>
      </c>
      <c r="H553" s="64">
        <f>תקן[[#This Row],[כמות]]</f>
        <v>1</v>
      </c>
      <c r="I553" s="64">
        <f>תקן[[#This Row],[סהכ עלות]]</f>
        <v>1500</v>
      </c>
      <c r="J553" s="65"/>
      <c r="K553" s="209" t="str">
        <f t="shared" si="76"/>
        <v>ארון תצוגה/ויטרינה - רוחב 1מטר</v>
      </c>
      <c r="L553" s="210">
        <f t="shared" si="72"/>
        <v>1</v>
      </c>
      <c r="M553" s="211">
        <f t="shared" si="73"/>
        <v>0</v>
      </c>
      <c r="N553" s="211">
        <f t="shared" si="74"/>
        <v>1500</v>
      </c>
      <c r="O553" s="210"/>
      <c r="P553" s="218"/>
      <c r="Q553" s="215" t="str">
        <f t="shared" si="77"/>
        <v>ריהוט</v>
      </c>
      <c r="R553" s="219">
        <f t="shared" si="78"/>
        <v>1</v>
      </c>
      <c r="S553" s="211">
        <f t="shared" si="79"/>
        <v>0</v>
      </c>
      <c r="T553" s="211">
        <f t="shared" si="75"/>
        <v>1500</v>
      </c>
      <c r="U553" s="211">
        <f t="shared" si="80"/>
        <v>1500</v>
      </c>
      <c r="V553" s="220"/>
      <c r="X553" s="63" t="str">
        <f>'טבלה מרכזת'!A553</f>
        <v>תשושי נפש</v>
      </c>
      <c r="Y553" s="63">
        <f>'טבלה מרכזת'!B553</f>
        <v>30</v>
      </c>
      <c r="Z553" s="63" t="str">
        <f>'טבלה מרכזת'!C553</f>
        <v>ריהוט</v>
      </c>
      <c r="AA553" s="63" t="str">
        <f>'טבלה מרכזת'!D553</f>
        <v>חדרי פעילות/תעסוקה</v>
      </c>
      <c r="AB553" s="63" t="str">
        <f>'טבלה מרכזת'!E553</f>
        <v>ארון תצוגה/ויטרינה - רוחב 1מטר</v>
      </c>
      <c r="AC553" s="63">
        <f>'טבלה מרכזת'!F553</f>
        <v>1500</v>
      </c>
      <c r="AD553" s="63">
        <f>'טבלה מרכזת'!G553</f>
        <v>1</v>
      </c>
      <c r="AE553" s="63">
        <f>'טבלה מרכזת'!H553</f>
        <v>1500</v>
      </c>
    </row>
    <row r="554" spans="2:31" ht="14.5" thickBot="1" x14ac:dyDescent="0.35">
      <c r="B554" s="64" t="str">
        <f>תקן[[#This Row],[סוג מרכז]]</f>
        <v>תשושי נפש</v>
      </c>
      <c r="C554" s="64">
        <f>תקן[[#This Row],[גודל מרכז]]</f>
        <v>30</v>
      </c>
      <c r="D554" s="64" t="str">
        <f>תקן[[#This Row],[סוג פריט]]</f>
        <v>ריהוט</v>
      </c>
      <c r="E554" s="64" t="str">
        <f>תקן[[#This Row],[קטגוריה]]</f>
        <v>חדר רחצה</v>
      </c>
      <c r="F554" s="60" t="str">
        <f>תקן[[#This Row],[תיאור הפריט]]</f>
        <v>ארונית מגירות מפלסטיק</v>
      </c>
      <c r="G554" s="64">
        <f>תקן[[#This Row],[עלות פריט]]</f>
        <v>350</v>
      </c>
      <c r="H554" s="64">
        <f>תקן[[#This Row],[כמות]]</f>
        <v>1</v>
      </c>
      <c r="I554" s="64">
        <f>תקן[[#This Row],[סהכ עלות]]</f>
        <v>350</v>
      </c>
      <c r="J554" s="65"/>
      <c r="K554" s="209" t="str">
        <f t="shared" si="76"/>
        <v>ארונית מגירות מפלסטיק</v>
      </c>
      <c r="L554" s="210">
        <f t="shared" si="72"/>
        <v>1</v>
      </c>
      <c r="M554" s="211">
        <f t="shared" si="73"/>
        <v>0</v>
      </c>
      <c r="N554" s="211">
        <f t="shared" si="74"/>
        <v>350</v>
      </c>
      <c r="O554" s="210"/>
      <c r="P554" s="218"/>
      <c r="Q554" s="215" t="str">
        <f t="shared" si="77"/>
        <v>ריהוט</v>
      </c>
      <c r="R554" s="219">
        <f t="shared" si="78"/>
        <v>1</v>
      </c>
      <c r="S554" s="211">
        <f t="shared" si="79"/>
        <v>0</v>
      </c>
      <c r="T554" s="211">
        <f t="shared" si="75"/>
        <v>350</v>
      </c>
      <c r="U554" s="211">
        <f t="shared" si="80"/>
        <v>350</v>
      </c>
      <c r="V554" s="220"/>
      <c r="X554" s="63" t="str">
        <f>'טבלה מרכזת'!A554</f>
        <v>תשושי נפש</v>
      </c>
      <c r="Y554" s="63">
        <f>'טבלה מרכזת'!B554</f>
        <v>30</v>
      </c>
      <c r="Z554" s="63" t="str">
        <f>'טבלה מרכזת'!C554</f>
        <v>ריהוט</v>
      </c>
      <c r="AA554" s="63" t="str">
        <f>'טבלה מרכזת'!D554</f>
        <v>חדר רחצה</v>
      </c>
      <c r="AB554" s="63" t="str">
        <f>'טבלה מרכזת'!E554</f>
        <v>ארונית מגירות מפלסטיק</v>
      </c>
      <c r="AC554" s="63">
        <f>'טבלה מרכזת'!F554</f>
        <v>350</v>
      </c>
      <c r="AD554" s="63">
        <f>'טבלה מרכזת'!G554</f>
        <v>1</v>
      </c>
      <c r="AE554" s="63">
        <f>'טבלה מרכזת'!H554</f>
        <v>350</v>
      </c>
    </row>
    <row r="555" spans="2:31" ht="14.5" thickBot="1" x14ac:dyDescent="0.35">
      <c r="B555" s="64" t="str">
        <f>תקן[[#This Row],[סוג מרכז]]</f>
        <v>תשושי נפש</v>
      </c>
      <c r="C555" s="64">
        <f>תקן[[#This Row],[גודל מרכז]]</f>
        <v>30</v>
      </c>
      <c r="D555" s="64" t="str">
        <f>תקן[[#This Row],[סוג פריט]]</f>
        <v>ריהוט</v>
      </c>
      <c r="E555" s="64" t="str">
        <f>תקן[[#This Row],[קטגוריה]]</f>
        <v>חדר מזכירות וקבלה</v>
      </c>
      <c r="F555" s="60" t="str">
        <f>תקן[[#This Row],[תיאור הפריט]]</f>
        <v>דלפק קבלה</v>
      </c>
      <c r="G555" s="64">
        <f>תקן[[#This Row],[עלות פריט]]</f>
        <v>15000</v>
      </c>
      <c r="H555" s="64">
        <f>תקן[[#This Row],[כמות]]</f>
        <v>1</v>
      </c>
      <c r="I555" s="64">
        <f>תקן[[#This Row],[סהכ עלות]]</f>
        <v>15000</v>
      </c>
      <c r="J555" s="65"/>
      <c r="K555" s="209" t="str">
        <f t="shared" si="76"/>
        <v>דלפק קבלה</v>
      </c>
      <c r="L555" s="210">
        <f t="shared" si="72"/>
        <v>1</v>
      </c>
      <c r="M555" s="211">
        <f t="shared" si="73"/>
        <v>0</v>
      </c>
      <c r="N555" s="211">
        <f t="shared" si="74"/>
        <v>15000</v>
      </c>
      <c r="O555" s="210"/>
      <c r="P555" s="218"/>
      <c r="Q555" s="215" t="str">
        <f t="shared" si="77"/>
        <v>ריהוט</v>
      </c>
      <c r="R555" s="219">
        <f t="shared" si="78"/>
        <v>1</v>
      </c>
      <c r="S555" s="211">
        <f t="shared" si="79"/>
        <v>0</v>
      </c>
      <c r="T555" s="211">
        <f t="shared" si="75"/>
        <v>15000</v>
      </c>
      <c r="U555" s="211">
        <f t="shared" si="80"/>
        <v>15000</v>
      </c>
      <c r="V555" s="220"/>
      <c r="X555" s="63" t="str">
        <f>'טבלה מרכזת'!A555</f>
        <v>תשושי נפש</v>
      </c>
      <c r="Y555" s="63">
        <f>'טבלה מרכזת'!B555</f>
        <v>30</v>
      </c>
      <c r="Z555" s="63" t="str">
        <f>'טבלה מרכזת'!C555</f>
        <v>ריהוט</v>
      </c>
      <c r="AA555" s="63" t="str">
        <f>'טבלה מרכזת'!D555</f>
        <v>חדר מזכירות וקבלה</v>
      </c>
      <c r="AB555" s="63" t="str">
        <f>'טבלה מרכזת'!E555</f>
        <v>דלפק קבלה</v>
      </c>
      <c r="AC555" s="63">
        <f>'טבלה מרכזת'!F555</f>
        <v>15000</v>
      </c>
      <c r="AD555" s="63">
        <f>'טבלה מרכזת'!G555</f>
        <v>1</v>
      </c>
      <c r="AE555" s="63">
        <f>'טבלה מרכזת'!H555</f>
        <v>15000</v>
      </c>
    </row>
    <row r="556" spans="2:31" ht="14.5" thickBot="1" x14ac:dyDescent="0.35">
      <c r="B556" s="64" t="str">
        <f>תקן[[#This Row],[סוג מרכז]]</f>
        <v>תשושי נפש</v>
      </c>
      <c r="C556" s="64">
        <f>תקן[[#This Row],[גודל מרכז]]</f>
        <v>30</v>
      </c>
      <c r="D556" s="64" t="str">
        <f>תקן[[#This Row],[סוג פריט]]</f>
        <v>ריהוט</v>
      </c>
      <c r="E556" s="64" t="str">
        <f>תקן[[#This Row],[קטגוריה]]</f>
        <v>כללי</v>
      </c>
      <c r="F556" s="60" t="str">
        <f>תקן[[#This Row],[תיאור הפריט]]</f>
        <v>וילונות הצללה (עלות למ"ר))</v>
      </c>
      <c r="G556" s="64">
        <f>תקן[[#This Row],[עלות פריט]]</f>
        <v>375</v>
      </c>
      <c r="H556" s="64">
        <f>תקן[[#This Row],[כמות]]</f>
        <v>20</v>
      </c>
      <c r="I556" s="64">
        <f>תקן[[#This Row],[סהכ עלות]]</f>
        <v>7500</v>
      </c>
      <c r="J556" s="65"/>
      <c r="K556" s="209" t="str">
        <f t="shared" si="76"/>
        <v>וילונות הצללה (עלות למ"ר))</v>
      </c>
      <c r="L556" s="210">
        <f t="shared" si="72"/>
        <v>20</v>
      </c>
      <c r="M556" s="211">
        <f t="shared" si="73"/>
        <v>0</v>
      </c>
      <c r="N556" s="211">
        <f t="shared" si="74"/>
        <v>7500</v>
      </c>
      <c r="O556" s="210"/>
      <c r="P556" s="218"/>
      <c r="Q556" s="215" t="str">
        <f t="shared" si="77"/>
        <v>ריהוט</v>
      </c>
      <c r="R556" s="219">
        <f t="shared" si="78"/>
        <v>20</v>
      </c>
      <c r="S556" s="211">
        <f t="shared" si="79"/>
        <v>0</v>
      </c>
      <c r="T556" s="211">
        <f t="shared" si="75"/>
        <v>375</v>
      </c>
      <c r="U556" s="211">
        <f t="shared" si="80"/>
        <v>7500</v>
      </c>
      <c r="V556" s="220"/>
      <c r="X556" s="63" t="str">
        <f>'טבלה מרכזת'!A556</f>
        <v>תשושי נפש</v>
      </c>
      <c r="Y556" s="63">
        <f>'טבלה מרכזת'!B556</f>
        <v>30</v>
      </c>
      <c r="Z556" s="63" t="str">
        <f>'טבלה מרכזת'!C556</f>
        <v>ריהוט</v>
      </c>
      <c r="AA556" s="63" t="str">
        <f>'טבלה מרכזת'!D556</f>
        <v>כללי</v>
      </c>
      <c r="AB556" s="63" t="str">
        <f>'טבלה מרכזת'!E556</f>
        <v>וילונות הצללה (עלות למ"ר))</v>
      </c>
      <c r="AC556" s="63">
        <f>'טבלה מרכזת'!F556</f>
        <v>375</v>
      </c>
      <c r="AD556" s="63">
        <f>'טבלה מרכזת'!G556</f>
        <v>20</v>
      </c>
      <c r="AE556" s="63">
        <f>'טבלה מרכזת'!H556</f>
        <v>7500</v>
      </c>
    </row>
    <row r="557" spans="2:31" ht="14.5" thickBot="1" x14ac:dyDescent="0.35">
      <c r="B557" s="64" t="str">
        <f>תקן[[#This Row],[סוג מרכז]]</f>
        <v>תשושי נפש</v>
      </c>
      <c r="C557" s="64">
        <f>תקן[[#This Row],[גודל מרכז]]</f>
        <v>30</v>
      </c>
      <c r="D557" s="64" t="str">
        <f>תקן[[#This Row],[סוג פריט]]</f>
        <v>ריהוט</v>
      </c>
      <c r="E557" s="64" t="str">
        <f>תקן[[#This Row],[קטגוריה]]</f>
        <v>חדר ניקיון</v>
      </c>
      <c r="F557" s="60" t="str">
        <f>תקן[[#This Row],[תיאור הפריט]]</f>
        <v>יחידת מדפים</v>
      </c>
      <c r="G557" s="64">
        <f>תקן[[#This Row],[עלות פריט]]</f>
        <v>600</v>
      </c>
      <c r="H557" s="64">
        <f>תקן[[#This Row],[כמות]]</f>
        <v>1</v>
      </c>
      <c r="I557" s="64">
        <f>תקן[[#This Row],[סהכ עלות]]</f>
        <v>600</v>
      </c>
      <c r="J557" s="65"/>
      <c r="K557" s="209" t="str">
        <f t="shared" si="76"/>
        <v>יחידת מדפים</v>
      </c>
      <c r="L557" s="210">
        <f t="shared" si="72"/>
        <v>1</v>
      </c>
      <c r="M557" s="211">
        <f t="shared" si="73"/>
        <v>0</v>
      </c>
      <c r="N557" s="211">
        <f t="shared" si="74"/>
        <v>600</v>
      </c>
      <c r="O557" s="210"/>
      <c r="P557" s="218"/>
      <c r="Q557" s="215" t="str">
        <f t="shared" si="77"/>
        <v>ריהוט</v>
      </c>
      <c r="R557" s="219">
        <f t="shared" si="78"/>
        <v>1</v>
      </c>
      <c r="S557" s="211">
        <f t="shared" si="79"/>
        <v>0</v>
      </c>
      <c r="T557" s="211">
        <f t="shared" si="75"/>
        <v>600</v>
      </c>
      <c r="U557" s="211">
        <f t="shared" si="80"/>
        <v>600</v>
      </c>
      <c r="V557" s="220"/>
      <c r="X557" s="63" t="str">
        <f>'טבלה מרכזת'!A557</f>
        <v>תשושי נפש</v>
      </c>
      <c r="Y557" s="63">
        <f>'טבלה מרכזת'!B557</f>
        <v>30</v>
      </c>
      <c r="Z557" s="63" t="str">
        <f>'טבלה מרכזת'!C557</f>
        <v>ריהוט</v>
      </c>
      <c r="AA557" s="63" t="str">
        <f>'טבלה מרכזת'!D557</f>
        <v>חדר ניקיון</v>
      </c>
      <c r="AB557" s="63" t="str">
        <f>'טבלה מרכזת'!E557</f>
        <v>יחידת מדפים</v>
      </c>
      <c r="AC557" s="63">
        <f>'טבלה מרכזת'!F557</f>
        <v>600</v>
      </c>
      <c r="AD557" s="63">
        <f>'טבלה מרכזת'!G557</f>
        <v>1</v>
      </c>
      <c r="AE557" s="63">
        <f>'טבלה מרכזת'!H557</f>
        <v>600</v>
      </c>
    </row>
    <row r="558" spans="2:31" ht="14.5" thickBot="1" x14ac:dyDescent="0.35">
      <c r="B558" s="64" t="str">
        <f>תקן[[#This Row],[סוג מרכז]]</f>
        <v>תשושי נפש</v>
      </c>
      <c r="C558" s="64">
        <f>תקן[[#This Row],[גודל מרכז]]</f>
        <v>30</v>
      </c>
      <c r="D558" s="64" t="str">
        <f>תקן[[#This Row],[סוג פריט]]</f>
        <v>ריהוט</v>
      </c>
      <c r="E558" s="64" t="str">
        <f>תקן[[#This Row],[קטגוריה]]</f>
        <v>חדרי פעילות/תעסוקה</v>
      </c>
      <c r="F558" s="60" t="str">
        <f>תקן[[#This Row],[תיאור הפריט]]</f>
        <v>יחידת מדפים</v>
      </c>
      <c r="G558" s="64">
        <f>תקן[[#This Row],[עלות פריט]]</f>
        <v>600</v>
      </c>
      <c r="H558" s="64">
        <f>תקן[[#This Row],[כמות]]</f>
        <v>3</v>
      </c>
      <c r="I558" s="64">
        <f>תקן[[#This Row],[סהכ עלות]]</f>
        <v>1800</v>
      </c>
      <c r="J558" s="65"/>
      <c r="K558" s="209" t="str">
        <f t="shared" si="76"/>
        <v>יחידת מדפים</v>
      </c>
      <c r="L558" s="210">
        <f t="shared" si="72"/>
        <v>3</v>
      </c>
      <c r="M558" s="211">
        <f t="shared" si="73"/>
        <v>0</v>
      </c>
      <c r="N558" s="211">
        <f t="shared" si="74"/>
        <v>1800</v>
      </c>
      <c r="O558" s="210"/>
      <c r="P558" s="218"/>
      <c r="Q558" s="215" t="str">
        <f t="shared" si="77"/>
        <v>ריהוט</v>
      </c>
      <c r="R558" s="219">
        <f t="shared" si="78"/>
        <v>3</v>
      </c>
      <c r="S558" s="211">
        <f t="shared" si="79"/>
        <v>0</v>
      </c>
      <c r="T558" s="211">
        <f t="shared" si="75"/>
        <v>600</v>
      </c>
      <c r="U558" s="211">
        <f t="shared" si="80"/>
        <v>1800</v>
      </c>
      <c r="V558" s="220"/>
      <c r="X558" s="63" t="str">
        <f>'טבלה מרכזת'!A558</f>
        <v>תשושי נפש</v>
      </c>
      <c r="Y558" s="63">
        <f>'טבלה מרכזת'!B558</f>
        <v>30</v>
      </c>
      <c r="Z558" s="63" t="str">
        <f>'טבלה מרכזת'!C558</f>
        <v>ריהוט</v>
      </c>
      <c r="AA558" s="63" t="str">
        <f>'טבלה מרכזת'!D558</f>
        <v>חדרי פעילות/תעסוקה</v>
      </c>
      <c r="AB558" s="63" t="str">
        <f>'טבלה מרכזת'!E558</f>
        <v>יחידת מדפים</v>
      </c>
      <c r="AC558" s="63">
        <f>'טבלה מרכזת'!F558</f>
        <v>600</v>
      </c>
      <c r="AD558" s="63">
        <f>'טבלה מרכזת'!G558</f>
        <v>3</v>
      </c>
      <c r="AE558" s="63">
        <f>'טבלה מרכזת'!H558</f>
        <v>1800</v>
      </c>
    </row>
    <row r="559" spans="2:31" ht="14.5" thickBot="1" x14ac:dyDescent="0.35">
      <c r="B559" s="64" t="str">
        <f>תקן[[#This Row],[סוג מרכז]]</f>
        <v>תשושי נפש</v>
      </c>
      <c r="C559" s="64">
        <f>תקן[[#This Row],[גודל מרכז]]</f>
        <v>30</v>
      </c>
      <c r="D559" s="64" t="str">
        <f>תקן[[#This Row],[סוג פריט]]</f>
        <v>ריהוט</v>
      </c>
      <c r="E559" s="64" t="str">
        <f>תקן[[#This Row],[קטגוריה]]</f>
        <v>מחסנים - מטבח, כללי, תעסוקה</v>
      </c>
      <c r="F559" s="60" t="str">
        <f>תקן[[#This Row],[תיאור הפריט]]</f>
        <v>יחידת מדפים</v>
      </c>
      <c r="G559" s="64">
        <f>תקן[[#This Row],[עלות פריט]]</f>
        <v>600</v>
      </c>
      <c r="H559" s="64">
        <f>תקן[[#This Row],[כמות]]</f>
        <v>4</v>
      </c>
      <c r="I559" s="64">
        <f>תקן[[#This Row],[סהכ עלות]]</f>
        <v>2400</v>
      </c>
      <c r="J559" s="65"/>
      <c r="K559" s="209" t="str">
        <f t="shared" si="76"/>
        <v>יחידת מדפים</v>
      </c>
      <c r="L559" s="210">
        <f t="shared" si="72"/>
        <v>4</v>
      </c>
      <c r="M559" s="211">
        <f t="shared" si="73"/>
        <v>0</v>
      </c>
      <c r="N559" s="211">
        <f t="shared" si="74"/>
        <v>2400</v>
      </c>
      <c r="O559" s="210"/>
      <c r="P559" s="218"/>
      <c r="Q559" s="215" t="str">
        <f t="shared" si="77"/>
        <v>ריהוט</v>
      </c>
      <c r="R559" s="219">
        <f t="shared" si="78"/>
        <v>4</v>
      </c>
      <c r="S559" s="211">
        <f t="shared" si="79"/>
        <v>0</v>
      </c>
      <c r="T559" s="211">
        <f t="shared" si="75"/>
        <v>600</v>
      </c>
      <c r="U559" s="211">
        <f t="shared" si="80"/>
        <v>2400</v>
      </c>
      <c r="V559" s="220"/>
      <c r="X559" s="63" t="str">
        <f>'טבלה מרכזת'!A559</f>
        <v>תשושי נפש</v>
      </c>
      <c r="Y559" s="63">
        <f>'טבלה מרכזת'!B559</f>
        <v>30</v>
      </c>
      <c r="Z559" s="63" t="str">
        <f>'טבלה מרכזת'!C559</f>
        <v>ריהוט</v>
      </c>
      <c r="AA559" s="63" t="str">
        <f>'טבלה מרכזת'!D559</f>
        <v>מחסנים - מטבח, כללי, תעסוקה</v>
      </c>
      <c r="AB559" s="63" t="str">
        <f>'טבלה מרכזת'!E559</f>
        <v>יחידת מדפים</v>
      </c>
      <c r="AC559" s="63">
        <f>'טבלה מרכזת'!F559</f>
        <v>600</v>
      </c>
      <c r="AD559" s="63">
        <f>'טבלה מרכזת'!G559</f>
        <v>4</v>
      </c>
      <c r="AE559" s="63">
        <f>'טבלה מרכזת'!H559</f>
        <v>2400</v>
      </c>
    </row>
    <row r="560" spans="2:31" ht="14.5" thickBot="1" x14ac:dyDescent="0.35">
      <c r="B560" s="64" t="str">
        <f>תקן[[#This Row],[סוג מרכז]]</f>
        <v>תשושי נפש</v>
      </c>
      <c r="C560" s="64">
        <f>תקן[[#This Row],[גודל מרכז]]</f>
        <v>30</v>
      </c>
      <c r="D560" s="64" t="str">
        <f>תקן[[#This Row],[סוג פריט]]</f>
        <v>ריהוט</v>
      </c>
      <c r="E560" s="64" t="str">
        <f>תקן[[#This Row],[קטגוריה]]</f>
        <v>חדר מזכירות וקבלה</v>
      </c>
      <c r="F560" s="60" t="str">
        <f>תקן[[#This Row],[תיאור הפריט]]</f>
        <v>כוננית פתוחה</v>
      </c>
      <c r="G560" s="64">
        <f>תקן[[#This Row],[עלות פריט]]</f>
        <v>800</v>
      </c>
      <c r="H560" s="64">
        <f>תקן[[#This Row],[כמות]]</f>
        <v>1</v>
      </c>
      <c r="I560" s="64">
        <f>תקן[[#This Row],[סהכ עלות]]</f>
        <v>800</v>
      </c>
      <c r="J560" s="65"/>
      <c r="K560" s="209" t="str">
        <f t="shared" si="76"/>
        <v>כוננית פתוחה</v>
      </c>
      <c r="L560" s="210">
        <f t="shared" si="72"/>
        <v>1</v>
      </c>
      <c r="M560" s="211">
        <f t="shared" si="73"/>
        <v>0</v>
      </c>
      <c r="N560" s="211">
        <f t="shared" si="74"/>
        <v>800</v>
      </c>
      <c r="O560" s="210"/>
      <c r="P560" s="218"/>
      <c r="Q560" s="215" t="str">
        <f t="shared" si="77"/>
        <v>ריהוט</v>
      </c>
      <c r="R560" s="219">
        <f t="shared" si="78"/>
        <v>1</v>
      </c>
      <c r="S560" s="211">
        <f t="shared" si="79"/>
        <v>0</v>
      </c>
      <c r="T560" s="211">
        <f t="shared" si="75"/>
        <v>800</v>
      </c>
      <c r="U560" s="211">
        <f t="shared" si="80"/>
        <v>800</v>
      </c>
      <c r="V560" s="220"/>
      <c r="X560" s="63" t="str">
        <f>'טבלה מרכזת'!A560</f>
        <v>תשושי נפש</v>
      </c>
      <c r="Y560" s="63">
        <f>'טבלה מרכזת'!B560</f>
        <v>30</v>
      </c>
      <c r="Z560" s="63" t="str">
        <f>'טבלה מרכזת'!C560</f>
        <v>ריהוט</v>
      </c>
      <c r="AA560" s="63" t="str">
        <f>'טבלה מרכזת'!D560</f>
        <v>חדר מזכירות וקבלה</v>
      </c>
      <c r="AB560" s="63" t="str">
        <f>'טבלה מרכזת'!E560</f>
        <v>כוננית פתוחה</v>
      </c>
      <c r="AC560" s="63">
        <f>'טבלה מרכזת'!F560</f>
        <v>800</v>
      </c>
      <c r="AD560" s="63">
        <f>'טבלה מרכזת'!G560</f>
        <v>1</v>
      </c>
      <c r="AE560" s="63">
        <f>'טבלה מרכזת'!H560</f>
        <v>800</v>
      </c>
    </row>
    <row r="561" spans="2:31" ht="14.5" thickBot="1" x14ac:dyDescent="0.35">
      <c r="B561" s="64" t="str">
        <f>תקן[[#This Row],[סוג מרכז]]</f>
        <v>תשושי נפש</v>
      </c>
      <c r="C561" s="64">
        <f>תקן[[#This Row],[גודל מרכז]]</f>
        <v>30</v>
      </c>
      <c r="D561" s="64" t="str">
        <f>תקן[[#This Row],[סוג פריט]]</f>
        <v>ריהוט</v>
      </c>
      <c r="E561" s="64" t="str">
        <f>תקן[[#This Row],[קטגוריה]]</f>
        <v>חדר מחשבים</v>
      </c>
      <c r="F561" s="60" t="str">
        <f>תקן[[#This Row],[תיאור הפריט]]</f>
        <v>כוננית פתוחה</v>
      </c>
      <c r="G561" s="64">
        <f>תקן[[#This Row],[עלות פריט]]</f>
        <v>1400</v>
      </c>
      <c r="H561" s="64">
        <f>תקן[[#This Row],[כמות]]</f>
        <v>0</v>
      </c>
      <c r="I561" s="64">
        <f>תקן[[#This Row],[סהכ עלות]]</f>
        <v>0</v>
      </c>
      <c r="J561" s="65"/>
      <c r="K561" s="209" t="str">
        <f t="shared" si="76"/>
        <v>כוננית פתוחה</v>
      </c>
      <c r="L561" s="210">
        <f t="shared" si="72"/>
        <v>0</v>
      </c>
      <c r="M561" s="211">
        <f t="shared" si="73"/>
        <v>0</v>
      </c>
      <c r="N561" s="211">
        <f t="shared" si="74"/>
        <v>0</v>
      </c>
      <c r="O561" s="210"/>
      <c r="P561" s="218"/>
      <c r="Q561" s="215" t="str">
        <f t="shared" si="77"/>
        <v>ריהוט</v>
      </c>
      <c r="R561" s="219">
        <f t="shared" si="78"/>
        <v>0</v>
      </c>
      <c r="S561" s="211">
        <f t="shared" si="79"/>
        <v>0</v>
      </c>
      <c r="T561" s="211">
        <f t="shared" si="75"/>
        <v>1400</v>
      </c>
      <c r="U561" s="211">
        <f t="shared" si="80"/>
        <v>0</v>
      </c>
      <c r="V561" s="220"/>
      <c r="X561" s="63" t="str">
        <f>'טבלה מרכזת'!A561</f>
        <v>תשושי נפש</v>
      </c>
      <c r="Y561" s="63">
        <f>'טבלה מרכזת'!B561</f>
        <v>30</v>
      </c>
      <c r="Z561" s="63" t="str">
        <f>'טבלה מרכזת'!C561</f>
        <v>ריהוט</v>
      </c>
      <c r="AA561" s="63" t="str">
        <f>'טבלה מרכזת'!D561</f>
        <v>חדר מחשבים</v>
      </c>
      <c r="AB561" s="63" t="str">
        <f>'טבלה מרכזת'!E561</f>
        <v>כוננית פתוחה</v>
      </c>
      <c r="AC561" s="63">
        <f>'טבלה מרכזת'!F561</f>
        <v>1400</v>
      </c>
      <c r="AD561" s="63">
        <f>'טבלה מרכזת'!G561</f>
        <v>0</v>
      </c>
      <c r="AE561" s="63">
        <f>'טבלה מרכזת'!H561</f>
        <v>0</v>
      </c>
    </row>
    <row r="562" spans="2:31" ht="14.5" thickBot="1" x14ac:dyDescent="0.35">
      <c r="B562" s="64" t="str">
        <f>תקן[[#This Row],[סוג מרכז]]</f>
        <v>תשושי נפש</v>
      </c>
      <c r="C562" s="64">
        <f>תקן[[#This Row],[גודל מרכז]]</f>
        <v>30</v>
      </c>
      <c r="D562" s="64" t="str">
        <f>תקן[[#This Row],[סוג פריט]]</f>
        <v>ריהוט</v>
      </c>
      <c r="E562" s="64" t="str">
        <f>תקן[[#This Row],[קטגוריה]]</f>
        <v>חדרי צוות/רב תחומי</v>
      </c>
      <c r="F562" s="60" t="str">
        <f>תקן[[#This Row],[תיאור הפריט]]</f>
        <v>כוננית פתוחה</v>
      </c>
      <c r="G562" s="64">
        <f>תקן[[#This Row],[עלות פריט]]</f>
        <v>800</v>
      </c>
      <c r="H562" s="64">
        <f>תקן[[#This Row],[כמות]]</f>
        <v>1</v>
      </c>
      <c r="I562" s="64">
        <f>תקן[[#This Row],[סהכ עלות]]</f>
        <v>800</v>
      </c>
      <c r="J562" s="65"/>
      <c r="K562" s="209" t="str">
        <f t="shared" si="76"/>
        <v>כוננית פתוחה</v>
      </c>
      <c r="L562" s="210">
        <f t="shared" ref="L562:L624" si="81">H562</f>
        <v>1</v>
      </c>
      <c r="M562" s="211">
        <f t="shared" ref="M562:M624" si="82">IF(L562-H562&lt;&gt;0,L562-H562,0)</f>
        <v>0</v>
      </c>
      <c r="N562" s="211">
        <f t="shared" ref="N562:N624" si="83">L562*G562</f>
        <v>800</v>
      </c>
      <c r="O562" s="210"/>
      <c r="P562" s="218"/>
      <c r="Q562" s="215" t="str">
        <f t="shared" si="77"/>
        <v>ריהוט</v>
      </c>
      <c r="R562" s="219">
        <f t="shared" si="78"/>
        <v>1</v>
      </c>
      <c r="S562" s="211">
        <f t="shared" si="79"/>
        <v>0</v>
      </c>
      <c r="T562" s="211">
        <f t="shared" ref="T562:T624" si="84">G562</f>
        <v>800</v>
      </c>
      <c r="U562" s="211">
        <f t="shared" si="80"/>
        <v>800</v>
      </c>
      <c r="V562" s="220"/>
      <c r="X562" s="63" t="str">
        <f>'טבלה מרכזת'!A562</f>
        <v>תשושי נפש</v>
      </c>
      <c r="Y562" s="63">
        <f>'טבלה מרכזת'!B562</f>
        <v>30</v>
      </c>
      <c r="Z562" s="63" t="str">
        <f>'טבלה מרכזת'!C562</f>
        <v>ריהוט</v>
      </c>
      <c r="AA562" s="63" t="str">
        <f>'טבלה מרכזת'!D562</f>
        <v>חדרי צוות/רב תחומי</v>
      </c>
      <c r="AB562" s="63" t="str">
        <f>'טבלה מרכזת'!E562</f>
        <v>כוננית פתוחה</v>
      </c>
      <c r="AC562" s="63">
        <f>'טבלה מרכזת'!F562</f>
        <v>800</v>
      </c>
      <c r="AD562" s="63">
        <f>'טבלה מרכזת'!G562</f>
        <v>1</v>
      </c>
      <c r="AE562" s="63">
        <f>'טבלה מרכזת'!H562</f>
        <v>800</v>
      </c>
    </row>
    <row r="563" spans="2:31" ht="14.5" thickBot="1" x14ac:dyDescent="0.35">
      <c r="B563" s="64" t="str">
        <f>תקן[[#This Row],[סוג מרכז]]</f>
        <v>תשושי נפש</v>
      </c>
      <c r="C563" s="64">
        <f>תקן[[#This Row],[גודל מרכז]]</f>
        <v>30</v>
      </c>
      <c r="D563" s="64" t="str">
        <f>תקן[[#This Row],[סוג פריט]]</f>
        <v>ריהוט</v>
      </c>
      <c r="E563" s="64" t="str">
        <f>תקן[[#This Row],[קטגוריה]]</f>
        <v>מכבסה</v>
      </c>
      <c r="F563" s="60" t="str">
        <f>תקן[[#This Row],[תיאור הפריט]]</f>
        <v>כוננית פתוחה</v>
      </c>
      <c r="G563" s="64">
        <f>תקן[[#This Row],[עלות פריט]]</f>
        <v>1200</v>
      </c>
      <c r="H563" s="64">
        <f>תקן[[#This Row],[כמות]]</f>
        <v>1</v>
      </c>
      <c r="I563" s="64">
        <f>תקן[[#This Row],[סהכ עלות]]</f>
        <v>1200</v>
      </c>
      <c r="J563" s="65"/>
      <c r="K563" s="209" t="str">
        <f t="shared" ref="K563:K625" si="85">F563</f>
        <v>כוננית פתוחה</v>
      </c>
      <c r="L563" s="210">
        <f t="shared" si="81"/>
        <v>1</v>
      </c>
      <c r="M563" s="211">
        <f t="shared" si="82"/>
        <v>0</v>
      </c>
      <c r="N563" s="211">
        <f t="shared" si="83"/>
        <v>1200</v>
      </c>
      <c r="O563" s="210"/>
      <c r="P563" s="218"/>
      <c r="Q563" s="215" t="str">
        <f t="shared" ref="Q563:Q625" si="86">D563</f>
        <v>ריהוט</v>
      </c>
      <c r="R563" s="219">
        <f t="shared" ref="R563:R625" si="87">L563</f>
        <v>1</v>
      </c>
      <c r="S563" s="211">
        <f t="shared" ref="S563:S625" si="88">M563</f>
        <v>0</v>
      </c>
      <c r="T563" s="211">
        <f t="shared" si="84"/>
        <v>1200</v>
      </c>
      <c r="U563" s="211">
        <f t="shared" ref="U563:U625" si="89">T563*R563</f>
        <v>1200</v>
      </c>
      <c r="V563" s="220"/>
      <c r="X563" s="63" t="str">
        <f>'טבלה מרכזת'!A563</f>
        <v>תשושי נפש</v>
      </c>
      <c r="Y563" s="63">
        <f>'טבלה מרכזת'!B563</f>
        <v>30</v>
      </c>
      <c r="Z563" s="63" t="str">
        <f>'טבלה מרכזת'!C563</f>
        <v>ריהוט</v>
      </c>
      <c r="AA563" s="63" t="str">
        <f>'טבלה מרכזת'!D563</f>
        <v>מכבסה</v>
      </c>
      <c r="AB563" s="63" t="str">
        <f>'טבלה מרכזת'!E563</f>
        <v>כוננית פתוחה</v>
      </c>
      <c r="AC563" s="63">
        <f>'טבלה מרכזת'!F563</f>
        <v>1200</v>
      </c>
      <c r="AD563" s="63">
        <f>'טבלה מרכזת'!G563</f>
        <v>1</v>
      </c>
      <c r="AE563" s="63">
        <f>'טבלה מרכזת'!H563</f>
        <v>1200</v>
      </c>
    </row>
    <row r="564" spans="2:31" ht="14.5" thickBot="1" x14ac:dyDescent="0.35">
      <c r="B564" s="64" t="str">
        <f>תקן[[#This Row],[סוג מרכז]]</f>
        <v>תשושי נפש</v>
      </c>
      <c r="C564" s="64">
        <f>תקן[[#This Row],[גודל מרכז]]</f>
        <v>30</v>
      </c>
      <c r="D564" s="64" t="str">
        <f>תקן[[#This Row],[סוג פריט]]</f>
        <v>ריהוט</v>
      </c>
      <c r="E564" s="64" t="str">
        <f>תקן[[#This Row],[קטגוריה]]</f>
        <v>אולם כניסה</v>
      </c>
      <c r="F564" s="60" t="str">
        <f>תקן[[#This Row],[תיאור הפריט]]</f>
        <v xml:space="preserve">כורסת הסבה  </v>
      </c>
      <c r="G564" s="64">
        <f>תקן[[#This Row],[עלות פריט]]</f>
        <v>750</v>
      </c>
      <c r="H564" s="64">
        <f>תקן[[#This Row],[כמות]]</f>
        <v>3</v>
      </c>
      <c r="I564" s="64">
        <f>תקן[[#This Row],[סהכ עלות]]</f>
        <v>2250</v>
      </c>
      <c r="J564" s="65"/>
      <c r="K564" s="209" t="str">
        <f t="shared" si="85"/>
        <v xml:space="preserve">כורסת הסבה  </v>
      </c>
      <c r="L564" s="210">
        <f t="shared" si="81"/>
        <v>3</v>
      </c>
      <c r="M564" s="211">
        <f t="shared" si="82"/>
        <v>0</v>
      </c>
      <c r="N564" s="211">
        <f t="shared" si="83"/>
        <v>2250</v>
      </c>
      <c r="O564" s="210"/>
      <c r="P564" s="218"/>
      <c r="Q564" s="215" t="str">
        <f t="shared" si="86"/>
        <v>ריהוט</v>
      </c>
      <c r="R564" s="219">
        <f t="shared" si="87"/>
        <v>3</v>
      </c>
      <c r="S564" s="211">
        <f t="shared" si="88"/>
        <v>0</v>
      </c>
      <c r="T564" s="211">
        <f t="shared" si="84"/>
        <v>750</v>
      </c>
      <c r="U564" s="211">
        <f t="shared" si="89"/>
        <v>2250</v>
      </c>
      <c r="V564" s="220"/>
      <c r="X564" s="63" t="str">
        <f>'טבלה מרכזת'!A564</f>
        <v>תשושי נפש</v>
      </c>
      <c r="Y564" s="63">
        <f>'טבלה מרכזת'!B564</f>
        <v>30</v>
      </c>
      <c r="Z564" s="63" t="str">
        <f>'טבלה מרכזת'!C564</f>
        <v>ריהוט</v>
      </c>
      <c r="AA564" s="63" t="str">
        <f>'טבלה מרכזת'!D564</f>
        <v>אולם כניסה</v>
      </c>
      <c r="AB564" s="63" t="str">
        <f>'טבלה מרכזת'!E564</f>
        <v xml:space="preserve">כורסת הסבה  </v>
      </c>
      <c r="AC564" s="63">
        <f>'טבלה מרכזת'!F564</f>
        <v>750</v>
      </c>
      <c r="AD564" s="63">
        <f>'טבלה מרכזת'!G564</f>
        <v>3</v>
      </c>
      <c r="AE564" s="63">
        <f>'טבלה מרכזת'!H564</f>
        <v>2250</v>
      </c>
    </row>
    <row r="565" spans="2:31" ht="14.5" thickBot="1" x14ac:dyDescent="0.35">
      <c r="B565" s="64" t="str">
        <f>תקן[[#This Row],[סוג מרכז]]</f>
        <v>תשושי נפש</v>
      </c>
      <c r="C565" s="64">
        <f>תקן[[#This Row],[גודל מרכז]]</f>
        <v>30</v>
      </c>
      <c r="D565" s="64" t="str">
        <f>תקן[[#This Row],[סוג פריט]]</f>
        <v>ריהוט</v>
      </c>
      <c r="E565" s="64" t="str">
        <f>תקן[[#This Row],[קטגוריה]]</f>
        <v>חדר מנוחה</v>
      </c>
      <c r="F565" s="60" t="str">
        <f>תקן[[#This Row],[תיאור הפריט]]</f>
        <v>כורסת מנוחה</v>
      </c>
      <c r="G565" s="64">
        <f>תקן[[#This Row],[עלות פריט]]</f>
        <v>2000</v>
      </c>
      <c r="H565" s="64">
        <f>תקן[[#This Row],[כמות]]</f>
        <v>2</v>
      </c>
      <c r="I565" s="64">
        <f>תקן[[#This Row],[סהכ עלות]]</f>
        <v>4000</v>
      </c>
      <c r="J565" s="65"/>
      <c r="K565" s="209" t="str">
        <f t="shared" si="85"/>
        <v>כורסת מנוחה</v>
      </c>
      <c r="L565" s="210">
        <f t="shared" si="81"/>
        <v>2</v>
      </c>
      <c r="M565" s="211">
        <f t="shared" si="82"/>
        <v>0</v>
      </c>
      <c r="N565" s="211">
        <f t="shared" si="83"/>
        <v>4000</v>
      </c>
      <c r="O565" s="210"/>
      <c r="P565" s="218"/>
      <c r="Q565" s="215" t="str">
        <f t="shared" si="86"/>
        <v>ריהוט</v>
      </c>
      <c r="R565" s="219">
        <f t="shared" si="87"/>
        <v>2</v>
      </c>
      <c r="S565" s="211">
        <f t="shared" si="88"/>
        <v>0</v>
      </c>
      <c r="T565" s="211">
        <f t="shared" si="84"/>
        <v>2000</v>
      </c>
      <c r="U565" s="211">
        <f t="shared" si="89"/>
        <v>4000</v>
      </c>
      <c r="V565" s="220"/>
      <c r="X565" s="63" t="str">
        <f>'טבלה מרכזת'!A565</f>
        <v>תשושי נפש</v>
      </c>
      <c r="Y565" s="63">
        <f>'טבלה מרכזת'!B565</f>
        <v>30</v>
      </c>
      <c r="Z565" s="63" t="str">
        <f>'טבלה מרכזת'!C565</f>
        <v>ריהוט</v>
      </c>
      <c r="AA565" s="63" t="str">
        <f>'טבלה מרכזת'!D565</f>
        <v>חדר מנוחה</v>
      </c>
      <c r="AB565" s="63" t="str">
        <f>'טבלה מרכזת'!E565</f>
        <v>כורסת מנוחה</v>
      </c>
      <c r="AC565" s="63">
        <f>'טבלה מרכזת'!F565</f>
        <v>2000</v>
      </c>
      <c r="AD565" s="63">
        <f>'טבלה מרכזת'!G565</f>
        <v>2</v>
      </c>
      <c r="AE565" s="63">
        <f>'טבלה מרכזת'!H565</f>
        <v>4000</v>
      </c>
    </row>
    <row r="566" spans="2:31" ht="14.5" thickBot="1" x14ac:dyDescent="0.35">
      <c r="B566" s="64" t="str">
        <f>תקן[[#This Row],[סוג מרכז]]</f>
        <v>תשושי נפש</v>
      </c>
      <c r="C566" s="64">
        <f>תקן[[#This Row],[גודל מרכז]]</f>
        <v>30</v>
      </c>
      <c r="D566" s="64" t="str">
        <f>תקן[[#This Row],[סוג פריט]]</f>
        <v>ריהוט</v>
      </c>
      <c r="E566" s="64" t="str">
        <f>תקן[[#This Row],[קטגוריה]]</f>
        <v>חדר מנוחה</v>
      </c>
      <c r="F566" s="60" t="str">
        <f>תקן[[#This Row],[תיאור הפריט]]</f>
        <v>כורסת מנוחה חשמלית</v>
      </c>
      <c r="G566" s="64">
        <f>תקן[[#This Row],[עלות פריט]]</f>
        <v>4000</v>
      </c>
      <c r="H566" s="64">
        <f>תקן[[#This Row],[כמות]]</f>
        <v>1</v>
      </c>
      <c r="I566" s="64">
        <f>תקן[[#This Row],[סהכ עלות]]</f>
        <v>4000</v>
      </c>
      <c r="J566" s="65"/>
      <c r="K566" s="209" t="str">
        <f t="shared" si="85"/>
        <v>כורסת מנוחה חשמלית</v>
      </c>
      <c r="L566" s="210">
        <f t="shared" si="81"/>
        <v>1</v>
      </c>
      <c r="M566" s="211">
        <f t="shared" si="82"/>
        <v>0</v>
      </c>
      <c r="N566" s="211">
        <f t="shared" si="83"/>
        <v>4000</v>
      </c>
      <c r="O566" s="210"/>
      <c r="P566" s="218"/>
      <c r="Q566" s="215" t="str">
        <f t="shared" si="86"/>
        <v>ריהוט</v>
      </c>
      <c r="R566" s="219">
        <f t="shared" si="87"/>
        <v>1</v>
      </c>
      <c r="S566" s="211">
        <f t="shared" si="88"/>
        <v>0</v>
      </c>
      <c r="T566" s="211">
        <f t="shared" si="84"/>
        <v>4000</v>
      </c>
      <c r="U566" s="211">
        <f t="shared" si="89"/>
        <v>4000</v>
      </c>
      <c r="V566" s="220"/>
      <c r="X566" s="63" t="str">
        <f>'טבלה מרכזת'!A566</f>
        <v>תשושי נפש</v>
      </c>
      <c r="Y566" s="63">
        <f>'טבלה מרכזת'!B566</f>
        <v>30</v>
      </c>
      <c r="Z566" s="63" t="str">
        <f>'טבלה מרכזת'!C566</f>
        <v>ריהוט</v>
      </c>
      <c r="AA566" s="63" t="str">
        <f>'טבלה מרכזת'!D566</f>
        <v>חדר מנוחה</v>
      </c>
      <c r="AB566" s="63" t="str">
        <f>'טבלה מרכזת'!E566</f>
        <v>כורסת מנוחה חשמלית</v>
      </c>
      <c r="AC566" s="63">
        <f>'טבלה מרכזת'!F566</f>
        <v>4000</v>
      </c>
      <c r="AD566" s="63">
        <f>'טבלה מרכזת'!G566</f>
        <v>1</v>
      </c>
      <c r="AE566" s="63">
        <f>'טבלה מרכזת'!H566</f>
        <v>4000</v>
      </c>
    </row>
    <row r="567" spans="2:31" ht="14.5" thickBot="1" x14ac:dyDescent="0.35">
      <c r="B567" s="64" t="str">
        <f>תקן[[#This Row],[סוג מרכז]]</f>
        <v>תשושי נפש</v>
      </c>
      <c r="C567" s="64">
        <f>תקן[[#This Row],[גודל מרכז]]</f>
        <v>30</v>
      </c>
      <c r="D567" s="64" t="str">
        <f>תקן[[#This Row],[סוג פריט]]</f>
        <v>ריהוט</v>
      </c>
      <c r="E567" s="64" t="str">
        <f>תקן[[#This Row],[קטגוריה]]</f>
        <v>חדר אוכל</v>
      </c>
      <c r="F567" s="60" t="str">
        <f>תקן[[#This Row],[תיאור הפריט]]</f>
        <v>כיסא אוכל</v>
      </c>
      <c r="G567" s="64">
        <f>תקן[[#This Row],[עלות פריט]]</f>
        <v>650</v>
      </c>
      <c r="H567" s="64">
        <f>תקן[[#This Row],[כמות]]</f>
        <v>35</v>
      </c>
      <c r="I567" s="64">
        <f>תקן[[#This Row],[סהכ עלות]]</f>
        <v>22750</v>
      </c>
      <c r="J567" s="65"/>
      <c r="K567" s="209" t="str">
        <f t="shared" si="85"/>
        <v>כיסא אוכל</v>
      </c>
      <c r="L567" s="210">
        <f t="shared" si="81"/>
        <v>35</v>
      </c>
      <c r="M567" s="211">
        <f t="shared" si="82"/>
        <v>0</v>
      </c>
      <c r="N567" s="211">
        <f t="shared" si="83"/>
        <v>22750</v>
      </c>
      <c r="O567" s="210"/>
      <c r="P567" s="218"/>
      <c r="Q567" s="215" t="str">
        <f t="shared" si="86"/>
        <v>ריהוט</v>
      </c>
      <c r="R567" s="219">
        <f t="shared" si="87"/>
        <v>35</v>
      </c>
      <c r="S567" s="211">
        <f t="shared" si="88"/>
        <v>0</v>
      </c>
      <c r="T567" s="211">
        <f t="shared" si="84"/>
        <v>650</v>
      </c>
      <c r="U567" s="211">
        <f t="shared" si="89"/>
        <v>22750</v>
      </c>
      <c r="V567" s="220"/>
      <c r="X567" s="63" t="str">
        <f>'טבלה מרכזת'!A567</f>
        <v>תשושי נפש</v>
      </c>
      <c r="Y567" s="63">
        <f>'טבלה מרכזת'!B567</f>
        <v>30</v>
      </c>
      <c r="Z567" s="63" t="str">
        <f>'טבלה מרכזת'!C567</f>
        <v>ריהוט</v>
      </c>
      <c r="AA567" s="63" t="str">
        <f>'טבלה מרכזת'!D567</f>
        <v>חדר אוכל</v>
      </c>
      <c r="AB567" s="63" t="str">
        <f>'טבלה מרכזת'!E567</f>
        <v>כיסא אוכל</v>
      </c>
      <c r="AC567" s="63">
        <f>'טבלה מרכזת'!F567</f>
        <v>650</v>
      </c>
      <c r="AD567" s="63">
        <f>'טבלה מרכזת'!G567</f>
        <v>35</v>
      </c>
      <c r="AE567" s="63">
        <f>'טבלה מרכזת'!H567</f>
        <v>22750</v>
      </c>
    </row>
    <row r="568" spans="2:31" ht="14.5" thickBot="1" x14ac:dyDescent="0.35">
      <c r="B568" s="64" t="str">
        <f>תקן[[#This Row],[סוג מרכז]]</f>
        <v>תשושי נפש</v>
      </c>
      <c r="C568" s="64">
        <f>תקן[[#This Row],[גודל מרכז]]</f>
        <v>30</v>
      </c>
      <c r="D568" s="64" t="str">
        <f>תקן[[#This Row],[סוג פריט]]</f>
        <v>ריהוט</v>
      </c>
      <c r="E568" s="64" t="str">
        <f>תקן[[#This Row],[קטגוריה]]</f>
        <v>כללי</v>
      </c>
      <c r="F568" s="60" t="str">
        <f>תקן[[#This Row],[תיאור הפריט]]</f>
        <v>כיסא גלגלים</v>
      </c>
      <c r="G568" s="64">
        <f>תקן[[#This Row],[עלות פריט]]</f>
        <v>1200</v>
      </c>
      <c r="H568" s="64">
        <f>תקן[[#This Row],[כמות]]</f>
        <v>1</v>
      </c>
      <c r="I568" s="64">
        <f>תקן[[#This Row],[סהכ עלות]]</f>
        <v>1200</v>
      </c>
      <c r="J568" s="65"/>
      <c r="K568" s="209" t="str">
        <f t="shared" si="85"/>
        <v>כיסא גלגלים</v>
      </c>
      <c r="L568" s="210">
        <f t="shared" si="81"/>
        <v>1</v>
      </c>
      <c r="M568" s="211">
        <f t="shared" si="82"/>
        <v>0</v>
      </c>
      <c r="N568" s="211">
        <f t="shared" si="83"/>
        <v>1200</v>
      </c>
      <c r="O568" s="210"/>
      <c r="P568" s="218"/>
      <c r="Q568" s="215" t="str">
        <f t="shared" si="86"/>
        <v>ריהוט</v>
      </c>
      <c r="R568" s="219">
        <f t="shared" si="87"/>
        <v>1</v>
      </c>
      <c r="S568" s="211">
        <f t="shared" si="88"/>
        <v>0</v>
      </c>
      <c r="T568" s="211">
        <f t="shared" si="84"/>
        <v>1200</v>
      </c>
      <c r="U568" s="211">
        <f t="shared" si="89"/>
        <v>1200</v>
      </c>
      <c r="V568" s="220"/>
      <c r="X568" s="63" t="str">
        <f>'טבלה מרכזת'!A568</f>
        <v>תשושי נפש</v>
      </c>
      <c r="Y568" s="63">
        <f>'טבלה מרכזת'!B568</f>
        <v>30</v>
      </c>
      <c r="Z568" s="63" t="str">
        <f>'טבלה מרכזת'!C568</f>
        <v>ריהוט</v>
      </c>
      <c r="AA568" s="63" t="str">
        <f>'טבלה מרכזת'!D568</f>
        <v>כללי</v>
      </c>
      <c r="AB568" s="63" t="str">
        <f>'טבלה מרכזת'!E568</f>
        <v>כיסא גלגלים</v>
      </c>
      <c r="AC568" s="63">
        <f>'טבלה מרכזת'!F568</f>
        <v>1200</v>
      </c>
      <c r="AD568" s="63">
        <f>'טבלה מרכזת'!G568</f>
        <v>1</v>
      </c>
      <c r="AE568" s="63">
        <f>'טבלה מרכזת'!H568</f>
        <v>1200</v>
      </c>
    </row>
    <row r="569" spans="2:31" ht="14.5" thickBot="1" x14ac:dyDescent="0.35">
      <c r="B569" s="64" t="str">
        <f>תקן[[#This Row],[סוג מרכז]]</f>
        <v>תשושי נפש</v>
      </c>
      <c r="C569" s="64">
        <f>תקן[[#This Row],[גודל מרכז]]</f>
        <v>30</v>
      </c>
      <c r="D569" s="64" t="str">
        <f>תקן[[#This Row],[סוג פריט]]</f>
        <v>ריהוט</v>
      </c>
      <c r="E569" s="64" t="str">
        <f>תקן[[#This Row],[קטגוריה]]</f>
        <v>חצר פעילות ומנוחה</v>
      </c>
      <c r="F569" s="60" t="str">
        <f>תקן[[#This Row],[תיאור הפריט]]</f>
        <v>כיסא גן</v>
      </c>
      <c r="G569" s="64">
        <f>תקן[[#This Row],[עלות פריט]]</f>
        <v>200</v>
      </c>
      <c r="H569" s="64">
        <f>תקן[[#This Row],[כמות]]</f>
        <v>6</v>
      </c>
      <c r="I569" s="64">
        <f>תקן[[#This Row],[סהכ עלות]]</f>
        <v>1200</v>
      </c>
      <c r="J569" s="65"/>
      <c r="K569" s="209" t="str">
        <f t="shared" si="85"/>
        <v>כיסא גן</v>
      </c>
      <c r="L569" s="210">
        <f t="shared" si="81"/>
        <v>6</v>
      </c>
      <c r="M569" s="211">
        <f t="shared" si="82"/>
        <v>0</v>
      </c>
      <c r="N569" s="211">
        <f t="shared" si="83"/>
        <v>1200</v>
      </c>
      <c r="O569" s="210"/>
      <c r="P569" s="218"/>
      <c r="Q569" s="215" t="str">
        <f t="shared" si="86"/>
        <v>ריהוט</v>
      </c>
      <c r="R569" s="219">
        <f t="shared" si="87"/>
        <v>6</v>
      </c>
      <c r="S569" s="211">
        <f t="shared" si="88"/>
        <v>0</v>
      </c>
      <c r="T569" s="211">
        <f t="shared" si="84"/>
        <v>200</v>
      </c>
      <c r="U569" s="211">
        <f t="shared" si="89"/>
        <v>1200</v>
      </c>
      <c r="V569" s="220"/>
      <c r="X569" s="63" t="str">
        <f>'טבלה מרכזת'!A569</f>
        <v>תשושי נפש</v>
      </c>
      <c r="Y569" s="63">
        <f>'טבלה מרכזת'!B569</f>
        <v>30</v>
      </c>
      <c r="Z569" s="63" t="str">
        <f>'טבלה מרכזת'!C569</f>
        <v>ריהוט</v>
      </c>
      <c r="AA569" s="63" t="str">
        <f>'טבלה מרכזת'!D569</f>
        <v>חצר פעילות ומנוחה</v>
      </c>
      <c r="AB569" s="63" t="str">
        <f>'טבלה מרכזת'!E569</f>
        <v>כיסא גן</v>
      </c>
      <c r="AC569" s="63">
        <f>'טבלה מרכזת'!F569</f>
        <v>200</v>
      </c>
      <c r="AD569" s="63">
        <f>'טבלה מרכזת'!G569</f>
        <v>6</v>
      </c>
      <c r="AE569" s="63">
        <f>'טבלה מרכזת'!H569</f>
        <v>1200</v>
      </c>
    </row>
    <row r="570" spans="2:31" ht="14.5" thickBot="1" x14ac:dyDescent="0.35">
      <c r="B570" s="64" t="str">
        <f>תקן[[#This Row],[סוג מרכז]]</f>
        <v>תשושי נפש</v>
      </c>
      <c r="C570" s="64">
        <f>תקן[[#This Row],[גודל מרכז]]</f>
        <v>30</v>
      </c>
      <c r="D570" s="64" t="str">
        <f>תקן[[#This Row],[סוג פריט]]</f>
        <v>ריהוט</v>
      </c>
      <c r="E570" s="64" t="str">
        <f>תקן[[#This Row],[קטגוריה]]</f>
        <v>חדר מחשבים</v>
      </c>
      <c r="F570" s="60" t="str">
        <f>תקן[[#This Row],[תיאור הפריט]]</f>
        <v>כיסא מחשב</v>
      </c>
      <c r="G570" s="64">
        <f>תקן[[#This Row],[עלות פריט]]</f>
        <v>450</v>
      </c>
      <c r="H570" s="64">
        <f>תקן[[#This Row],[כמות]]</f>
        <v>2</v>
      </c>
      <c r="I570" s="64">
        <f>תקן[[#This Row],[סהכ עלות]]</f>
        <v>900</v>
      </c>
      <c r="J570" s="65"/>
      <c r="K570" s="209" t="str">
        <f t="shared" si="85"/>
        <v>כיסא מחשב</v>
      </c>
      <c r="L570" s="210">
        <f t="shared" si="81"/>
        <v>2</v>
      </c>
      <c r="M570" s="211">
        <f t="shared" si="82"/>
        <v>0</v>
      </c>
      <c r="N570" s="211">
        <f t="shared" si="83"/>
        <v>900</v>
      </c>
      <c r="O570" s="210"/>
      <c r="P570" s="218"/>
      <c r="Q570" s="215" t="str">
        <f t="shared" si="86"/>
        <v>ריהוט</v>
      </c>
      <c r="R570" s="219">
        <f t="shared" si="87"/>
        <v>2</v>
      </c>
      <c r="S570" s="211">
        <f t="shared" si="88"/>
        <v>0</v>
      </c>
      <c r="T570" s="211">
        <f t="shared" si="84"/>
        <v>450</v>
      </c>
      <c r="U570" s="211">
        <f t="shared" si="89"/>
        <v>900</v>
      </c>
      <c r="V570" s="220"/>
      <c r="X570" s="63" t="str">
        <f>'טבלה מרכזת'!A570</f>
        <v>תשושי נפש</v>
      </c>
      <c r="Y570" s="63">
        <f>'טבלה מרכזת'!B570</f>
        <v>30</v>
      </c>
      <c r="Z570" s="63" t="str">
        <f>'טבלה מרכזת'!C570</f>
        <v>ריהוט</v>
      </c>
      <c r="AA570" s="63" t="str">
        <f>'טבלה מרכזת'!D570</f>
        <v>חדר מחשבים</v>
      </c>
      <c r="AB570" s="63" t="str">
        <f>'טבלה מרכזת'!E570</f>
        <v>כיסא מחשב</v>
      </c>
      <c r="AC570" s="63">
        <f>'טבלה מרכזת'!F570</f>
        <v>450</v>
      </c>
      <c r="AD570" s="63">
        <f>'טבלה מרכזת'!G570</f>
        <v>2</v>
      </c>
      <c r="AE570" s="63">
        <f>'טבלה מרכזת'!H570</f>
        <v>900</v>
      </c>
    </row>
    <row r="571" spans="2:31" ht="14.5" thickBot="1" x14ac:dyDescent="0.35">
      <c r="B571" s="64" t="str">
        <f>תקן[[#This Row],[סוג מרכז]]</f>
        <v>תשושי נפש</v>
      </c>
      <c r="C571" s="64">
        <f>תקן[[#This Row],[גודל מרכז]]</f>
        <v>30</v>
      </c>
      <c r="D571" s="64" t="str">
        <f>תקן[[#This Row],[סוג פריט]]</f>
        <v>ריהוט</v>
      </c>
      <c r="E571" s="64" t="str">
        <f>תקן[[#This Row],[קטגוריה]]</f>
        <v>חדר מנהל</v>
      </c>
      <c r="F571" s="60" t="str">
        <f>תקן[[#This Row],[תיאור הפריט]]</f>
        <v>כיסא מנהל</v>
      </c>
      <c r="G571" s="64">
        <f>תקן[[#This Row],[עלות פריט]]</f>
        <v>1200</v>
      </c>
      <c r="H571" s="64">
        <f>תקן[[#This Row],[כמות]]</f>
        <v>1</v>
      </c>
      <c r="I571" s="64">
        <f>תקן[[#This Row],[סהכ עלות]]</f>
        <v>1200</v>
      </c>
      <c r="J571" s="65"/>
      <c r="K571" s="209" t="str">
        <f t="shared" si="85"/>
        <v>כיסא מנהל</v>
      </c>
      <c r="L571" s="210">
        <f t="shared" si="81"/>
        <v>1</v>
      </c>
      <c r="M571" s="211">
        <f t="shared" si="82"/>
        <v>0</v>
      </c>
      <c r="N571" s="211">
        <f t="shared" si="83"/>
        <v>1200</v>
      </c>
      <c r="O571" s="210"/>
      <c r="P571" s="218"/>
      <c r="Q571" s="215" t="str">
        <f t="shared" si="86"/>
        <v>ריהוט</v>
      </c>
      <c r="R571" s="219">
        <f t="shared" si="87"/>
        <v>1</v>
      </c>
      <c r="S571" s="211">
        <f t="shared" si="88"/>
        <v>0</v>
      </c>
      <c r="T571" s="211">
        <f t="shared" si="84"/>
        <v>1200</v>
      </c>
      <c r="U571" s="211">
        <f t="shared" si="89"/>
        <v>1200</v>
      </c>
      <c r="V571" s="220"/>
      <c r="X571" s="63" t="str">
        <f>'טבלה מרכזת'!A571</f>
        <v>תשושי נפש</v>
      </c>
      <c r="Y571" s="63">
        <f>'טבלה מרכזת'!B571</f>
        <v>30</v>
      </c>
      <c r="Z571" s="63" t="str">
        <f>'טבלה מרכזת'!C571</f>
        <v>ריהוט</v>
      </c>
      <c r="AA571" s="63" t="str">
        <f>'טבלה מרכזת'!D571</f>
        <v>חדר מנהל</v>
      </c>
      <c r="AB571" s="63" t="str">
        <f>'טבלה מרכזת'!E571</f>
        <v>כיסא מנהל</v>
      </c>
      <c r="AC571" s="63">
        <f>'טבלה מרכזת'!F571</f>
        <v>1200</v>
      </c>
      <c r="AD571" s="63">
        <f>'טבלה מרכזת'!G571</f>
        <v>1</v>
      </c>
      <c r="AE571" s="63">
        <f>'טבלה מרכזת'!H571</f>
        <v>1200</v>
      </c>
    </row>
    <row r="572" spans="2:31" ht="14.5" thickBot="1" x14ac:dyDescent="0.35">
      <c r="B572" s="64" t="str">
        <f>תקן[[#This Row],[סוג מרכז]]</f>
        <v>תשושי נפש</v>
      </c>
      <c r="C572" s="64">
        <f>תקן[[#This Row],[גודל מרכז]]</f>
        <v>30</v>
      </c>
      <c r="D572" s="64" t="str">
        <f>תקן[[#This Row],[סוג פריט]]</f>
        <v>ריהוט</v>
      </c>
      <c r="E572" s="64" t="str">
        <f>תקן[[#This Row],[קטגוריה]]</f>
        <v>אולם כניסה</v>
      </c>
      <c r="F572" s="60" t="str">
        <f>תקן[[#This Row],[תיאור הפריט]]</f>
        <v>כיסא פעילות/עובד</v>
      </c>
      <c r="G572" s="64">
        <f>תקן[[#This Row],[עלות פריט]]</f>
        <v>450</v>
      </c>
      <c r="H572" s="64">
        <f>תקן[[#This Row],[כמות]]</f>
        <v>3</v>
      </c>
      <c r="I572" s="64">
        <f>תקן[[#This Row],[סהכ עלות]]</f>
        <v>1350</v>
      </c>
      <c r="J572" s="65"/>
      <c r="K572" s="209" t="str">
        <f t="shared" si="85"/>
        <v>כיסא פעילות/עובד</v>
      </c>
      <c r="L572" s="210">
        <f t="shared" si="81"/>
        <v>3</v>
      </c>
      <c r="M572" s="211">
        <f t="shared" si="82"/>
        <v>0</v>
      </c>
      <c r="N572" s="211">
        <f t="shared" si="83"/>
        <v>1350</v>
      </c>
      <c r="O572" s="210"/>
      <c r="P572" s="218"/>
      <c r="Q572" s="215" t="str">
        <f t="shared" si="86"/>
        <v>ריהוט</v>
      </c>
      <c r="R572" s="219">
        <f t="shared" si="87"/>
        <v>3</v>
      </c>
      <c r="S572" s="211">
        <f t="shared" si="88"/>
        <v>0</v>
      </c>
      <c r="T572" s="211">
        <f t="shared" si="84"/>
        <v>450</v>
      </c>
      <c r="U572" s="211">
        <f t="shared" si="89"/>
        <v>1350</v>
      </c>
      <c r="V572" s="220"/>
      <c r="X572" s="63" t="str">
        <f>'טבלה מרכזת'!A572</f>
        <v>תשושי נפש</v>
      </c>
      <c r="Y572" s="63">
        <f>'טבלה מרכזת'!B572</f>
        <v>30</v>
      </c>
      <c r="Z572" s="63" t="str">
        <f>'טבלה מרכזת'!C572</f>
        <v>ריהוט</v>
      </c>
      <c r="AA572" s="63" t="str">
        <f>'טבלה מרכזת'!D572</f>
        <v>אולם כניסה</v>
      </c>
      <c r="AB572" s="63" t="str">
        <f>'טבלה מרכזת'!E572</f>
        <v>כיסא פעילות/עובד</v>
      </c>
      <c r="AC572" s="63">
        <f>'טבלה מרכזת'!F572</f>
        <v>450</v>
      </c>
      <c r="AD572" s="63">
        <f>'טבלה מרכזת'!G572</f>
        <v>3</v>
      </c>
      <c r="AE572" s="63">
        <f>'טבלה מרכזת'!H572</f>
        <v>1350</v>
      </c>
    </row>
    <row r="573" spans="2:31" ht="14.5" thickBot="1" x14ac:dyDescent="0.35">
      <c r="B573" s="64" t="str">
        <f>תקן[[#This Row],[סוג מרכז]]</f>
        <v>תשושי נפש</v>
      </c>
      <c r="C573" s="64">
        <f>תקן[[#This Row],[גודל מרכז]]</f>
        <v>30</v>
      </c>
      <c r="D573" s="64" t="str">
        <f>תקן[[#This Row],[סוג פריט]]</f>
        <v>ריהוט</v>
      </c>
      <c r="E573" s="64" t="str">
        <f>תקן[[#This Row],[קטגוריה]]</f>
        <v>חדר מזכירות וקבלה</v>
      </c>
      <c r="F573" s="60" t="str">
        <f>תקן[[#This Row],[תיאור הפריט]]</f>
        <v>כיסא פעילות/עובד</v>
      </c>
      <c r="G573" s="64">
        <f>תקן[[#This Row],[עלות פריט]]</f>
        <v>450</v>
      </c>
      <c r="H573" s="64">
        <f>תקן[[#This Row],[כמות]]</f>
        <v>2</v>
      </c>
      <c r="I573" s="64">
        <f>תקן[[#This Row],[סהכ עלות]]</f>
        <v>900</v>
      </c>
      <c r="J573" s="65"/>
      <c r="K573" s="209" t="str">
        <f t="shared" si="85"/>
        <v>כיסא פעילות/עובד</v>
      </c>
      <c r="L573" s="210">
        <f t="shared" si="81"/>
        <v>2</v>
      </c>
      <c r="M573" s="211">
        <f t="shared" si="82"/>
        <v>0</v>
      </c>
      <c r="N573" s="211">
        <f t="shared" si="83"/>
        <v>900</v>
      </c>
      <c r="O573" s="210"/>
      <c r="P573" s="218"/>
      <c r="Q573" s="215" t="str">
        <f t="shared" si="86"/>
        <v>ריהוט</v>
      </c>
      <c r="R573" s="219">
        <f t="shared" si="87"/>
        <v>2</v>
      </c>
      <c r="S573" s="211">
        <f t="shared" si="88"/>
        <v>0</v>
      </c>
      <c r="T573" s="211">
        <f t="shared" si="84"/>
        <v>450</v>
      </c>
      <c r="U573" s="211">
        <f t="shared" si="89"/>
        <v>900</v>
      </c>
      <c r="V573" s="220"/>
      <c r="X573" s="63" t="str">
        <f>'טבלה מרכזת'!A573</f>
        <v>תשושי נפש</v>
      </c>
      <c r="Y573" s="63">
        <f>'טבלה מרכזת'!B573</f>
        <v>30</v>
      </c>
      <c r="Z573" s="63" t="str">
        <f>'טבלה מרכזת'!C573</f>
        <v>ריהוט</v>
      </c>
      <c r="AA573" s="63" t="str">
        <f>'טבלה מרכזת'!D573</f>
        <v>חדר מזכירות וקבלה</v>
      </c>
      <c r="AB573" s="63" t="str">
        <f>'טבלה מרכזת'!E573</f>
        <v>כיסא פעילות/עובד</v>
      </c>
      <c r="AC573" s="63">
        <f>'טבלה מרכזת'!F573</f>
        <v>450</v>
      </c>
      <c r="AD573" s="63">
        <f>'טבלה מרכזת'!G573</f>
        <v>2</v>
      </c>
      <c r="AE573" s="63">
        <f>'טבלה מרכזת'!H573</f>
        <v>900</v>
      </c>
    </row>
    <row r="574" spans="2:31" ht="14.5" thickBot="1" x14ac:dyDescent="0.35">
      <c r="B574" s="64" t="str">
        <f>תקן[[#This Row],[סוג מרכז]]</f>
        <v>תשושי נפש</v>
      </c>
      <c r="C574" s="64">
        <f>תקן[[#This Row],[גודל מרכז]]</f>
        <v>30</v>
      </c>
      <c r="D574" s="64" t="str">
        <f>תקן[[#This Row],[סוג פריט]]</f>
        <v>ריהוט</v>
      </c>
      <c r="E574" s="64" t="str">
        <f>תקן[[#This Row],[קטגוריה]]</f>
        <v>חדר מנהל</v>
      </c>
      <c r="F574" s="60" t="str">
        <f>תקן[[#This Row],[תיאור הפריט]]</f>
        <v>כיסא פעילות/עובד</v>
      </c>
      <c r="G574" s="64">
        <f>תקן[[#This Row],[עלות פריט]]</f>
        <v>450</v>
      </c>
      <c r="H574" s="64">
        <f>תקן[[#This Row],[כמות]]</f>
        <v>2</v>
      </c>
      <c r="I574" s="64">
        <f>תקן[[#This Row],[סהכ עלות]]</f>
        <v>900</v>
      </c>
      <c r="J574" s="65"/>
      <c r="K574" s="209" t="str">
        <f t="shared" si="85"/>
        <v>כיסא פעילות/עובד</v>
      </c>
      <c r="L574" s="210">
        <f t="shared" si="81"/>
        <v>2</v>
      </c>
      <c r="M574" s="211">
        <f t="shared" si="82"/>
        <v>0</v>
      </c>
      <c r="N574" s="211">
        <f t="shared" si="83"/>
        <v>900</v>
      </c>
      <c r="O574" s="210"/>
      <c r="P574" s="218"/>
      <c r="Q574" s="215" t="str">
        <f t="shared" si="86"/>
        <v>ריהוט</v>
      </c>
      <c r="R574" s="219">
        <f t="shared" si="87"/>
        <v>2</v>
      </c>
      <c r="S574" s="211">
        <f t="shared" si="88"/>
        <v>0</v>
      </c>
      <c r="T574" s="211">
        <f t="shared" si="84"/>
        <v>450</v>
      </c>
      <c r="U574" s="211">
        <f t="shared" si="89"/>
        <v>900</v>
      </c>
      <c r="V574" s="220"/>
      <c r="X574" s="63" t="str">
        <f>'טבלה מרכזת'!A574</f>
        <v>תשושי נפש</v>
      </c>
      <c r="Y574" s="63">
        <f>'טבלה מרכזת'!B574</f>
        <v>30</v>
      </c>
      <c r="Z574" s="63" t="str">
        <f>'טבלה מרכזת'!C574</f>
        <v>ריהוט</v>
      </c>
      <c r="AA574" s="63" t="str">
        <f>'טבלה מרכזת'!D574</f>
        <v>חדר מנהל</v>
      </c>
      <c r="AB574" s="63" t="str">
        <f>'טבלה מרכזת'!E574</f>
        <v>כיסא פעילות/עובד</v>
      </c>
      <c r="AC574" s="63">
        <f>'טבלה מרכזת'!F574</f>
        <v>450</v>
      </c>
      <c r="AD574" s="63">
        <f>'טבלה מרכזת'!G574</f>
        <v>2</v>
      </c>
      <c r="AE574" s="63">
        <f>'טבלה מרכזת'!H574</f>
        <v>900</v>
      </c>
    </row>
    <row r="575" spans="2:31" ht="14.5" thickBot="1" x14ac:dyDescent="0.35">
      <c r="B575" s="64" t="str">
        <f>תקן[[#This Row],[סוג מרכז]]</f>
        <v>תשושי נפש</v>
      </c>
      <c r="C575" s="64">
        <f>תקן[[#This Row],[גודל מרכז]]</f>
        <v>30</v>
      </c>
      <c r="D575" s="64" t="str">
        <f>תקן[[#This Row],[סוג פריט]]</f>
        <v>ריהוט</v>
      </c>
      <c r="E575" s="64" t="str">
        <f>תקן[[#This Row],[קטגוריה]]</f>
        <v>חדרי פעילות/תעסוקה</v>
      </c>
      <c r="F575" s="60" t="str">
        <f>תקן[[#This Row],[תיאור הפריט]]</f>
        <v>כיסא פעילות/עובד</v>
      </c>
      <c r="G575" s="64">
        <f>תקן[[#This Row],[עלות פריט]]</f>
        <v>450</v>
      </c>
      <c r="H575" s="64">
        <f>תקן[[#This Row],[כמות]]</f>
        <v>30</v>
      </c>
      <c r="I575" s="64">
        <f>תקן[[#This Row],[סהכ עלות]]</f>
        <v>13500</v>
      </c>
      <c r="J575" s="65"/>
      <c r="K575" s="209" t="str">
        <f t="shared" si="85"/>
        <v>כיסא פעילות/עובד</v>
      </c>
      <c r="L575" s="210">
        <f t="shared" si="81"/>
        <v>30</v>
      </c>
      <c r="M575" s="211">
        <f t="shared" si="82"/>
        <v>0</v>
      </c>
      <c r="N575" s="211">
        <f t="shared" si="83"/>
        <v>13500</v>
      </c>
      <c r="O575" s="210"/>
      <c r="P575" s="218"/>
      <c r="Q575" s="215" t="str">
        <f t="shared" si="86"/>
        <v>ריהוט</v>
      </c>
      <c r="R575" s="219">
        <f t="shared" si="87"/>
        <v>30</v>
      </c>
      <c r="S575" s="211">
        <f t="shared" si="88"/>
        <v>0</v>
      </c>
      <c r="T575" s="211">
        <f t="shared" si="84"/>
        <v>450</v>
      </c>
      <c r="U575" s="211">
        <f t="shared" si="89"/>
        <v>13500</v>
      </c>
      <c r="V575" s="220"/>
      <c r="X575" s="63" t="str">
        <f>'טבלה מרכזת'!A575</f>
        <v>תשושי נפש</v>
      </c>
      <c r="Y575" s="63">
        <f>'טבלה מרכזת'!B575</f>
        <v>30</v>
      </c>
      <c r="Z575" s="63" t="str">
        <f>'טבלה מרכזת'!C575</f>
        <v>ריהוט</v>
      </c>
      <c r="AA575" s="63" t="str">
        <f>'טבלה מרכזת'!D575</f>
        <v>חדרי פעילות/תעסוקה</v>
      </c>
      <c r="AB575" s="63" t="str">
        <f>'טבלה מרכזת'!E575</f>
        <v>כיסא פעילות/עובד</v>
      </c>
      <c r="AC575" s="63">
        <f>'טבלה מרכזת'!F575</f>
        <v>450</v>
      </c>
      <c r="AD575" s="63">
        <f>'טבלה מרכזת'!G575</f>
        <v>30</v>
      </c>
      <c r="AE575" s="63">
        <f>'טבלה מרכזת'!H575</f>
        <v>13500</v>
      </c>
    </row>
    <row r="576" spans="2:31" ht="14.5" thickBot="1" x14ac:dyDescent="0.35">
      <c r="B576" s="64" t="str">
        <f>תקן[[#This Row],[סוג מרכז]]</f>
        <v>תשושי נפש</v>
      </c>
      <c r="C576" s="64">
        <f>תקן[[#This Row],[גודל מרכז]]</f>
        <v>30</v>
      </c>
      <c r="D576" s="64" t="str">
        <f>תקן[[#This Row],[סוג פריט]]</f>
        <v>ריהוט</v>
      </c>
      <c r="E576" s="64" t="str">
        <f>תקן[[#This Row],[קטגוריה]]</f>
        <v>חדרי צוות/רב תחומי</v>
      </c>
      <c r="F576" s="60" t="str">
        <f>תקן[[#This Row],[תיאור הפריט]]</f>
        <v>כיסא פעילות/עובד</v>
      </c>
      <c r="G576" s="64">
        <f>תקן[[#This Row],[עלות פריט]]</f>
        <v>450</v>
      </c>
      <c r="H576" s="64">
        <f>תקן[[#This Row],[כמות]]</f>
        <v>8</v>
      </c>
      <c r="I576" s="64">
        <f>תקן[[#This Row],[סהכ עלות]]</f>
        <v>3600</v>
      </c>
      <c r="J576" s="65"/>
      <c r="K576" s="209" t="str">
        <f t="shared" si="85"/>
        <v>כיסא פעילות/עובד</v>
      </c>
      <c r="L576" s="210">
        <f t="shared" si="81"/>
        <v>8</v>
      </c>
      <c r="M576" s="211">
        <f t="shared" si="82"/>
        <v>0</v>
      </c>
      <c r="N576" s="211">
        <f t="shared" si="83"/>
        <v>3600</v>
      </c>
      <c r="O576" s="210"/>
      <c r="P576" s="218"/>
      <c r="Q576" s="215" t="str">
        <f t="shared" si="86"/>
        <v>ריהוט</v>
      </c>
      <c r="R576" s="219">
        <f t="shared" si="87"/>
        <v>8</v>
      </c>
      <c r="S576" s="211">
        <f t="shared" si="88"/>
        <v>0</v>
      </c>
      <c r="T576" s="211">
        <f t="shared" si="84"/>
        <v>450</v>
      </c>
      <c r="U576" s="211">
        <f t="shared" si="89"/>
        <v>3600</v>
      </c>
      <c r="V576" s="220"/>
      <c r="X576" s="63" t="str">
        <f>'טבלה מרכזת'!A576</f>
        <v>תשושי נפש</v>
      </c>
      <c r="Y576" s="63">
        <f>'טבלה מרכזת'!B576</f>
        <v>30</v>
      </c>
      <c r="Z576" s="63" t="str">
        <f>'טבלה מרכזת'!C576</f>
        <v>ריהוט</v>
      </c>
      <c r="AA576" s="63" t="str">
        <f>'טבלה מרכזת'!D576</f>
        <v>חדרי צוות/רב תחומי</v>
      </c>
      <c r="AB576" s="63" t="str">
        <f>'טבלה מרכזת'!E576</f>
        <v>כיסא פעילות/עובד</v>
      </c>
      <c r="AC576" s="63">
        <f>'טבלה מרכזת'!F576</f>
        <v>450</v>
      </c>
      <c r="AD576" s="63">
        <f>'טבלה מרכזת'!G576</f>
        <v>8</v>
      </c>
      <c r="AE576" s="63">
        <f>'טבלה מרכזת'!H576</f>
        <v>3600</v>
      </c>
    </row>
    <row r="577" spans="2:31" ht="14.5" thickBot="1" x14ac:dyDescent="0.35">
      <c r="B577" s="64" t="str">
        <f>תקן[[#This Row],[סוג מרכז]]</f>
        <v>תשושי נפש</v>
      </c>
      <c r="C577" s="64">
        <f>תקן[[#This Row],[גודל מרכז]]</f>
        <v>30</v>
      </c>
      <c r="D577" s="64" t="str">
        <f>תקן[[#This Row],[סוג פריט]]</f>
        <v>ריהוט</v>
      </c>
      <c r="E577" s="64" t="str">
        <f>תקן[[#This Row],[קטגוריה]]</f>
        <v>חדר רחצה</v>
      </c>
      <c r="F577" s="60" t="str">
        <f>תקן[[#This Row],[תיאור הפריט]]</f>
        <v>כיסא רחצה תיקני על גלגלים</v>
      </c>
      <c r="G577" s="64">
        <f>תקן[[#This Row],[עלות פריט]]</f>
        <v>1200</v>
      </c>
      <c r="H577" s="64">
        <f>תקן[[#This Row],[כמות]]</f>
        <v>1</v>
      </c>
      <c r="I577" s="64">
        <f>תקן[[#This Row],[סהכ עלות]]</f>
        <v>1200</v>
      </c>
      <c r="J577" s="65"/>
      <c r="K577" s="209" t="str">
        <f t="shared" si="85"/>
        <v>כיסא רחצה תיקני על גלגלים</v>
      </c>
      <c r="L577" s="210">
        <f t="shared" si="81"/>
        <v>1</v>
      </c>
      <c r="M577" s="211">
        <f t="shared" si="82"/>
        <v>0</v>
      </c>
      <c r="N577" s="211">
        <f t="shared" si="83"/>
        <v>1200</v>
      </c>
      <c r="O577" s="210"/>
      <c r="P577" s="218"/>
      <c r="Q577" s="215" t="str">
        <f t="shared" si="86"/>
        <v>ריהוט</v>
      </c>
      <c r="R577" s="219">
        <f t="shared" si="87"/>
        <v>1</v>
      </c>
      <c r="S577" s="211">
        <f t="shared" si="88"/>
        <v>0</v>
      </c>
      <c r="T577" s="211">
        <f t="shared" si="84"/>
        <v>1200</v>
      </c>
      <c r="U577" s="211">
        <f t="shared" si="89"/>
        <v>1200</v>
      </c>
      <c r="V577" s="220"/>
      <c r="X577" s="63" t="str">
        <f>'טבלה מרכזת'!A577</f>
        <v>תשושי נפש</v>
      </c>
      <c r="Y577" s="63">
        <f>'טבלה מרכזת'!B577</f>
        <v>30</v>
      </c>
      <c r="Z577" s="63" t="str">
        <f>'טבלה מרכזת'!C577</f>
        <v>ריהוט</v>
      </c>
      <c r="AA577" s="63" t="str">
        <f>'טבלה מרכזת'!D577</f>
        <v>חדר רחצה</v>
      </c>
      <c r="AB577" s="63" t="str">
        <f>'טבלה מרכזת'!E577</f>
        <v>כיסא רחצה תיקני על גלגלים</v>
      </c>
      <c r="AC577" s="63">
        <f>'טבלה מרכזת'!F577</f>
        <v>1200</v>
      </c>
      <c r="AD577" s="63">
        <f>'טבלה מרכזת'!G577</f>
        <v>1</v>
      </c>
      <c r="AE577" s="63">
        <f>'טבלה מרכזת'!H577</f>
        <v>1200</v>
      </c>
    </row>
    <row r="578" spans="2:31" ht="14.5" thickBot="1" x14ac:dyDescent="0.35">
      <c r="B578" s="64" t="str">
        <f>תקן[[#This Row],[סוג מרכז]]</f>
        <v>תשושי נפש</v>
      </c>
      <c r="C578" s="64">
        <f>תקן[[#This Row],[גודל מרכז]]</f>
        <v>30</v>
      </c>
      <c r="D578" s="64" t="str">
        <f>תקן[[#This Row],[סוג פריט]]</f>
        <v>ריהוט</v>
      </c>
      <c r="E578" s="64" t="str">
        <f>תקן[[#This Row],[קטגוריה]]</f>
        <v>כללי</v>
      </c>
      <c r="F578" s="60" t="str">
        <f>תקן[[#This Row],[תיאור הפריט]]</f>
        <v>כספת</v>
      </c>
      <c r="G578" s="64">
        <f>תקן[[#This Row],[עלות פריט]]</f>
        <v>800</v>
      </c>
      <c r="H578" s="64">
        <f>תקן[[#This Row],[כמות]]</f>
        <v>1</v>
      </c>
      <c r="I578" s="64">
        <f>תקן[[#This Row],[סהכ עלות]]</f>
        <v>800</v>
      </c>
      <c r="J578" s="65"/>
      <c r="K578" s="209" t="str">
        <f t="shared" si="85"/>
        <v>כספת</v>
      </c>
      <c r="L578" s="210">
        <f t="shared" si="81"/>
        <v>1</v>
      </c>
      <c r="M578" s="211">
        <f t="shared" si="82"/>
        <v>0</v>
      </c>
      <c r="N578" s="211">
        <f t="shared" si="83"/>
        <v>800</v>
      </c>
      <c r="O578" s="210"/>
      <c r="P578" s="218"/>
      <c r="Q578" s="215" t="str">
        <f t="shared" si="86"/>
        <v>ריהוט</v>
      </c>
      <c r="R578" s="219">
        <f t="shared" si="87"/>
        <v>1</v>
      </c>
      <c r="S578" s="211">
        <f t="shared" si="88"/>
        <v>0</v>
      </c>
      <c r="T578" s="211">
        <f t="shared" si="84"/>
        <v>800</v>
      </c>
      <c r="U578" s="211">
        <f t="shared" si="89"/>
        <v>800</v>
      </c>
      <c r="V578" s="220"/>
      <c r="X578" s="63" t="str">
        <f>'טבלה מרכזת'!A578</f>
        <v>תשושי נפש</v>
      </c>
      <c r="Y578" s="63">
        <f>'טבלה מרכזת'!B578</f>
        <v>30</v>
      </c>
      <c r="Z578" s="63" t="str">
        <f>'טבלה מרכזת'!C578</f>
        <v>ריהוט</v>
      </c>
      <c r="AA578" s="63" t="str">
        <f>'טבלה מרכזת'!D578</f>
        <v>כללי</v>
      </c>
      <c r="AB578" s="63" t="str">
        <f>'טבלה מרכזת'!E578</f>
        <v>כספת</v>
      </c>
      <c r="AC578" s="63">
        <f>'טבלה מרכזת'!F578</f>
        <v>800</v>
      </c>
      <c r="AD578" s="63">
        <f>'טבלה מרכזת'!G578</f>
        <v>1</v>
      </c>
      <c r="AE578" s="63">
        <f>'טבלה מרכזת'!H578</f>
        <v>800</v>
      </c>
    </row>
    <row r="579" spans="2:31" ht="14.5" thickBot="1" x14ac:dyDescent="0.35">
      <c r="B579" s="64" t="str">
        <f>תקן[[#This Row],[סוג מרכז]]</f>
        <v>תשושי נפש</v>
      </c>
      <c r="C579" s="64">
        <f>תקן[[#This Row],[גודל מרכז]]</f>
        <v>30</v>
      </c>
      <c r="D579" s="64" t="str">
        <f>תקן[[#This Row],[סוג פריט]]</f>
        <v>ריהוט</v>
      </c>
      <c r="E579" s="64" t="str">
        <f>תקן[[#This Row],[קטגוריה]]</f>
        <v>חדר רחצה</v>
      </c>
      <c r="F579" s="60" t="str">
        <f>תקן[[#This Row],[תיאור הפריט]]</f>
        <v>מדף להנחת אביזרים</v>
      </c>
      <c r="G579" s="64">
        <f>תקן[[#This Row],[עלות פריט]]</f>
        <v>350</v>
      </c>
      <c r="H579" s="64">
        <f>תקן[[#This Row],[כמות]]</f>
        <v>1</v>
      </c>
      <c r="I579" s="64">
        <f>תקן[[#This Row],[סהכ עלות]]</f>
        <v>350</v>
      </c>
      <c r="J579" s="65"/>
      <c r="K579" s="209" t="str">
        <f t="shared" si="85"/>
        <v>מדף להנחת אביזרים</v>
      </c>
      <c r="L579" s="210">
        <f t="shared" si="81"/>
        <v>1</v>
      </c>
      <c r="M579" s="211">
        <f t="shared" si="82"/>
        <v>0</v>
      </c>
      <c r="N579" s="211">
        <f t="shared" si="83"/>
        <v>350</v>
      </c>
      <c r="O579" s="210"/>
      <c r="P579" s="218"/>
      <c r="Q579" s="215" t="str">
        <f t="shared" si="86"/>
        <v>ריהוט</v>
      </c>
      <c r="R579" s="219">
        <f t="shared" si="87"/>
        <v>1</v>
      </c>
      <c r="S579" s="211">
        <f t="shared" si="88"/>
        <v>0</v>
      </c>
      <c r="T579" s="211">
        <f t="shared" si="84"/>
        <v>350</v>
      </c>
      <c r="U579" s="211">
        <f t="shared" si="89"/>
        <v>350</v>
      </c>
      <c r="V579" s="220"/>
      <c r="X579" s="63" t="str">
        <f>'טבלה מרכזת'!A579</f>
        <v>תשושי נפש</v>
      </c>
      <c r="Y579" s="63">
        <f>'טבלה מרכזת'!B579</f>
        <v>30</v>
      </c>
      <c r="Z579" s="63" t="str">
        <f>'טבלה מרכזת'!C579</f>
        <v>ריהוט</v>
      </c>
      <c r="AA579" s="63" t="str">
        <f>'טבלה מרכזת'!D579</f>
        <v>חדר רחצה</v>
      </c>
      <c r="AB579" s="63" t="str">
        <f>'טבלה מרכזת'!E579</f>
        <v>מדף להנחת אביזרים</v>
      </c>
      <c r="AC579" s="63">
        <f>'טבלה מרכזת'!F579</f>
        <v>350</v>
      </c>
      <c r="AD579" s="63">
        <f>'טבלה מרכזת'!G579</f>
        <v>1</v>
      </c>
      <c r="AE579" s="63">
        <f>'טבלה מרכזת'!H579</f>
        <v>350</v>
      </c>
    </row>
    <row r="580" spans="2:31" ht="14.5" thickBot="1" x14ac:dyDescent="0.35">
      <c r="B580" s="64" t="str">
        <f>תקן[[#This Row],[סוג מרכז]]</f>
        <v>תשושי נפש</v>
      </c>
      <c r="C580" s="64">
        <f>תקן[[#This Row],[גודל מרכז]]</f>
        <v>30</v>
      </c>
      <c r="D580" s="64" t="str">
        <f>תקן[[#This Row],[סוג פריט]]</f>
        <v>ריהוט</v>
      </c>
      <c r="E580" s="64" t="str">
        <f>תקן[[#This Row],[קטגוריה]]</f>
        <v>חדר מנוחה</v>
      </c>
      <c r="F580" s="60" t="str">
        <f>תקן[[#This Row],[תיאור הפריט]]</f>
        <v>מיטה + מזרון לטקס</v>
      </c>
      <c r="G580" s="64">
        <f>תקן[[#This Row],[עלות פריט]]</f>
        <v>1500</v>
      </c>
      <c r="H580" s="64">
        <f>תקן[[#This Row],[כמות]]</f>
        <v>1</v>
      </c>
      <c r="I580" s="64">
        <f>תקן[[#This Row],[סהכ עלות]]</f>
        <v>1500</v>
      </c>
      <c r="J580" s="65"/>
      <c r="K580" s="209" t="str">
        <f t="shared" si="85"/>
        <v>מיטה + מזרון לטקס</v>
      </c>
      <c r="L580" s="210">
        <f t="shared" si="81"/>
        <v>1</v>
      </c>
      <c r="M580" s="211">
        <f t="shared" si="82"/>
        <v>0</v>
      </c>
      <c r="N580" s="211">
        <f t="shared" si="83"/>
        <v>1500</v>
      </c>
      <c r="O580" s="210"/>
      <c r="P580" s="218"/>
      <c r="Q580" s="215" t="str">
        <f t="shared" si="86"/>
        <v>ריהוט</v>
      </c>
      <c r="R580" s="219">
        <f t="shared" si="87"/>
        <v>1</v>
      </c>
      <c r="S580" s="211">
        <f t="shared" si="88"/>
        <v>0</v>
      </c>
      <c r="T580" s="211">
        <f t="shared" si="84"/>
        <v>1500</v>
      </c>
      <c r="U580" s="211">
        <f t="shared" si="89"/>
        <v>1500</v>
      </c>
      <c r="V580" s="220"/>
      <c r="X580" s="63" t="str">
        <f>'טבלה מרכזת'!A580</f>
        <v>תשושי נפש</v>
      </c>
      <c r="Y580" s="63">
        <f>'טבלה מרכזת'!B580</f>
        <v>30</v>
      </c>
      <c r="Z580" s="63" t="str">
        <f>'טבלה מרכזת'!C580</f>
        <v>ריהוט</v>
      </c>
      <c r="AA580" s="63" t="str">
        <f>'טבלה מרכזת'!D580</f>
        <v>חדר מנוחה</v>
      </c>
      <c r="AB580" s="63" t="str">
        <f>'טבלה מרכזת'!E580</f>
        <v>מיטה + מזרון לטקס</v>
      </c>
      <c r="AC580" s="63">
        <f>'טבלה מרכזת'!F580</f>
        <v>1500</v>
      </c>
      <c r="AD580" s="63">
        <f>'טבלה מרכזת'!G580</f>
        <v>1</v>
      </c>
      <c r="AE580" s="63">
        <f>'טבלה מרכזת'!H580</f>
        <v>1500</v>
      </c>
    </row>
    <row r="581" spans="2:31" ht="14.5" thickBot="1" x14ac:dyDescent="0.35">
      <c r="B581" s="64" t="str">
        <f>תקן[[#This Row],[סוג מרכז]]</f>
        <v>תשושי נפש</v>
      </c>
      <c r="C581" s="64">
        <f>תקן[[#This Row],[גודל מרכז]]</f>
        <v>30</v>
      </c>
      <c r="D581" s="64" t="str">
        <f>תקן[[#This Row],[סוג פריט]]</f>
        <v>ריהוט</v>
      </c>
      <c r="E581" s="64" t="str">
        <f>תקן[[#This Row],[קטגוריה]]</f>
        <v>חדרי צוות/רב תחומי</v>
      </c>
      <c r="F581" s="60" t="str">
        <f>תקן[[#This Row],[תיאור הפריט]]</f>
        <v>מיטה חשמלית</v>
      </c>
      <c r="G581" s="64">
        <f>תקן[[#This Row],[עלות פריט]]</f>
        <v>6000</v>
      </c>
      <c r="H581" s="64">
        <f>תקן[[#This Row],[כמות]]</f>
        <v>1</v>
      </c>
      <c r="I581" s="64">
        <f>תקן[[#This Row],[סהכ עלות]]</f>
        <v>6000</v>
      </c>
      <c r="J581" s="65"/>
      <c r="K581" s="209" t="str">
        <f t="shared" si="85"/>
        <v>מיטה חשמלית</v>
      </c>
      <c r="L581" s="210">
        <f t="shared" si="81"/>
        <v>1</v>
      </c>
      <c r="M581" s="211">
        <f t="shared" si="82"/>
        <v>0</v>
      </c>
      <c r="N581" s="211">
        <f t="shared" si="83"/>
        <v>6000</v>
      </c>
      <c r="O581" s="210"/>
      <c r="P581" s="218"/>
      <c r="Q581" s="215" t="str">
        <f t="shared" si="86"/>
        <v>ריהוט</v>
      </c>
      <c r="R581" s="219">
        <f t="shared" si="87"/>
        <v>1</v>
      </c>
      <c r="S581" s="211">
        <f t="shared" si="88"/>
        <v>0</v>
      </c>
      <c r="T581" s="211">
        <f t="shared" si="84"/>
        <v>6000</v>
      </c>
      <c r="U581" s="211">
        <f t="shared" si="89"/>
        <v>6000</v>
      </c>
      <c r="V581" s="220"/>
      <c r="X581" s="63" t="str">
        <f>'טבלה מרכזת'!A581</f>
        <v>תשושי נפש</v>
      </c>
      <c r="Y581" s="63">
        <f>'טבלה מרכזת'!B581</f>
        <v>30</v>
      </c>
      <c r="Z581" s="63" t="str">
        <f>'טבלה מרכזת'!C581</f>
        <v>ריהוט</v>
      </c>
      <c r="AA581" s="63" t="str">
        <f>'טבלה מרכזת'!D581</f>
        <v>חדרי צוות/רב תחומי</v>
      </c>
      <c r="AB581" s="63" t="str">
        <f>'טבלה מרכזת'!E581</f>
        <v>מיטה חשמלית</v>
      </c>
      <c r="AC581" s="63">
        <f>'טבלה מרכזת'!F581</f>
        <v>6000</v>
      </c>
      <c r="AD581" s="63">
        <f>'טבלה מרכזת'!G581</f>
        <v>1</v>
      </c>
      <c r="AE581" s="63">
        <f>'טבלה מרכזת'!H581</f>
        <v>6000</v>
      </c>
    </row>
    <row r="582" spans="2:31" ht="14.5" thickBot="1" x14ac:dyDescent="0.35">
      <c r="B582" s="64" t="str">
        <f>תקן[[#This Row],[סוג מרכז]]</f>
        <v>תשושי נפש</v>
      </c>
      <c r="C582" s="64">
        <f>תקן[[#This Row],[גודל מרכז]]</f>
        <v>30</v>
      </c>
      <c r="D582" s="64" t="str">
        <f>תקן[[#This Row],[סוג פריט]]</f>
        <v>ריהוט</v>
      </c>
      <c r="E582" s="64" t="str">
        <f>תקן[[#This Row],[קטגוריה]]</f>
        <v>חדר רחצה</v>
      </c>
      <c r="F582" s="60" t="str">
        <f>תקן[[#This Row],[תיאור הפריט]]</f>
        <v>מראה</v>
      </c>
      <c r="G582" s="64">
        <f>תקן[[#This Row],[עלות פריט]]</f>
        <v>250</v>
      </c>
      <c r="H582" s="64">
        <f>תקן[[#This Row],[כמות]]</f>
        <v>1</v>
      </c>
      <c r="I582" s="64">
        <f>תקן[[#This Row],[סהכ עלות]]</f>
        <v>250</v>
      </c>
      <c r="J582" s="65"/>
      <c r="K582" s="209" t="str">
        <f t="shared" si="85"/>
        <v>מראה</v>
      </c>
      <c r="L582" s="210">
        <f t="shared" si="81"/>
        <v>1</v>
      </c>
      <c r="M582" s="211">
        <f t="shared" si="82"/>
        <v>0</v>
      </c>
      <c r="N582" s="211">
        <f t="shared" si="83"/>
        <v>250</v>
      </c>
      <c r="O582" s="210"/>
      <c r="P582" s="218"/>
      <c r="Q582" s="215" t="str">
        <f t="shared" si="86"/>
        <v>ריהוט</v>
      </c>
      <c r="R582" s="219">
        <f t="shared" si="87"/>
        <v>1</v>
      </c>
      <c r="S582" s="211">
        <f t="shared" si="88"/>
        <v>0</v>
      </c>
      <c r="T582" s="211">
        <f t="shared" si="84"/>
        <v>250</v>
      </c>
      <c r="U582" s="211">
        <f t="shared" si="89"/>
        <v>250</v>
      </c>
      <c r="V582" s="220"/>
      <c r="X582" s="63" t="str">
        <f>'טבלה מרכזת'!A582</f>
        <v>תשושי נפש</v>
      </c>
      <c r="Y582" s="63">
        <f>'טבלה מרכזת'!B582</f>
        <v>30</v>
      </c>
      <c r="Z582" s="63" t="str">
        <f>'טבלה מרכזת'!C582</f>
        <v>ריהוט</v>
      </c>
      <c r="AA582" s="63" t="str">
        <f>'טבלה מרכזת'!D582</f>
        <v>חדר רחצה</v>
      </c>
      <c r="AB582" s="63" t="str">
        <f>'טבלה מרכזת'!E582</f>
        <v>מראה</v>
      </c>
      <c r="AC582" s="63">
        <f>'טבלה מרכזת'!F582</f>
        <v>250</v>
      </c>
      <c r="AD582" s="63">
        <f>'טבלה מרכזת'!G582</f>
        <v>1</v>
      </c>
      <c r="AE582" s="63">
        <f>'טבלה מרכזת'!H582</f>
        <v>250</v>
      </c>
    </row>
    <row r="583" spans="2:31" ht="14.5" thickBot="1" x14ac:dyDescent="0.35">
      <c r="B583" s="64" t="str">
        <f>תקן[[#This Row],[סוג מרכז]]</f>
        <v>תשושי נפש</v>
      </c>
      <c r="C583" s="64">
        <f>תקן[[#This Row],[גודל מרכז]]</f>
        <v>30</v>
      </c>
      <c r="D583" s="64" t="str">
        <f>תקן[[#This Row],[סוג פריט]]</f>
        <v>ריהוט</v>
      </c>
      <c r="E583" s="64" t="str">
        <f>תקן[[#This Row],[קטגוריה]]</f>
        <v>מלתחה</v>
      </c>
      <c r="F583" s="60" t="str">
        <f>תקן[[#This Row],[תיאור הפריט]]</f>
        <v>מראת קיר גבוהה</v>
      </c>
      <c r="G583" s="64">
        <f>תקן[[#This Row],[עלות פריט]]</f>
        <v>1200</v>
      </c>
      <c r="H583" s="64">
        <f>תקן[[#This Row],[כמות]]</f>
        <v>1</v>
      </c>
      <c r="I583" s="64">
        <f>תקן[[#This Row],[סהכ עלות]]</f>
        <v>1200</v>
      </c>
      <c r="J583" s="65"/>
      <c r="K583" s="209" t="str">
        <f t="shared" si="85"/>
        <v>מראת קיר גבוהה</v>
      </c>
      <c r="L583" s="210">
        <f t="shared" si="81"/>
        <v>1</v>
      </c>
      <c r="M583" s="211">
        <f t="shared" si="82"/>
        <v>0</v>
      </c>
      <c r="N583" s="211">
        <f t="shared" si="83"/>
        <v>1200</v>
      </c>
      <c r="O583" s="210"/>
      <c r="P583" s="218"/>
      <c r="Q583" s="215" t="str">
        <f t="shared" si="86"/>
        <v>ריהוט</v>
      </c>
      <c r="R583" s="219">
        <f t="shared" si="87"/>
        <v>1</v>
      </c>
      <c r="S583" s="211">
        <f t="shared" si="88"/>
        <v>0</v>
      </c>
      <c r="T583" s="211">
        <f t="shared" si="84"/>
        <v>1200</v>
      </c>
      <c r="U583" s="211">
        <f t="shared" si="89"/>
        <v>1200</v>
      </c>
      <c r="V583" s="220"/>
      <c r="X583" s="63" t="str">
        <f>'טבלה מרכזת'!A583</f>
        <v>תשושי נפש</v>
      </c>
      <c r="Y583" s="63">
        <f>'טבלה מרכזת'!B583</f>
        <v>30</v>
      </c>
      <c r="Z583" s="63" t="str">
        <f>'טבלה מרכזת'!C583</f>
        <v>ריהוט</v>
      </c>
      <c r="AA583" s="63" t="str">
        <f>'טבלה מרכזת'!D583</f>
        <v>מלתחה</v>
      </c>
      <c r="AB583" s="63" t="str">
        <f>'טבלה מרכזת'!E583</f>
        <v>מראת קיר גבוהה</v>
      </c>
      <c r="AC583" s="63">
        <f>'טבלה מרכזת'!F583</f>
        <v>1200</v>
      </c>
      <c r="AD583" s="63">
        <f>'טבלה מרכזת'!G583</f>
        <v>1</v>
      </c>
      <c r="AE583" s="63">
        <f>'טבלה מרכזת'!H583</f>
        <v>1200</v>
      </c>
    </row>
    <row r="584" spans="2:31" ht="14.5" thickBot="1" x14ac:dyDescent="0.35">
      <c r="B584" s="64" t="str">
        <f>תקן[[#This Row],[סוג מרכז]]</f>
        <v>תשושי נפש</v>
      </c>
      <c r="C584" s="64">
        <f>תקן[[#This Row],[גודל מרכז]]</f>
        <v>30</v>
      </c>
      <c r="D584" s="64" t="str">
        <f>תקן[[#This Row],[סוג פריט]]</f>
        <v>ריהוט</v>
      </c>
      <c r="E584" s="64" t="str">
        <f>תקן[[#This Row],[קטגוריה]]</f>
        <v>שירותי צוות ומלתחה</v>
      </c>
      <c r="F584" s="60" t="str">
        <f>תקן[[#This Row],[תיאור הפריט]]</f>
        <v>מראת קיר גבוהה</v>
      </c>
      <c r="G584" s="64">
        <f>תקן[[#This Row],[עלות פריט]]</f>
        <v>1200</v>
      </c>
      <c r="H584" s="64">
        <f>תקן[[#This Row],[כמות]]</f>
        <v>1</v>
      </c>
      <c r="I584" s="64">
        <f>תקן[[#This Row],[סהכ עלות]]</f>
        <v>1200</v>
      </c>
      <c r="J584" s="65"/>
      <c r="K584" s="209" t="str">
        <f t="shared" si="85"/>
        <v>מראת קיר גבוהה</v>
      </c>
      <c r="L584" s="210">
        <f t="shared" si="81"/>
        <v>1</v>
      </c>
      <c r="M584" s="211">
        <f t="shared" si="82"/>
        <v>0</v>
      </c>
      <c r="N584" s="211">
        <f t="shared" si="83"/>
        <v>1200</v>
      </c>
      <c r="O584" s="210"/>
      <c r="P584" s="218"/>
      <c r="Q584" s="215" t="str">
        <f t="shared" si="86"/>
        <v>ריהוט</v>
      </c>
      <c r="R584" s="219">
        <f t="shared" si="87"/>
        <v>1</v>
      </c>
      <c r="S584" s="211">
        <f t="shared" si="88"/>
        <v>0</v>
      </c>
      <c r="T584" s="211">
        <f t="shared" si="84"/>
        <v>1200</v>
      </c>
      <c r="U584" s="211">
        <f t="shared" si="89"/>
        <v>1200</v>
      </c>
      <c r="V584" s="220"/>
      <c r="X584" s="63" t="str">
        <f>'טבלה מרכזת'!A584</f>
        <v>תשושי נפש</v>
      </c>
      <c r="Y584" s="63">
        <f>'טבלה מרכזת'!B584</f>
        <v>30</v>
      </c>
      <c r="Z584" s="63" t="str">
        <f>'טבלה מרכזת'!C584</f>
        <v>ריהוט</v>
      </c>
      <c r="AA584" s="63" t="str">
        <f>'טבלה מרכזת'!D584</f>
        <v>שירותי צוות ומלתחה</v>
      </c>
      <c r="AB584" s="63" t="str">
        <f>'טבלה מרכזת'!E584</f>
        <v>מראת קיר גבוהה</v>
      </c>
      <c r="AC584" s="63">
        <f>'טבלה מרכזת'!F584</f>
        <v>1200</v>
      </c>
      <c r="AD584" s="63">
        <f>'טבלה מרכזת'!G584</f>
        <v>1</v>
      </c>
      <c r="AE584" s="63">
        <f>'טבלה מרכזת'!H584</f>
        <v>1200</v>
      </c>
    </row>
    <row r="585" spans="2:31" ht="14.5" thickBot="1" x14ac:dyDescent="0.35">
      <c r="B585" s="64" t="str">
        <f>תקן[[#This Row],[סוג מרכז]]</f>
        <v>תשושי נפש</v>
      </c>
      <c r="C585" s="64">
        <f>תקן[[#This Row],[גודל מרכז]]</f>
        <v>30</v>
      </c>
      <c r="D585" s="64" t="str">
        <f>תקן[[#This Row],[סוג פריט]]</f>
        <v>ריהוט</v>
      </c>
      <c r="E585" s="64" t="str">
        <f>תקן[[#This Row],[קטגוריה]]</f>
        <v>חצר פעילות ומנוחה</v>
      </c>
      <c r="F585" s="60" t="str">
        <f>תקן[[#This Row],[תיאור הפריט]]</f>
        <v>ספסל גן</v>
      </c>
      <c r="G585" s="64">
        <f>תקן[[#This Row],[עלות פריט]]</f>
        <v>1650</v>
      </c>
      <c r="H585" s="64">
        <f>תקן[[#This Row],[כמות]]</f>
        <v>2</v>
      </c>
      <c r="I585" s="64">
        <f>תקן[[#This Row],[סהכ עלות]]</f>
        <v>3300</v>
      </c>
      <c r="J585" s="65"/>
      <c r="K585" s="209" t="str">
        <f t="shared" si="85"/>
        <v>ספסל גן</v>
      </c>
      <c r="L585" s="210">
        <f t="shared" si="81"/>
        <v>2</v>
      </c>
      <c r="M585" s="211">
        <f t="shared" si="82"/>
        <v>0</v>
      </c>
      <c r="N585" s="211">
        <f t="shared" si="83"/>
        <v>3300</v>
      </c>
      <c r="O585" s="210"/>
      <c r="P585" s="218"/>
      <c r="Q585" s="215" t="str">
        <f t="shared" si="86"/>
        <v>ריהוט</v>
      </c>
      <c r="R585" s="219">
        <f t="shared" si="87"/>
        <v>2</v>
      </c>
      <c r="S585" s="211">
        <f t="shared" si="88"/>
        <v>0</v>
      </c>
      <c r="T585" s="211">
        <f t="shared" si="84"/>
        <v>1650</v>
      </c>
      <c r="U585" s="211">
        <f t="shared" si="89"/>
        <v>3300</v>
      </c>
      <c r="V585" s="220"/>
      <c r="X585" s="63" t="str">
        <f>'טבלה מרכזת'!A585</f>
        <v>תשושי נפש</v>
      </c>
      <c r="Y585" s="63">
        <f>'טבלה מרכזת'!B585</f>
        <v>30</v>
      </c>
      <c r="Z585" s="63" t="str">
        <f>'טבלה מרכזת'!C585</f>
        <v>ריהוט</v>
      </c>
      <c r="AA585" s="63" t="str">
        <f>'טבלה מרכזת'!D585</f>
        <v>חצר פעילות ומנוחה</v>
      </c>
      <c r="AB585" s="63" t="str">
        <f>'טבלה מרכזת'!E585</f>
        <v>ספסל גן</v>
      </c>
      <c r="AC585" s="63">
        <f>'טבלה מרכזת'!F585</f>
        <v>1650</v>
      </c>
      <c r="AD585" s="63">
        <f>'טבלה מרכזת'!G585</f>
        <v>2</v>
      </c>
      <c r="AE585" s="63">
        <f>'טבלה מרכזת'!H585</f>
        <v>3300</v>
      </c>
    </row>
    <row r="586" spans="2:31" ht="14.5" thickBot="1" x14ac:dyDescent="0.35">
      <c r="B586" s="64" t="str">
        <f>תקן[[#This Row],[סוג מרכז]]</f>
        <v>תשושי נפש</v>
      </c>
      <c r="C586" s="64">
        <f>תקן[[#This Row],[גודל מרכז]]</f>
        <v>30</v>
      </c>
      <c r="D586" s="64" t="str">
        <f>תקן[[#This Row],[סוג פריט]]</f>
        <v>ריהוט</v>
      </c>
      <c r="E586" s="64" t="str">
        <f>תקן[[#This Row],[קטגוריה]]</f>
        <v>חדר רחצה</v>
      </c>
      <c r="F586" s="60" t="str">
        <f>תקן[[#This Row],[תיאור הפריט]]</f>
        <v>ספסל הלבשה</v>
      </c>
      <c r="G586" s="64">
        <f>תקן[[#This Row],[עלות פריט]]</f>
        <v>600</v>
      </c>
      <c r="H586" s="64">
        <f>תקן[[#This Row],[כמות]]</f>
        <v>1</v>
      </c>
      <c r="I586" s="64">
        <f>תקן[[#This Row],[סהכ עלות]]</f>
        <v>600</v>
      </c>
      <c r="J586" s="65"/>
      <c r="K586" s="209" t="str">
        <f t="shared" si="85"/>
        <v>ספסל הלבשה</v>
      </c>
      <c r="L586" s="210">
        <f t="shared" si="81"/>
        <v>1</v>
      </c>
      <c r="M586" s="211">
        <f t="shared" si="82"/>
        <v>0</v>
      </c>
      <c r="N586" s="211">
        <f t="shared" si="83"/>
        <v>600</v>
      </c>
      <c r="O586" s="210"/>
      <c r="P586" s="218"/>
      <c r="Q586" s="215" t="str">
        <f t="shared" si="86"/>
        <v>ריהוט</v>
      </c>
      <c r="R586" s="219">
        <f t="shared" si="87"/>
        <v>1</v>
      </c>
      <c r="S586" s="211">
        <f t="shared" si="88"/>
        <v>0</v>
      </c>
      <c r="T586" s="211">
        <f t="shared" si="84"/>
        <v>600</v>
      </c>
      <c r="U586" s="211">
        <f t="shared" si="89"/>
        <v>600</v>
      </c>
      <c r="V586" s="220"/>
      <c r="X586" s="63" t="str">
        <f>'טבלה מרכזת'!A586</f>
        <v>תשושי נפש</v>
      </c>
      <c r="Y586" s="63">
        <f>'טבלה מרכזת'!B586</f>
        <v>30</v>
      </c>
      <c r="Z586" s="63" t="str">
        <f>'טבלה מרכזת'!C586</f>
        <v>ריהוט</v>
      </c>
      <c r="AA586" s="63" t="str">
        <f>'טבלה מרכזת'!D586</f>
        <v>חדר רחצה</v>
      </c>
      <c r="AB586" s="63" t="str">
        <f>'טבלה מרכזת'!E586</f>
        <v>ספסל הלבשה</v>
      </c>
      <c r="AC586" s="63">
        <f>'טבלה מרכזת'!F586</f>
        <v>600</v>
      </c>
      <c r="AD586" s="63">
        <f>'טבלה מרכזת'!G586</f>
        <v>1</v>
      </c>
      <c r="AE586" s="63">
        <f>'טבלה מרכזת'!H586</f>
        <v>600</v>
      </c>
    </row>
    <row r="587" spans="2:31" ht="14.5" thickBot="1" x14ac:dyDescent="0.35">
      <c r="B587" s="64" t="str">
        <f>תקן[[#This Row],[סוג מרכז]]</f>
        <v>תשושי נפש</v>
      </c>
      <c r="C587" s="64">
        <f>תקן[[#This Row],[גודל מרכז]]</f>
        <v>30</v>
      </c>
      <c r="D587" s="64" t="str">
        <f>תקן[[#This Row],[סוג פריט]]</f>
        <v>ריהוט</v>
      </c>
      <c r="E587" s="64" t="str">
        <f>תקן[[#This Row],[קטגוריה]]</f>
        <v>חדר מזכירות וקבלה</v>
      </c>
      <c r="F587" s="60" t="str">
        <f>תקן[[#This Row],[תיאור הפריט]]</f>
        <v>עמדת מחשב ומדפסת</v>
      </c>
      <c r="G587" s="64">
        <f>תקן[[#This Row],[עלות פריט]]</f>
        <v>1100</v>
      </c>
      <c r="H587" s="64">
        <f>תקן[[#This Row],[כמות]]</f>
        <v>1</v>
      </c>
      <c r="I587" s="64">
        <f>תקן[[#This Row],[סהכ עלות]]</f>
        <v>1100</v>
      </c>
      <c r="J587" s="65"/>
      <c r="K587" s="209" t="str">
        <f t="shared" si="85"/>
        <v>עמדת מחשב ומדפסת</v>
      </c>
      <c r="L587" s="210">
        <f t="shared" si="81"/>
        <v>1</v>
      </c>
      <c r="M587" s="211">
        <f t="shared" si="82"/>
        <v>0</v>
      </c>
      <c r="N587" s="211">
        <f t="shared" si="83"/>
        <v>1100</v>
      </c>
      <c r="O587" s="210"/>
      <c r="P587" s="218"/>
      <c r="Q587" s="215" t="str">
        <f t="shared" si="86"/>
        <v>ריהוט</v>
      </c>
      <c r="R587" s="219">
        <f t="shared" si="87"/>
        <v>1</v>
      </c>
      <c r="S587" s="211">
        <f t="shared" si="88"/>
        <v>0</v>
      </c>
      <c r="T587" s="211">
        <f t="shared" si="84"/>
        <v>1100</v>
      </c>
      <c r="U587" s="211">
        <f t="shared" si="89"/>
        <v>1100</v>
      </c>
      <c r="V587" s="220"/>
      <c r="X587" s="63" t="str">
        <f>'טבלה מרכזת'!A587</f>
        <v>תשושי נפש</v>
      </c>
      <c r="Y587" s="63">
        <f>'טבלה מרכזת'!B587</f>
        <v>30</v>
      </c>
      <c r="Z587" s="63" t="str">
        <f>'טבלה מרכזת'!C587</f>
        <v>ריהוט</v>
      </c>
      <c r="AA587" s="63" t="str">
        <f>'טבלה מרכזת'!D587</f>
        <v>חדר מזכירות וקבלה</v>
      </c>
      <c r="AB587" s="63" t="str">
        <f>'טבלה מרכזת'!E587</f>
        <v>עמדת מחשב ומדפסת</v>
      </c>
      <c r="AC587" s="63">
        <f>'טבלה מרכזת'!F587</f>
        <v>1100</v>
      </c>
      <c r="AD587" s="63">
        <f>'טבלה מרכזת'!G587</f>
        <v>1</v>
      </c>
      <c r="AE587" s="63">
        <f>'טבלה מרכזת'!H587</f>
        <v>1100</v>
      </c>
    </row>
    <row r="588" spans="2:31" ht="14.5" thickBot="1" x14ac:dyDescent="0.35">
      <c r="B588" s="64" t="str">
        <f>תקן[[#This Row],[סוג מרכז]]</f>
        <v>תשושי נפש</v>
      </c>
      <c r="C588" s="64">
        <f>תקן[[#This Row],[גודל מרכז]]</f>
        <v>30</v>
      </c>
      <c r="D588" s="64" t="str">
        <f>תקן[[#This Row],[סוג פריט]]</f>
        <v>ריהוט</v>
      </c>
      <c r="E588" s="64" t="str">
        <f>תקן[[#This Row],[קטגוריה]]</f>
        <v>חדר מנוחה</v>
      </c>
      <c r="F588" s="60" t="str">
        <f>תקן[[#This Row],[תיאור הפריט]]</f>
        <v>פרגוד אחות 3 כנפיים</v>
      </c>
      <c r="G588" s="64">
        <f>תקן[[#This Row],[עלות פריט]]</f>
        <v>700</v>
      </c>
      <c r="H588" s="64">
        <f>תקן[[#This Row],[כמות]]</f>
        <v>1</v>
      </c>
      <c r="I588" s="64">
        <f>תקן[[#This Row],[סהכ עלות]]</f>
        <v>700</v>
      </c>
      <c r="J588" s="65"/>
      <c r="K588" s="209" t="str">
        <f t="shared" si="85"/>
        <v>פרגוד אחות 3 כנפיים</v>
      </c>
      <c r="L588" s="210">
        <f t="shared" si="81"/>
        <v>1</v>
      </c>
      <c r="M588" s="211">
        <f t="shared" si="82"/>
        <v>0</v>
      </c>
      <c r="N588" s="211">
        <f t="shared" si="83"/>
        <v>700</v>
      </c>
      <c r="O588" s="210"/>
      <c r="P588" s="218"/>
      <c r="Q588" s="215" t="str">
        <f t="shared" si="86"/>
        <v>ריהוט</v>
      </c>
      <c r="R588" s="219">
        <f t="shared" si="87"/>
        <v>1</v>
      </c>
      <c r="S588" s="211">
        <f t="shared" si="88"/>
        <v>0</v>
      </c>
      <c r="T588" s="211">
        <f t="shared" si="84"/>
        <v>700</v>
      </c>
      <c r="U588" s="211">
        <f t="shared" si="89"/>
        <v>700</v>
      </c>
      <c r="V588" s="220"/>
      <c r="X588" s="63" t="str">
        <f>'טבלה מרכזת'!A588</f>
        <v>תשושי נפש</v>
      </c>
      <c r="Y588" s="63">
        <f>'טבלה מרכזת'!B588</f>
        <v>30</v>
      </c>
      <c r="Z588" s="63" t="str">
        <f>'טבלה מרכזת'!C588</f>
        <v>ריהוט</v>
      </c>
      <c r="AA588" s="63" t="str">
        <f>'טבלה מרכזת'!D588</f>
        <v>חדר מנוחה</v>
      </c>
      <c r="AB588" s="63" t="str">
        <f>'טבלה מרכזת'!E588</f>
        <v>פרגוד אחות 3 כנפיים</v>
      </c>
      <c r="AC588" s="63">
        <f>'טבלה מרכזת'!F588</f>
        <v>700</v>
      </c>
      <c r="AD588" s="63">
        <f>'טבלה מרכזת'!G588</f>
        <v>1</v>
      </c>
      <c r="AE588" s="63">
        <f>'טבלה מרכזת'!H588</f>
        <v>700</v>
      </c>
    </row>
    <row r="589" spans="2:31" ht="14.5" thickBot="1" x14ac:dyDescent="0.35">
      <c r="B589" s="64" t="str">
        <f>תקן[[#This Row],[סוג מרכז]]</f>
        <v>תשושי נפש</v>
      </c>
      <c r="C589" s="64">
        <f>תקן[[#This Row],[גודל מרכז]]</f>
        <v>30</v>
      </c>
      <c r="D589" s="64" t="str">
        <f>תקן[[#This Row],[סוג פריט]]</f>
        <v>ריהוט</v>
      </c>
      <c r="E589" s="64" t="str">
        <f>תקן[[#This Row],[קטגוריה]]</f>
        <v>חדרי צוות/רב תחומי</v>
      </c>
      <c r="F589" s="60" t="str">
        <f>תקן[[#This Row],[תיאור הפריט]]</f>
        <v>פרגוד אחות 3 כנפיים</v>
      </c>
      <c r="G589" s="64">
        <f>תקן[[#This Row],[עלות פריט]]</f>
        <v>700</v>
      </c>
      <c r="H589" s="64">
        <f>תקן[[#This Row],[כמות]]</f>
        <v>1</v>
      </c>
      <c r="I589" s="64">
        <f>תקן[[#This Row],[סהכ עלות]]</f>
        <v>700</v>
      </c>
      <c r="J589" s="65"/>
      <c r="K589" s="209" t="str">
        <f t="shared" si="85"/>
        <v>פרגוד אחות 3 כנפיים</v>
      </c>
      <c r="L589" s="210">
        <f t="shared" si="81"/>
        <v>1</v>
      </c>
      <c r="M589" s="211">
        <f t="shared" si="82"/>
        <v>0</v>
      </c>
      <c r="N589" s="211">
        <f t="shared" si="83"/>
        <v>700</v>
      </c>
      <c r="O589" s="210"/>
      <c r="P589" s="218"/>
      <c r="Q589" s="215" t="str">
        <f t="shared" si="86"/>
        <v>ריהוט</v>
      </c>
      <c r="R589" s="219">
        <f t="shared" si="87"/>
        <v>1</v>
      </c>
      <c r="S589" s="211">
        <f t="shared" si="88"/>
        <v>0</v>
      </c>
      <c r="T589" s="211">
        <f t="shared" si="84"/>
        <v>700</v>
      </c>
      <c r="U589" s="211">
        <f t="shared" si="89"/>
        <v>700</v>
      </c>
      <c r="V589" s="220"/>
      <c r="X589" s="63" t="str">
        <f>'טבלה מרכזת'!A589</f>
        <v>תשושי נפש</v>
      </c>
      <c r="Y589" s="63">
        <f>'טבלה מרכזת'!B589</f>
        <v>30</v>
      </c>
      <c r="Z589" s="63" t="str">
        <f>'טבלה מרכזת'!C589</f>
        <v>ריהוט</v>
      </c>
      <c r="AA589" s="63" t="str">
        <f>'טבלה מרכזת'!D589</f>
        <v>חדרי צוות/רב תחומי</v>
      </c>
      <c r="AB589" s="63" t="str">
        <f>'טבלה מרכזת'!E589</f>
        <v>פרגוד אחות 3 כנפיים</v>
      </c>
      <c r="AC589" s="63">
        <f>'טבלה מרכזת'!F589</f>
        <v>700</v>
      </c>
      <c r="AD589" s="63">
        <f>'טבלה מרכזת'!G589</f>
        <v>1</v>
      </c>
      <c r="AE589" s="63">
        <f>'טבלה מרכזת'!H589</f>
        <v>700</v>
      </c>
    </row>
    <row r="590" spans="2:31" ht="28.5" thickBot="1" x14ac:dyDescent="0.35">
      <c r="B590" s="64" t="str">
        <f>תקן[[#This Row],[סוג מרכז]]</f>
        <v>תשושי נפש</v>
      </c>
      <c r="C590" s="64">
        <f>תקן[[#This Row],[גודל מרכז]]</f>
        <v>30</v>
      </c>
      <c r="D590" s="64" t="str">
        <f>תקן[[#This Row],[סוג פריט]]</f>
        <v>ריהוט</v>
      </c>
      <c r="E590" s="64" t="str">
        <f>תקן[[#This Row],[קטגוריה]]</f>
        <v>חצר פעילות ומנוחה</v>
      </c>
      <c r="F590" s="60" t="str">
        <f>תקן[[#This Row],[תיאור הפריט]]</f>
        <v>פרגולה/סוכך (שאינו מצריך היתר בנייה)</v>
      </c>
      <c r="G590" s="64">
        <f>תקן[[#This Row],[עלות פריט]]</f>
        <v>15000</v>
      </c>
      <c r="H590" s="64">
        <f>תקן[[#This Row],[כמות]]</f>
        <v>1</v>
      </c>
      <c r="I590" s="64">
        <f>תקן[[#This Row],[סהכ עלות]]</f>
        <v>15000</v>
      </c>
      <c r="J590" s="65"/>
      <c r="K590" s="209" t="str">
        <f t="shared" si="85"/>
        <v>פרגולה/סוכך (שאינו מצריך היתר בנייה)</v>
      </c>
      <c r="L590" s="210">
        <f t="shared" si="81"/>
        <v>1</v>
      </c>
      <c r="M590" s="211">
        <f t="shared" si="82"/>
        <v>0</v>
      </c>
      <c r="N590" s="211">
        <f t="shared" si="83"/>
        <v>15000</v>
      </c>
      <c r="O590" s="210"/>
      <c r="P590" s="218"/>
      <c r="Q590" s="215" t="str">
        <f t="shared" si="86"/>
        <v>ריהוט</v>
      </c>
      <c r="R590" s="219">
        <f t="shared" si="87"/>
        <v>1</v>
      </c>
      <c r="S590" s="211">
        <f t="shared" si="88"/>
        <v>0</v>
      </c>
      <c r="T590" s="211">
        <f t="shared" si="84"/>
        <v>15000</v>
      </c>
      <c r="U590" s="211">
        <f t="shared" si="89"/>
        <v>15000</v>
      </c>
      <c r="V590" s="220"/>
      <c r="X590" s="63" t="str">
        <f>'טבלה מרכזת'!A590</f>
        <v>תשושי נפש</v>
      </c>
      <c r="Y590" s="63">
        <f>'טבלה מרכזת'!B590</f>
        <v>30</v>
      </c>
      <c r="Z590" s="63" t="str">
        <f>'טבלה מרכזת'!C590</f>
        <v>ריהוט</v>
      </c>
      <c r="AA590" s="63" t="str">
        <f>'טבלה מרכזת'!D590</f>
        <v>חצר פעילות ומנוחה</v>
      </c>
      <c r="AB590" s="63" t="str">
        <f>'טבלה מרכזת'!E590</f>
        <v>פרגולה/סוכך (שאינו מצריך היתר בנייה)</v>
      </c>
      <c r="AC590" s="63">
        <f>'טבלה מרכזת'!F590</f>
        <v>15000</v>
      </c>
      <c r="AD590" s="63">
        <f>'טבלה מרכזת'!G590</f>
        <v>1</v>
      </c>
      <c r="AE590" s="63">
        <f>'טבלה מרכזת'!H590</f>
        <v>15000</v>
      </c>
    </row>
    <row r="591" spans="2:31" ht="14.5" thickBot="1" x14ac:dyDescent="0.35">
      <c r="B591" s="64" t="str">
        <f>תקן[[#This Row],[סוג מרכז]]</f>
        <v>תשושי נפש</v>
      </c>
      <c r="C591" s="64">
        <f>תקן[[#This Row],[גודל מרכז]]</f>
        <v>30</v>
      </c>
      <c r="D591" s="64" t="str">
        <f>תקן[[#This Row],[סוג פריט]]</f>
        <v>ריהוט</v>
      </c>
      <c r="E591" s="64" t="str">
        <f>תקן[[#This Row],[קטגוריה]]</f>
        <v>חדר אוכל</v>
      </c>
      <c r="F591" s="60" t="str">
        <f>תקן[[#This Row],[תיאור הפריט]]</f>
        <v>שולחן אוכל (4 מקומות)</v>
      </c>
      <c r="G591" s="64">
        <f>תקן[[#This Row],[עלות פריט]]</f>
        <v>1590</v>
      </c>
      <c r="H591" s="64">
        <f>תקן[[#This Row],[כמות]]</f>
        <v>8</v>
      </c>
      <c r="I591" s="64">
        <f>תקן[[#This Row],[סהכ עלות]]</f>
        <v>12720</v>
      </c>
      <c r="J591" s="65"/>
      <c r="K591" s="209" t="str">
        <f t="shared" si="85"/>
        <v>שולחן אוכל (4 מקומות)</v>
      </c>
      <c r="L591" s="210">
        <f t="shared" si="81"/>
        <v>8</v>
      </c>
      <c r="M591" s="211">
        <f t="shared" si="82"/>
        <v>0</v>
      </c>
      <c r="N591" s="211">
        <f t="shared" si="83"/>
        <v>12720</v>
      </c>
      <c r="O591" s="210"/>
      <c r="P591" s="218"/>
      <c r="Q591" s="215" t="str">
        <f t="shared" si="86"/>
        <v>ריהוט</v>
      </c>
      <c r="R591" s="219">
        <f t="shared" si="87"/>
        <v>8</v>
      </c>
      <c r="S591" s="211">
        <f t="shared" si="88"/>
        <v>0</v>
      </c>
      <c r="T591" s="211">
        <f t="shared" si="84"/>
        <v>1590</v>
      </c>
      <c r="U591" s="211">
        <f t="shared" si="89"/>
        <v>12720</v>
      </c>
      <c r="V591" s="220"/>
      <c r="X591" s="63" t="str">
        <f>'טבלה מרכזת'!A591</f>
        <v>תשושי נפש</v>
      </c>
      <c r="Y591" s="63">
        <f>'טבלה מרכזת'!B591</f>
        <v>30</v>
      </c>
      <c r="Z591" s="63" t="str">
        <f>'טבלה מרכזת'!C591</f>
        <v>ריהוט</v>
      </c>
      <c r="AA591" s="63" t="str">
        <f>'טבלה מרכזת'!D591</f>
        <v>חדר אוכל</v>
      </c>
      <c r="AB591" s="63" t="str">
        <f>'טבלה מרכזת'!E591</f>
        <v>שולחן אוכל (4 מקומות)</v>
      </c>
      <c r="AC591" s="63">
        <f>'טבלה מרכזת'!F591</f>
        <v>1590</v>
      </c>
      <c r="AD591" s="63">
        <f>'טבלה מרכזת'!G591</f>
        <v>8</v>
      </c>
      <c r="AE591" s="63">
        <f>'טבלה מרכזת'!H591</f>
        <v>12720</v>
      </c>
    </row>
    <row r="592" spans="2:31" ht="14.5" thickBot="1" x14ac:dyDescent="0.35">
      <c r="B592" s="64" t="str">
        <f>תקן[[#This Row],[סוג מרכז]]</f>
        <v>תשושי נפש</v>
      </c>
      <c r="C592" s="64">
        <f>תקן[[#This Row],[גודל מרכז]]</f>
        <v>30</v>
      </c>
      <c r="D592" s="64" t="str">
        <f>תקן[[#This Row],[סוג פריט]]</f>
        <v>ריהוט</v>
      </c>
      <c r="E592" s="64" t="str">
        <f>תקן[[#This Row],[קטגוריה]]</f>
        <v>חצר פעילות ומנוחה</v>
      </c>
      <c r="F592" s="60" t="str">
        <f>תקן[[#This Row],[תיאור הפריט]]</f>
        <v>שולחן גן</v>
      </c>
      <c r="G592" s="64">
        <f>תקן[[#This Row],[עלות פריט]]</f>
        <v>850</v>
      </c>
      <c r="H592" s="64">
        <f>תקן[[#This Row],[כמות]]</f>
        <v>2</v>
      </c>
      <c r="I592" s="64">
        <f>תקן[[#This Row],[סהכ עלות]]</f>
        <v>1700</v>
      </c>
      <c r="J592" s="65"/>
      <c r="K592" s="209" t="str">
        <f t="shared" si="85"/>
        <v>שולחן גן</v>
      </c>
      <c r="L592" s="210">
        <f t="shared" si="81"/>
        <v>2</v>
      </c>
      <c r="M592" s="211">
        <f t="shared" si="82"/>
        <v>0</v>
      </c>
      <c r="N592" s="211">
        <f t="shared" si="83"/>
        <v>1700</v>
      </c>
      <c r="O592" s="210"/>
      <c r="P592" s="218"/>
      <c r="Q592" s="215" t="str">
        <f t="shared" si="86"/>
        <v>ריהוט</v>
      </c>
      <c r="R592" s="219">
        <f t="shared" si="87"/>
        <v>2</v>
      </c>
      <c r="S592" s="211">
        <f t="shared" si="88"/>
        <v>0</v>
      </c>
      <c r="T592" s="211">
        <f t="shared" si="84"/>
        <v>850</v>
      </c>
      <c r="U592" s="211">
        <f t="shared" si="89"/>
        <v>1700</v>
      </c>
      <c r="V592" s="220"/>
      <c r="X592" s="63" t="str">
        <f>'טבלה מרכזת'!A592</f>
        <v>תשושי נפש</v>
      </c>
      <c r="Y592" s="63">
        <f>'טבלה מרכזת'!B592</f>
        <v>30</v>
      </c>
      <c r="Z592" s="63" t="str">
        <f>'טבלה מרכזת'!C592</f>
        <v>ריהוט</v>
      </c>
      <c r="AA592" s="63" t="str">
        <f>'טבלה מרכזת'!D592</f>
        <v>חצר פעילות ומנוחה</v>
      </c>
      <c r="AB592" s="63" t="str">
        <f>'טבלה מרכזת'!E592</f>
        <v>שולחן גן</v>
      </c>
      <c r="AC592" s="63">
        <f>'טבלה מרכזת'!F592</f>
        <v>850</v>
      </c>
      <c r="AD592" s="63">
        <f>'טבלה מרכזת'!G592</f>
        <v>2</v>
      </c>
      <c r="AE592" s="63">
        <f>'טבלה מרכזת'!H592</f>
        <v>1700</v>
      </c>
    </row>
    <row r="593" spans="2:31" ht="14.5" thickBot="1" x14ac:dyDescent="0.35">
      <c r="B593" s="64" t="str">
        <f>תקן[[#This Row],[סוג מרכז]]</f>
        <v>תשושי נפש</v>
      </c>
      <c r="C593" s="64">
        <f>תקן[[#This Row],[גודל מרכז]]</f>
        <v>30</v>
      </c>
      <c r="D593" s="64" t="str">
        <f>תקן[[#This Row],[סוג פריט]]</f>
        <v>ריהוט</v>
      </c>
      <c r="E593" s="64" t="str">
        <f>תקן[[#This Row],[קטגוריה]]</f>
        <v>חדר מחשבים</v>
      </c>
      <c r="F593" s="60" t="str">
        <f>תקן[[#This Row],[תיאור הפריט]]</f>
        <v>שולחן מחשב</v>
      </c>
      <c r="G593" s="64">
        <f>תקן[[#This Row],[עלות פריט]]</f>
        <v>750</v>
      </c>
      <c r="H593" s="64">
        <f>תקן[[#This Row],[כמות]]</f>
        <v>1</v>
      </c>
      <c r="I593" s="64">
        <f>תקן[[#This Row],[סהכ עלות]]</f>
        <v>750</v>
      </c>
      <c r="J593" s="65"/>
      <c r="K593" s="209" t="str">
        <f t="shared" si="85"/>
        <v>שולחן מחשב</v>
      </c>
      <c r="L593" s="210">
        <f t="shared" si="81"/>
        <v>1</v>
      </c>
      <c r="M593" s="211">
        <f t="shared" si="82"/>
        <v>0</v>
      </c>
      <c r="N593" s="211">
        <f t="shared" si="83"/>
        <v>750</v>
      </c>
      <c r="O593" s="210"/>
      <c r="P593" s="218"/>
      <c r="Q593" s="215" t="str">
        <f t="shared" si="86"/>
        <v>ריהוט</v>
      </c>
      <c r="R593" s="219">
        <f t="shared" si="87"/>
        <v>1</v>
      </c>
      <c r="S593" s="211">
        <f t="shared" si="88"/>
        <v>0</v>
      </c>
      <c r="T593" s="211">
        <f t="shared" si="84"/>
        <v>750</v>
      </c>
      <c r="U593" s="211">
        <f t="shared" si="89"/>
        <v>750</v>
      </c>
      <c r="V593" s="220"/>
      <c r="X593" s="63" t="str">
        <f>'טבלה מרכזת'!A593</f>
        <v>תשושי נפש</v>
      </c>
      <c r="Y593" s="63">
        <f>'טבלה מרכזת'!B593</f>
        <v>30</v>
      </c>
      <c r="Z593" s="63" t="str">
        <f>'טבלה מרכזת'!C593</f>
        <v>ריהוט</v>
      </c>
      <c r="AA593" s="63" t="str">
        <f>'טבלה מרכזת'!D593</f>
        <v>חדר מחשבים</v>
      </c>
      <c r="AB593" s="63" t="str">
        <f>'טבלה מרכזת'!E593</f>
        <v>שולחן מחשב</v>
      </c>
      <c r="AC593" s="63">
        <f>'טבלה מרכזת'!F593</f>
        <v>750</v>
      </c>
      <c r="AD593" s="63">
        <f>'טבלה מרכזת'!G593</f>
        <v>1</v>
      </c>
      <c r="AE593" s="63">
        <f>'טבלה מרכזת'!H593</f>
        <v>750</v>
      </c>
    </row>
    <row r="594" spans="2:31" ht="14.5" thickBot="1" x14ac:dyDescent="0.35">
      <c r="B594" s="64" t="str">
        <f>תקן[[#This Row],[סוג מרכז]]</f>
        <v>תשושי נפש</v>
      </c>
      <c r="C594" s="64">
        <f>תקן[[#This Row],[גודל מרכז]]</f>
        <v>30</v>
      </c>
      <c r="D594" s="64" t="str">
        <f>תקן[[#This Row],[סוג פריט]]</f>
        <v>ריהוט</v>
      </c>
      <c r="E594" s="64" t="str">
        <f>תקן[[#This Row],[קטגוריה]]</f>
        <v>חדר מחשבים</v>
      </c>
      <c r="F594" s="60" t="str">
        <f>תקן[[#This Row],[תיאור הפריט]]</f>
        <v>שולחן מחשב מתכנן</v>
      </c>
      <c r="G594" s="64">
        <f>תקן[[#This Row],[עלות פריט]]</f>
        <v>2500</v>
      </c>
      <c r="H594" s="64">
        <f>תקן[[#This Row],[כמות]]</f>
        <v>1</v>
      </c>
      <c r="I594" s="64">
        <f>תקן[[#This Row],[סהכ עלות]]</f>
        <v>2500</v>
      </c>
      <c r="J594" s="65"/>
      <c r="K594" s="209" t="str">
        <f t="shared" si="85"/>
        <v>שולחן מחשב מתכנן</v>
      </c>
      <c r="L594" s="210">
        <f t="shared" si="81"/>
        <v>1</v>
      </c>
      <c r="M594" s="211">
        <f t="shared" si="82"/>
        <v>0</v>
      </c>
      <c r="N594" s="211">
        <f t="shared" si="83"/>
        <v>2500</v>
      </c>
      <c r="O594" s="210"/>
      <c r="P594" s="218"/>
      <c r="Q594" s="215" t="str">
        <f t="shared" si="86"/>
        <v>ריהוט</v>
      </c>
      <c r="R594" s="219">
        <f t="shared" si="87"/>
        <v>1</v>
      </c>
      <c r="S594" s="211">
        <f t="shared" si="88"/>
        <v>0</v>
      </c>
      <c r="T594" s="211">
        <f t="shared" si="84"/>
        <v>2500</v>
      </c>
      <c r="U594" s="211">
        <f t="shared" si="89"/>
        <v>2500</v>
      </c>
      <c r="V594" s="220"/>
      <c r="X594" s="63" t="str">
        <f>'טבלה מרכזת'!A594</f>
        <v>תשושי נפש</v>
      </c>
      <c r="Y594" s="63">
        <f>'טבלה מרכזת'!B594</f>
        <v>30</v>
      </c>
      <c r="Z594" s="63" t="str">
        <f>'טבלה מרכזת'!C594</f>
        <v>ריהוט</v>
      </c>
      <c r="AA594" s="63" t="str">
        <f>'טבלה מרכזת'!D594</f>
        <v>חדר מחשבים</v>
      </c>
      <c r="AB594" s="63" t="str">
        <f>'טבלה מרכזת'!E594</f>
        <v>שולחן מחשב מתכנן</v>
      </c>
      <c r="AC594" s="63">
        <f>'טבלה מרכזת'!F594</f>
        <v>2500</v>
      </c>
      <c r="AD594" s="63">
        <f>'טבלה מרכזת'!G594</f>
        <v>1</v>
      </c>
      <c r="AE594" s="63">
        <f>'טבלה מרכזת'!H594</f>
        <v>2500</v>
      </c>
    </row>
    <row r="595" spans="2:31" ht="28.5" thickBot="1" x14ac:dyDescent="0.35">
      <c r="B595" s="64" t="str">
        <f>תקן[[#This Row],[סוג מרכז]]</f>
        <v>תשושי נפש</v>
      </c>
      <c r="C595" s="64">
        <f>תקן[[#This Row],[גודל מרכז]]</f>
        <v>30</v>
      </c>
      <c r="D595" s="64" t="str">
        <f>תקן[[#This Row],[סוג פריט]]</f>
        <v>ריהוט</v>
      </c>
      <c r="E595" s="64" t="str">
        <f>תקן[[#This Row],[קטגוריה]]</f>
        <v>חדר מזכירות וקבלה</v>
      </c>
      <c r="F595" s="60" t="str">
        <f>תקן[[#This Row],[תיאור הפריט]]</f>
        <v>שולחן משרדי + שלוחה + מגירות</v>
      </c>
      <c r="G595" s="64">
        <f>תקן[[#This Row],[עלות פריט]]</f>
        <v>1700</v>
      </c>
      <c r="H595" s="64">
        <f>תקן[[#This Row],[כמות]]</f>
        <v>1</v>
      </c>
      <c r="I595" s="64">
        <f>תקן[[#This Row],[סהכ עלות]]</f>
        <v>1700</v>
      </c>
      <c r="J595" s="65"/>
      <c r="K595" s="209" t="str">
        <f t="shared" si="85"/>
        <v>שולחן משרדי + שלוחה + מגירות</v>
      </c>
      <c r="L595" s="210">
        <f t="shared" si="81"/>
        <v>1</v>
      </c>
      <c r="M595" s="211">
        <f t="shared" si="82"/>
        <v>0</v>
      </c>
      <c r="N595" s="211">
        <f t="shared" si="83"/>
        <v>1700</v>
      </c>
      <c r="O595" s="210"/>
      <c r="P595" s="218"/>
      <c r="Q595" s="215" t="str">
        <f t="shared" si="86"/>
        <v>ריהוט</v>
      </c>
      <c r="R595" s="219">
        <f t="shared" si="87"/>
        <v>1</v>
      </c>
      <c r="S595" s="211">
        <f t="shared" si="88"/>
        <v>0</v>
      </c>
      <c r="T595" s="211">
        <f t="shared" si="84"/>
        <v>1700</v>
      </c>
      <c r="U595" s="211">
        <f t="shared" si="89"/>
        <v>1700</v>
      </c>
      <c r="V595" s="220"/>
      <c r="X595" s="63" t="str">
        <f>'טבלה מרכזת'!A595</f>
        <v>תשושי נפש</v>
      </c>
      <c r="Y595" s="63">
        <f>'טבלה מרכזת'!B595</f>
        <v>30</v>
      </c>
      <c r="Z595" s="63" t="str">
        <f>'טבלה מרכזת'!C595</f>
        <v>ריהוט</v>
      </c>
      <c r="AA595" s="63" t="str">
        <f>'טבלה מרכזת'!D595</f>
        <v>חדר מזכירות וקבלה</v>
      </c>
      <c r="AB595" s="63" t="str">
        <f>'טבלה מרכזת'!E595</f>
        <v>שולחן משרדי + שלוחה + מגירות</v>
      </c>
      <c r="AC595" s="63">
        <f>'טבלה מרכזת'!F595</f>
        <v>1700</v>
      </c>
      <c r="AD595" s="63">
        <f>'טבלה מרכזת'!G595</f>
        <v>1</v>
      </c>
      <c r="AE595" s="63">
        <f>'טבלה מרכזת'!H595</f>
        <v>1700</v>
      </c>
    </row>
    <row r="596" spans="2:31" ht="28.5" thickBot="1" x14ac:dyDescent="0.35">
      <c r="B596" s="64" t="str">
        <f>תקן[[#This Row],[סוג מרכז]]</f>
        <v>תשושי נפש</v>
      </c>
      <c r="C596" s="64">
        <f>תקן[[#This Row],[גודל מרכז]]</f>
        <v>30</v>
      </c>
      <c r="D596" s="64" t="str">
        <f>תקן[[#This Row],[סוג פריט]]</f>
        <v>ריהוט</v>
      </c>
      <c r="E596" s="64" t="str">
        <f>תקן[[#This Row],[קטגוריה]]</f>
        <v>חדר מנהל</v>
      </c>
      <c r="F596" s="60" t="str">
        <f>תקן[[#This Row],[תיאור הפריט]]</f>
        <v>שולחן משרדי + שלוחה + מגירות</v>
      </c>
      <c r="G596" s="64">
        <f>תקן[[#This Row],[עלות פריט]]</f>
        <v>1700</v>
      </c>
      <c r="H596" s="64">
        <f>תקן[[#This Row],[כמות]]</f>
        <v>1</v>
      </c>
      <c r="I596" s="64">
        <f>תקן[[#This Row],[סהכ עלות]]</f>
        <v>1700</v>
      </c>
      <c r="J596" s="65"/>
      <c r="K596" s="209" t="str">
        <f t="shared" si="85"/>
        <v>שולחן משרדי + שלוחה + מגירות</v>
      </c>
      <c r="L596" s="210">
        <f t="shared" si="81"/>
        <v>1</v>
      </c>
      <c r="M596" s="211">
        <f t="shared" si="82"/>
        <v>0</v>
      </c>
      <c r="N596" s="211">
        <f t="shared" si="83"/>
        <v>1700</v>
      </c>
      <c r="O596" s="210"/>
      <c r="P596" s="218"/>
      <c r="Q596" s="215" t="str">
        <f t="shared" si="86"/>
        <v>ריהוט</v>
      </c>
      <c r="R596" s="219">
        <f t="shared" si="87"/>
        <v>1</v>
      </c>
      <c r="S596" s="211">
        <f t="shared" si="88"/>
        <v>0</v>
      </c>
      <c r="T596" s="211">
        <f t="shared" si="84"/>
        <v>1700</v>
      </c>
      <c r="U596" s="211">
        <f t="shared" si="89"/>
        <v>1700</v>
      </c>
      <c r="V596" s="220"/>
      <c r="X596" s="63" t="str">
        <f>'טבלה מרכזת'!A596</f>
        <v>תשושי נפש</v>
      </c>
      <c r="Y596" s="63">
        <f>'טבלה מרכזת'!B596</f>
        <v>30</v>
      </c>
      <c r="Z596" s="63" t="str">
        <f>'טבלה מרכזת'!C596</f>
        <v>ריהוט</v>
      </c>
      <c r="AA596" s="63" t="str">
        <f>'טבלה מרכזת'!D596</f>
        <v>חדר מנהל</v>
      </c>
      <c r="AB596" s="63" t="str">
        <f>'טבלה מרכזת'!E596</f>
        <v>שולחן משרדי + שלוחה + מגירות</v>
      </c>
      <c r="AC596" s="63">
        <f>'טבלה מרכזת'!F596</f>
        <v>1700</v>
      </c>
      <c r="AD596" s="63">
        <f>'טבלה מרכזת'!G596</f>
        <v>1</v>
      </c>
      <c r="AE596" s="63">
        <f>'טבלה מרכזת'!H596</f>
        <v>1700</v>
      </c>
    </row>
    <row r="597" spans="2:31" ht="28.5" thickBot="1" x14ac:dyDescent="0.35">
      <c r="B597" s="64" t="str">
        <f>תקן[[#This Row],[סוג מרכז]]</f>
        <v>תשושי נפש</v>
      </c>
      <c r="C597" s="64">
        <f>תקן[[#This Row],[גודל מרכז]]</f>
        <v>30</v>
      </c>
      <c r="D597" s="64" t="str">
        <f>תקן[[#This Row],[סוג פריט]]</f>
        <v>ריהוט</v>
      </c>
      <c r="E597" s="64" t="str">
        <f>תקן[[#This Row],[קטגוריה]]</f>
        <v>חדרי צוות/רב תחומי</v>
      </c>
      <c r="F597" s="60" t="str">
        <f>תקן[[#This Row],[תיאור הפריט]]</f>
        <v>שולחן משרדי + שלוחה + מגירות</v>
      </c>
      <c r="G597" s="64">
        <f>תקן[[#This Row],[עלות פריט]]</f>
        <v>1700</v>
      </c>
      <c r="H597" s="64">
        <f>תקן[[#This Row],[כמות]]</f>
        <v>1</v>
      </c>
      <c r="I597" s="64">
        <f>תקן[[#This Row],[סהכ עלות]]</f>
        <v>1700</v>
      </c>
      <c r="J597" s="65"/>
      <c r="K597" s="209" t="str">
        <f t="shared" si="85"/>
        <v>שולחן משרדי + שלוחה + מגירות</v>
      </c>
      <c r="L597" s="210">
        <f t="shared" si="81"/>
        <v>1</v>
      </c>
      <c r="M597" s="211">
        <f t="shared" si="82"/>
        <v>0</v>
      </c>
      <c r="N597" s="211">
        <f t="shared" si="83"/>
        <v>1700</v>
      </c>
      <c r="O597" s="210"/>
      <c r="P597" s="218"/>
      <c r="Q597" s="215" t="str">
        <f t="shared" si="86"/>
        <v>ריהוט</v>
      </c>
      <c r="R597" s="219">
        <f t="shared" si="87"/>
        <v>1</v>
      </c>
      <c r="S597" s="211">
        <f t="shared" si="88"/>
        <v>0</v>
      </c>
      <c r="T597" s="211">
        <f t="shared" si="84"/>
        <v>1700</v>
      </c>
      <c r="U597" s="211">
        <f t="shared" si="89"/>
        <v>1700</v>
      </c>
      <c r="V597" s="220"/>
      <c r="X597" s="63" t="str">
        <f>'טבלה מרכזת'!A597</f>
        <v>תשושי נפש</v>
      </c>
      <c r="Y597" s="63">
        <f>'טבלה מרכזת'!B597</f>
        <v>30</v>
      </c>
      <c r="Z597" s="63" t="str">
        <f>'טבלה מרכזת'!C597</f>
        <v>ריהוט</v>
      </c>
      <c r="AA597" s="63" t="str">
        <f>'טבלה מרכזת'!D597</f>
        <v>חדרי צוות/רב תחומי</v>
      </c>
      <c r="AB597" s="63" t="str">
        <f>'טבלה מרכזת'!E597</f>
        <v>שולחן משרדי + שלוחה + מגירות</v>
      </c>
      <c r="AC597" s="63">
        <f>'טבלה מרכזת'!F597</f>
        <v>1700</v>
      </c>
      <c r="AD597" s="63">
        <f>'טבלה מרכזת'!G597</f>
        <v>1</v>
      </c>
      <c r="AE597" s="63">
        <f>'טבלה מרכזת'!H597</f>
        <v>1700</v>
      </c>
    </row>
    <row r="598" spans="2:31" ht="14.5" thickBot="1" x14ac:dyDescent="0.35">
      <c r="B598" s="64" t="str">
        <f>תקן[[#This Row],[סוג מרכז]]</f>
        <v>תשושי נפש</v>
      </c>
      <c r="C598" s="64">
        <f>תקן[[#This Row],[גודל מרכז]]</f>
        <v>30</v>
      </c>
      <c r="D598" s="64" t="str">
        <f>תקן[[#This Row],[סוג פריט]]</f>
        <v>ריהוט</v>
      </c>
      <c r="E598" s="64" t="str">
        <f>תקן[[#This Row],[קטגוריה]]</f>
        <v>אולם כניסה</v>
      </c>
      <c r="F598" s="60" t="str">
        <f>תקן[[#This Row],[תיאור הפריט]]</f>
        <v xml:space="preserve">שולחן פינתי נמוך 60/60  </v>
      </c>
      <c r="G598" s="64">
        <f>תקן[[#This Row],[עלות פריט]]</f>
        <v>800</v>
      </c>
      <c r="H598" s="64">
        <f>תקן[[#This Row],[כמות]]</f>
        <v>1</v>
      </c>
      <c r="I598" s="64">
        <f>תקן[[#This Row],[סהכ עלות]]</f>
        <v>800</v>
      </c>
      <c r="J598" s="65"/>
      <c r="K598" s="209" t="str">
        <f t="shared" si="85"/>
        <v xml:space="preserve">שולחן פינתי נמוך 60/60  </v>
      </c>
      <c r="L598" s="210">
        <f t="shared" si="81"/>
        <v>1</v>
      </c>
      <c r="M598" s="211">
        <f t="shared" si="82"/>
        <v>0</v>
      </c>
      <c r="N598" s="211">
        <f t="shared" si="83"/>
        <v>800</v>
      </c>
      <c r="O598" s="210"/>
      <c r="P598" s="218"/>
      <c r="Q598" s="215" t="str">
        <f t="shared" si="86"/>
        <v>ריהוט</v>
      </c>
      <c r="R598" s="219">
        <f t="shared" si="87"/>
        <v>1</v>
      </c>
      <c r="S598" s="211">
        <f t="shared" si="88"/>
        <v>0</v>
      </c>
      <c r="T598" s="211">
        <f t="shared" si="84"/>
        <v>800</v>
      </c>
      <c r="U598" s="211">
        <f t="shared" si="89"/>
        <v>800</v>
      </c>
      <c r="V598" s="220"/>
      <c r="X598" s="63" t="str">
        <f>'טבלה מרכזת'!A598</f>
        <v>תשושי נפש</v>
      </c>
      <c r="Y598" s="63">
        <f>'טבלה מרכזת'!B598</f>
        <v>30</v>
      </c>
      <c r="Z598" s="63" t="str">
        <f>'טבלה מרכזת'!C598</f>
        <v>ריהוט</v>
      </c>
      <c r="AA598" s="63" t="str">
        <f>'טבלה מרכזת'!D598</f>
        <v>אולם כניסה</v>
      </c>
      <c r="AB598" s="63" t="str">
        <f>'טבלה מרכזת'!E598</f>
        <v xml:space="preserve">שולחן פינתי נמוך 60/60  </v>
      </c>
      <c r="AC598" s="63">
        <f>'טבלה מרכזת'!F598</f>
        <v>800</v>
      </c>
      <c r="AD598" s="63">
        <f>'טבלה מרכזת'!G598</f>
        <v>1</v>
      </c>
      <c r="AE598" s="63">
        <f>'טבלה מרכזת'!H598</f>
        <v>800</v>
      </c>
    </row>
    <row r="599" spans="2:31" ht="14.5" thickBot="1" x14ac:dyDescent="0.35">
      <c r="B599" s="64" t="str">
        <f>תקן[[#This Row],[סוג מרכז]]</f>
        <v>תשושי נפש</v>
      </c>
      <c r="C599" s="64">
        <f>תקן[[#This Row],[גודל מרכז]]</f>
        <v>30</v>
      </c>
      <c r="D599" s="64" t="str">
        <f>תקן[[#This Row],[סוג פריט]]</f>
        <v>ריהוט</v>
      </c>
      <c r="E599" s="64" t="str">
        <f>תקן[[#This Row],[קטגוריה]]</f>
        <v>חדרי פעילות/תעסוקה</v>
      </c>
      <c r="F599" s="60" t="str">
        <f>תקן[[#This Row],[תיאור הפריט]]</f>
        <v>שולחן פעילות 6 מקומות</v>
      </c>
      <c r="G599" s="64">
        <f>תקן[[#This Row],[עלות פריט]]</f>
        <v>1500</v>
      </c>
      <c r="H599" s="64">
        <f>תקן[[#This Row],[כמות]]</f>
        <v>5</v>
      </c>
      <c r="I599" s="64">
        <f>תקן[[#This Row],[סהכ עלות]]</f>
        <v>7500</v>
      </c>
      <c r="J599" s="65"/>
      <c r="K599" s="209" t="str">
        <f t="shared" si="85"/>
        <v>שולחן פעילות 6 מקומות</v>
      </c>
      <c r="L599" s="210">
        <f t="shared" si="81"/>
        <v>5</v>
      </c>
      <c r="M599" s="211">
        <f t="shared" si="82"/>
        <v>0</v>
      </c>
      <c r="N599" s="211">
        <f t="shared" si="83"/>
        <v>7500</v>
      </c>
      <c r="O599" s="210"/>
      <c r="P599" s="218"/>
      <c r="Q599" s="215" t="str">
        <f t="shared" si="86"/>
        <v>ריהוט</v>
      </c>
      <c r="R599" s="219">
        <f t="shared" si="87"/>
        <v>5</v>
      </c>
      <c r="S599" s="211">
        <f t="shared" si="88"/>
        <v>0</v>
      </c>
      <c r="T599" s="211">
        <f t="shared" si="84"/>
        <v>1500</v>
      </c>
      <c r="U599" s="211">
        <f t="shared" si="89"/>
        <v>7500</v>
      </c>
      <c r="V599" s="220"/>
      <c r="X599" s="63" t="str">
        <f>'טבלה מרכזת'!A599</f>
        <v>תשושי נפש</v>
      </c>
      <c r="Y599" s="63">
        <f>'טבלה מרכזת'!B599</f>
        <v>30</v>
      </c>
      <c r="Z599" s="63" t="str">
        <f>'טבלה מרכזת'!C599</f>
        <v>ריהוט</v>
      </c>
      <c r="AA599" s="63" t="str">
        <f>'טבלה מרכזת'!D599</f>
        <v>חדרי פעילות/תעסוקה</v>
      </c>
      <c r="AB599" s="63" t="str">
        <f>'טבלה מרכזת'!E599</f>
        <v>שולחן פעילות 6 מקומות</v>
      </c>
      <c r="AC599" s="63">
        <f>'טבלה מרכזת'!F599</f>
        <v>1500</v>
      </c>
      <c r="AD599" s="63">
        <f>'טבלה מרכזת'!G599</f>
        <v>5</v>
      </c>
      <c r="AE599" s="63">
        <f>'טבלה מרכזת'!H599</f>
        <v>7500</v>
      </c>
    </row>
    <row r="600" spans="2:31" ht="14.5" thickBot="1" x14ac:dyDescent="0.35">
      <c r="B600" s="64" t="str">
        <f>תקן[[#This Row],[סוג מרכז]]</f>
        <v>תשושי נפש</v>
      </c>
      <c r="C600" s="64">
        <f>תקן[[#This Row],[גודל מרכז]]</f>
        <v>30</v>
      </c>
      <c r="D600" s="64" t="str">
        <f>תקן[[#This Row],[סוג פריט]]</f>
        <v>ריהוט</v>
      </c>
      <c r="E600" s="64" t="str">
        <f>תקן[[#This Row],[קטגוריה]]</f>
        <v>חדרי צוות/רב תחומי</v>
      </c>
      <c r="F600" s="60" t="str">
        <f>תקן[[#This Row],[תיאור הפריט]]</f>
        <v>שולחן פעילות 6 מקומות</v>
      </c>
      <c r="G600" s="64">
        <f>תקן[[#This Row],[עלות פריט]]</f>
        <v>1500</v>
      </c>
      <c r="H600" s="64">
        <f>תקן[[#This Row],[כמות]]</f>
        <v>1</v>
      </c>
      <c r="I600" s="64">
        <f>תקן[[#This Row],[סהכ עלות]]</f>
        <v>1500</v>
      </c>
      <c r="J600" s="65"/>
      <c r="K600" s="209" t="str">
        <f t="shared" si="85"/>
        <v>שולחן פעילות 6 מקומות</v>
      </c>
      <c r="L600" s="210">
        <f t="shared" si="81"/>
        <v>1</v>
      </c>
      <c r="M600" s="211">
        <f t="shared" si="82"/>
        <v>0</v>
      </c>
      <c r="N600" s="211">
        <f t="shared" si="83"/>
        <v>1500</v>
      </c>
      <c r="O600" s="210"/>
      <c r="P600" s="218"/>
      <c r="Q600" s="215" t="str">
        <f t="shared" si="86"/>
        <v>ריהוט</v>
      </c>
      <c r="R600" s="219">
        <f t="shared" si="87"/>
        <v>1</v>
      </c>
      <c r="S600" s="211">
        <f t="shared" si="88"/>
        <v>0</v>
      </c>
      <c r="T600" s="211">
        <f t="shared" si="84"/>
        <v>1500</v>
      </c>
      <c r="U600" s="211">
        <f t="shared" si="89"/>
        <v>1500</v>
      </c>
      <c r="V600" s="220"/>
      <c r="X600" s="63" t="str">
        <f>'טבלה מרכזת'!A600</f>
        <v>תשושי נפש</v>
      </c>
      <c r="Y600" s="63">
        <f>'טבלה מרכזת'!B600</f>
        <v>30</v>
      </c>
      <c r="Z600" s="63" t="str">
        <f>'טבלה מרכזת'!C600</f>
        <v>ריהוט</v>
      </c>
      <c r="AA600" s="63" t="str">
        <f>'טבלה מרכזת'!D600</f>
        <v>חדרי צוות/רב תחומי</v>
      </c>
      <c r="AB600" s="63" t="str">
        <f>'טבלה מרכזת'!E600</f>
        <v>שולחן פעילות 6 מקומות</v>
      </c>
      <c r="AC600" s="63">
        <f>'טבלה מרכזת'!F600</f>
        <v>1500</v>
      </c>
      <c r="AD600" s="63">
        <f>'טבלה מרכזת'!G600</f>
        <v>1</v>
      </c>
      <c r="AE600" s="63">
        <f>'טבלה מרכזת'!H600</f>
        <v>1500</v>
      </c>
    </row>
    <row r="601" spans="2:31" ht="14.5" thickBot="1" x14ac:dyDescent="0.35">
      <c r="B601" s="64" t="str">
        <f>תקן[[#This Row],[סוג מרכז]]</f>
        <v>תשושי נפש</v>
      </c>
      <c r="C601" s="64">
        <f>תקן[[#This Row],[גודל מרכז]]</f>
        <v>30</v>
      </c>
      <c r="D601" s="64" t="str">
        <f>תקן[[#This Row],[סוג פריט]]</f>
        <v>ריהוט</v>
      </c>
      <c r="E601" s="64" t="str">
        <f>תקן[[#This Row],[קטגוריה]]</f>
        <v>חצר פעילות ומנוחה</v>
      </c>
      <c r="F601" s="60" t="str">
        <f>תקן[[#This Row],[תיאור הפריט]]</f>
        <v>שמשיית גן</v>
      </c>
      <c r="G601" s="64">
        <f>תקן[[#This Row],[עלות פריט]]</f>
        <v>400</v>
      </c>
      <c r="H601" s="64">
        <f>תקן[[#This Row],[כמות]]</f>
        <v>2</v>
      </c>
      <c r="I601" s="64">
        <f>תקן[[#This Row],[סהכ עלות]]</f>
        <v>800</v>
      </c>
      <c r="J601" s="65"/>
      <c r="K601" s="209" t="str">
        <f t="shared" si="85"/>
        <v>שמשיית גן</v>
      </c>
      <c r="L601" s="210">
        <f t="shared" si="81"/>
        <v>2</v>
      </c>
      <c r="M601" s="211">
        <f t="shared" si="82"/>
        <v>0</v>
      </c>
      <c r="N601" s="211">
        <f t="shared" si="83"/>
        <v>800</v>
      </c>
      <c r="O601" s="210"/>
      <c r="P601" s="218"/>
      <c r="Q601" s="215" t="str">
        <f t="shared" si="86"/>
        <v>ריהוט</v>
      </c>
      <c r="R601" s="219">
        <f t="shared" si="87"/>
        <v>2</v>
      </c>
      <c r="S601" s="211">
        <f t="shared" si="88"/>
        <v>0</v>
      </c>
      <c r="T601" s="211">
        <f t="shared" si="84"/>
        <v>400</v>
      </c>
      <c r="U601" s="211">
        <f t="shared" si="89"/>
        <v>800</v>
      </c>
      <c r="V601" s="220"/>
      <c r="X601" s="63" t="str">
        <f>'טבלה מרכזת'!A601</f>
        <v>תשושי נפש</v>
      </c>
      <c r="Y601" s="63">
        <f>'טבלה מרכזת'!B601</f>
        <v>30</v>
      </c>
      <c r="Z601" s="63" t="str">
        <f>'טבלה מרכזת'!C601</f>
        <v>ריהוט</v>
      </c>
      <c r="AA601" s="63" t="str">
        <f>'טבלה מרכזת'!D601</f>
        <v>חצר פעילות ומנוחה</v>
      </c>
      <c r="AB601" s="63" t="str">
        <f>'טבלה מרכזת'!E601</f>
        <v>שמשיית גן</v>
      </c>
      <c r="AC601" s="63">
        <f>'טבלה מרכזת'!F601</f>
        <v>400</v>
      </c>
      <c r="AD601" s="63">
        <f>'טבלה מרכזת'!G601</f>
        <v>2</v>
      </c>
      <c r="AE601" s="63">
        <f>'טבלה מרכזת'!H601</f>
        <v>800</v>
      </c>
    </row>
    <row r="602" spans="2:31" ht="14.5" thickBot="1" x14ac:dyDescent="0.35">
      <c r="B602" s="64" t="str">
        <f>תקן[[#This Row],[סוג מרכז]]</f>
        <v>תשושי נפש</v>
      </c>
      <c r="C602" s="64">
        <f>תקן[[#This Row],[גודל מרכז]]</f>
        <v>30</v>
      </c>
      <c r="D602" s="64" t="str">
        <f>תקן[[#This Row],[סוג פריט]]</f>
        <v>ריהוט</v>
      </c>
      <c r="E602" s="64" t="str">
        <f>תקן[[#This Row],[קטגוריה]]</f>
        <v>מלתחה</v>
      </c>
      <c r="F602" s="60" t="str">
        <f>תקן[[#This Row],[תיאור הפריט]]</f>
        <v>תא אישי עם נעילה</v>
      </c>
      <c r="G602" s="64">
        <f>תקן[[#This Row],[עלות פריט]]</f>
        <v>250</v>
      </c>
      <c r="H602" s="64">
        <f>תקן[[#This Row],[כמות]]</f>
        <v>10</v>
      </c>
      <c r="I602" s="64">
        <f>תקן[[#This Row],[סהכ עלות]]</f>
        <v>2500</v>
      </c>
      <c r="J602" s="65"/>
      <c r="K602" s="209" t="str">
        <f t="shared" si="85"/>
        <v>תא אישי עם נעילה</v>
      </c>
      <c r="L602" s="210">
        <f t="shared" si="81"/>
        <v>10</v>
      </c>
      <c r="M602" s="211">
        <f t="shared" si="82"/>
        <v>0</v>
      </c>
      <c r="N602" s="211">
        <f t="shared" si="83"/>
        <v>2500</v>
      </c>
      <c r="O602" s="210"/>
      <c r="P602" s="218"/>
      <c r="Q602" s="215" t="str">
        <f t="shared" si="86"/>
        <v>ריהוט</v>
      </c>
      <c r="R602" s="219">
        <f t="shared" si="87"/>
        <v>10</v>
      </c>
      <c r="S602" s="211">
        <f t="shared" si="88"/>
        <v>0</v>
      </c>
      <c r="T602" s="211">
        <f t="shared" si="84"/>
        <v>250</v>
      </c>
      <c r="U602" s="211">
        <f t="shared" si="89"/>
        <v>2500</v>
      </c>
      <c r="V602" s="220"/>
      <c r="X602" s="63" t="str">
        <f>'טבלה מרכזת'!A602</f>
        <v>תשושי נפש</v>
      </c>
      <c r="Y602" s="63">
        <f>'טבלה מרכזת'!B602</f>
        <v>30</v>
      </c>
      <c r="Z602" s="63" t="str">
        <f>'טבלה מרכזת'!C602</f>
        <v>ריהוט</v>
      </c>
      <c r="AA602" s="63" t="str">
        <f>'טבלה מרכזת'!D602</f>
        <v>מלתחה</v>
      </c>
      <c r="AB602" s="63" t="str">
        <f>'טבלה מרכזת'!E602</f>
        <v>תא אישי עם נעילה</v>
      </c>
      <c r="AC602" s="63">
        <f>'טבלה מרכזת'!F602</f>
        <v>250</v>
      </c>
      <c r="AD602" s="63">
        <f>'טבלה מרכזת'!G602</f>
        <v>10</v>
      </c>
      <c r="AE602" s="63">
        <f>'טבלה מרכזת'!H602</f>
        <v>2500</v>
      </c>
    </row>
    <row r="603" spans="2:31" ht="14.5" thickBot="1" x14ac:dyDescent="0.35">
      <c r="B603" s="64" t="str">
        <f>תקן[[#This Row],[סוג מרכז]]</f>
        <v>תשושי נפש</v>
      </c>
      <c r="C603" s="64">
        <f>תקן[[#This Row],[גודל מרכז]]</f>
        <v>30</v>
      </c>
      <c r="D603" s="64" t="str">
        <f>תקן[[#This Row],[סוג פריט]]</f>
        <v>ריהוט</v>
      </c>
      <c r="E603" s="64" t="str">
        <f>תקן[[#This Row],[קטגוריה]]</f>
        <v>שירותי צוות ומלתחה</v>
      </c>
      <c r="F603" s="60" t="str">
        <f>תקן[[#This Row],[תיאור הפריט]]</f>
        <v>תא אישי עם נעילה</v>
      </c>
      <c r="G603" s="64">
        <f>תקן[[#This Row],[עלות פריט]]</f>
        <v>250</v>
      </c>
      <c r="H603" s="64">
        <f>תקן[[#This Row],[כמות]]</f>
        <v>7</v>
      </c>
      <c r="I603" s="64">
        <f>תקן[[#This Row],[סהכ עלות]]</f>
        <v>1750</v>
      </c>
      <c r="J603" s="65"/>
      <c r="K603" s="209" t="str">
        <f t="shared" si="85"/>
        <v>תא אישי עם נעילה</v>
      </c>
      <c r="L603" s="210">
        <f t="shared" si="81"/>
        <v>7</v>
      </c>
      <c r="M603" s="211">
        <f t="shared" si="82"/>
        <v>0</v>
      </c>
      <c r="N603" s="211">
        <f t="shared" si="83"/>
        <v>1750</v>
      </c>
      <c r="O603" s="210"/>
      <c r="P603" s="218"/>
      <c r="Q603" s="215" t="str">
        <f t="shared" si="86"/>
        <v>ריהוט</v>
      </c>
      <c r="R603" s="219">
        <f t="shared" si="87"/>
        <v>7</v>
      </c>
      <c r="S603" s="211">
        <f t="shared" si="88"/>
        <v>0</v>
      </c>
      <c r="T603" s="211">
        <f t="shared" si="84"/>
        <v>250</v>
      </c>
      <c r="U603" s="211">
        <f t="shared" si="89"/>
        <v>1750</v>
      </c>
      <c r="V603" s="220"/>
      <c r="X603" s="63" t="str">
        <f>'טבלה מרכזת'!A603</f>
        <v>תשושי נפש</v>
      </c>
      <c r="Y603" s="63">
        <f>'טבלה מרכזת'!B603</f>
        <v>30</v>
      </c>
      <c r="Z603" s="63" t="str">
        <f>'טבלה מרכזת'!C603</f>
        <v>ריהוט</v>
      </c>
      <c r="AA603" s="63" t="str">
        <f>'טבלה מרכזת'!D603</f>
        <v>שירותי צוות ומלתחה</v>
      </c>
      <c r="AB603" s="63" t="str">
        <f>'טבלה מרכזת'!E603</f>
        <v>תא אישי עם נעילה</v>
      </c>
      <c r="AC603" s="63">
        <f>'טבלה מרכזת'!F603</f>
        <v>250</v>
      </c>
      <c r="AD603" s="63">
        <f>'טבלה מרכזת'!G603</f>
        <v>7</v>
      </c>
      <c r="AE603" s="63">
        <f>'טבלה מרכזת'!H603</f>
        <v>1750</v>
      </c>
    </row>
    <row r="604" spans="2:31" ht="14.5" thickBot="1" x14ac:dyDescent="0.35">
      <c r="B604" s="64" t="str">
        <f>תקן[[#This Row],[סוג מרכז]]</f>
        <v>תשושי נפש</v>
      </c>
      <c r="C604" s="64">
        <f>תקן[[#This Row],[גודל מרכז]]</f>
        <v>30</v>
      </c>
      <c r="D604" s="64" t="str">
        <f>תקן[[#This Row],[סוג פריט]]</f>
        <v>ריפוי בעיסוק ופיזיותרפיה</v>
      </c>
      <c r="E604" s="64" t="str">
        <f>תקן[[#This Row],[קטגוריה]]</f>
        <v>ריפוי בעיסוק ופיזיותרפיה</v>
      </c>
      <c r="F604" s="60" t="str">
        <f>תקן[[#This Row],[תיאור הפריט]]</f>
        <v xml:space="preserve">ראה גיליון מצורף </v>
      </c>
      <c r="G604" s="64">
        <f>תקן[[#This Row],[עלות פריט]]</f>
        <v>0</v>
      </c>
      <c r="H604" s="64">
        <f>תקן[[#This Row],[כמות]]</f>
        <v>0</v>
      </c>
      <c r="I604" s="64">
        <f>תקן[[#This Row],[סהכ עלות]]</f>
        <v>0</v>
      </c>
      <c r="J604" s="65"/>
      <c r="K604" s="209" t="str">
        <f t="shared" si="85"/>
        <v xml:space="preserve">ראה גיליון מצורף </v>
      </c>
      <c r="L604" s="210">
        <f t="shared" si="81"/>
        <v>0</v>
      </c>
      <c r="M604" s="211">
        <f t="shared" si="82"/>
        <v>0</v>
      </c>
      <c r="N604" s="211">
        <f t="shared" si="83"/>
        <v>0</v>
      </c>
      <c r="O604" s="210"/>
      <c r="P604" s="218"/>
      <c r="Q604" s="215" t="str">
        <f t="shared" si="86"/>
        <v>ריפוי בעיסוק ופיזיותרפיה</v>
      </c>
      <c r="R604" s="219">
        <f t="shared" si="87"/>
        <v>0</v>
      </c>
      <c r="S604" s="211">
        <f t="shared" si="88"/>
        <v>0</v>
      </c>
      <c r="T604" s="211">
        <f t="shared" si="84"/>
        <v>0</v>
      </c>
      <c r="U604" s="211">
        <f t="shared" si="89"/>
        <v>0</v>
      </c>
      <c r="V604" s="220"/>
      <c r="X604" s="63" t="str">
        <f>'טבלה מרכזת'!A604</f>
        <v>תשושי נפש</v>
      </c>
      <c r="Y604" s="63">
        <f>'טבלה מרכזת'!B604</f>
        <v>30</v>
      </c>
      <c r="Z604" s="63" t="str">
        <f>'טבלה מרכזת'!C604</f>
        <v>ריפוי בעיסוק ופיזיותרפיה</v>
      </c>
      <c r="AA604" s="63" t="str">
        <f>'טבלה מרכזת'!D604</f>
        <v>ריפוי בעיסוק ופיזיותרפיה</v>
      </c>
      <c r="AB604" s="63" t="str">
        <f>'טבלה מרכזת'!E604</f>
        <v xml:space="preserve">ראה גיליון מצורף </v>
      </c>
      <c r="AC604" s="63">
        <f>'טבלה מרכזת'!F604</f>
        <v>0</v>
      </c>
      <c r="AD604" s="63">
        <f>'טבלה מרכזת'!G604</f>
        <v>0</v>
      </c>
      <c r="AE604" s="63">
        <f>'טבלה מרכזת'!H604</f>
        <v>0</v>
      </c>
    </row>
    <row r="605" spans="2:31" ht="14.5" thickBot="1" x14ac:dyDescent="0.35">
      <c r="B605" s="64" t="str">
        <f>תקן[[#This Row],[סוג מרכז]]</f>
        <v>תשושי נפש</v>
      </c>
      <c r="C605" s="64">
        <f>תקן[[#This Row],[גודל מרכז]]</f>
        <v>30</v>
      </c>
      <c r="D605" s="64" t="str">
        <f>תקן[[#This Row],[סוג פריט]]</f>
        <v>שימור שיפור ופנאי</v>
      </c>
      <c r="E605" s="64" t="str">
        <f>תקן[[#This Row],[קטגוריה]]</f>
        <v>שימור שיפור ופנאי</v>
      </c>
      <c r="F605" s="60" t="str">
        <f>תקן[[#This Row],[תיאור הפריט]]</f>
        <v xml:space="preserve">ראה גיליון מצורף </v>
      </c>
      <c r="G605" s="64">
        <f>תקן[[#This Row],[עלות פריט]]</f>
        <v>0</v>
      </c>
      <c r="H605" s="64">
        <f>תקן[[#This Row],[כמות]]</f>
        <v>0</v>
      </c>
      <c r="I605" s="64">
        <f>תקן[[#This Row],[סהכ עלות]]</f>
        <v>0</v>
      </c>
      <c r="J605" s="65"/>
      <c r="K605" s="209" t="str">
        <f t="shared" si="85"/>
        <v xml:space="preserve">ראה גיליון מצורף </v>
      </c>
      <c r="L605" s="210">
        <f t="shared" si="81"/>
        <v>0</v>
      </c>
      <c r="M605" s="211">
        <f t="shared" si="82"/>
        <v>0</v>
      </c>
      <c r="N605" s="211">
        <f t="shared" si="83"/>
        <v>0</v>
      </c>
      <c r="O605" s="210"/>
      <c r="P605" s="218"/>
      <c r="Q605" s="215" t="str">
        <f t="shared" si="86"/>
        <v>שימור שיפור ופנאי</v>
      </c>
      <c r="R605" s="219">
        <f t="shared" si="87"/>
        <v>0</v>
      </c>
      <c r="S605" s="211">
        <f t="shared" si="88"/>
        <v>0</v>
      </c>
      <c r="T605" s="211">
        <f t="shared" si="84"/>
        <v>0</v>
      </c>
      <c r="U605" s="211">
        <f t="shared" si="89"/>
        <v>0</v>
      </c>
      <c r="V605" s="220"/>
      <c r="X605" s="63" t="str">
        <f>'טבלה מרכזת'!A605</f>
        <v>תשושי נפש</v>
      </c>
      <c r="Y605" s="63">
        <f>'טבלה מרכזת'!B605</f>
        <v>30</v>
      </c>
      <c r="Z605" s="63" t="str">
        <f>'טבלה מרכזת'!C605</f>
        <v>שימור שיפור ופנאי</v>
      </c>
      <c r="AA605" s="63" t="str">
        <f>'טבלה מרכזת'!D605</f>
        <v>שימור שיפור ופנאי</v>
      </c>
      <c r="AB605" s="63" t="str">
        <f>'טבלה מרכזת'!E605</f>
        <v xml:space="preserve">ראה גיליון מצורף </v>
      </c>
      <c r="AC605" s="63">
        <f>'טבלה מרכזת'!F605</f>
        <v>0</v>
      </c>
      <c r="AD605" s="63">
        <f>'טבלה מרכזת'!G605</f>
        <v>0</v>
      </c>
      <c r="AE605" s="63">
        <f>'טבלה מרכזת'!H605</f>
        <v>0</v>
      </c>
    </row>
    <row r="606" spans="2:31" ht="14.5" thickBot="1" x14ac:dyDescent="0.35">
      <c r="B606" s="64" t="str">
        <f>תקן[[#This Row],[סוג מרכז]]</f>
        <v>תשושי נפש</v>
      </c>
      <c r="C606" s="64">
        <f>תקן[[#This Row],[גודל מרכז]]</f>
        <v>45</v>
      </c>
      <c r="D606" s="64" t="str">
        <f>תקן[[#This Row],[סוג פריט]]</f>
        <v>אביזרים</v>
      </c>
      <c r="E606" s="64" t="str">
        <f>תקן[[#This Row],[קטגוריה]]</f>
        <v>כללי</v>
      </c>
      <c r="F606" s="60" t="str">
        <f>תקן[[#This Row],[תיאור הפריט]]</f>
        <v xml:space="preserve"> שילוט לחדרים (תקציב)</v>
      </c>
      <c r="G606" s="64">
        <f>תקן[[#This Row],[עלות פריט]]</f>
        <v>250</v>
      </c>
      <c r="H606" s="64">
        <f>תקן[[#This Row],[כמות]]</f>
        <v>8</v>
      </c>
      <c r="I606" s="64">
        <f>תקן[[#This Row],[סהכ עלות]]</f>
        <v>2000</v>
      </c>
      <c r="J606" s="65"/>
      <c r="K606" s="209" t="str">
        <f t="shared" si="85"/>
        <v xml:space="preserve"> שילוט לחדרים (תקציב)</v>
      </c>
      <c r="L606" s="210">
        <f t="shared" si="81"/>
        <v>8</v>
      </c>
      <c r="M606" s="211">
        <f t="shared" si="82"/>
        <v>0</v>
      </c>
      <c r="N606" s="211">
        <f t="shared" si="83"/>
        <v>2000</v>
      </c>
      <c r="O606" s="210"/>
      <c r="P606" s="218"/>
      <c r="Q606" s="215" t="str">
        <f t="shared" si="86"/>
        <v>אביזרים</v>
      </c>
      <c r="R606" s="219">
        <f t="shared" si="87"/>
        <v>8</v>
      </c>
      <c r="S606" s="211">
        <f t="shared" si="88"/>
        <v>0</v>
      </c>
      <c r="T606" s="211">
        <f t="shared" si="84"/>
        <v>250</v>
      </c>
      <c r="U606" s="211">
        <f t="shared" si="89"/>
        <v>2000</v>
      </c>
      <c r="V606" s="220"/>
      <c r="X606" s="63" t="str">
        <f>'טבלה מרכזת'!A606</f>
        <v>תשושי נפש</v>
      </c>
      <c r="Y606" s="63">
        <f>'טבלה מרכזת'!B606</f>
        <v>45</v>
      </c>
      <c r="Z606" s="63" t="str">
        <f>'טבלה מרכזת'!C606</f>
        <v>אביזרים</v>
      </c>
      <c r="AA606" s="63" t="str">
        <f>'טבלה מרכזת'!D606</f>
        <v>כללי</v>
      </c>
      <c r="AB606" s="63" t="str">
        <f>'טבלה מרכזת'!E606</f>
        <v xml:space="preserve"> שילוט לחדרים (תקציב)</v>
      </c>
      <c r="AC606" s="63">
        <f>'טבלה מרכזת'!F606</f>
        <v>250</v>
      </c>
      <c r="AD606" s="63">
        <f>'טבלה מרכזת'!G606</f>
        <v>8</v>
      </c>
      <c r="AE606" s="63">
        <f>'טבלה מרכזת'!H606</f>
        <v>2000</v>
      </c>
    </row>
    <row r="607" spans="2:31" ht="28.5" thickBot="1" x14ac:dyDescent="0.35">
      <c r="B607" s="64" t="str">
        <f>תקן[[#This Row],[סוג מרכז]]</f>
        <v>תשושי נפש</v>
      </c>
      <c r="C607" s="64">
        <f>תקן[[#This Row],[גודל מרכז]]</f>
        <v>45</v>
      </c>
      <c r="D607" s="64" t="str">
        <f>תקן[[#This Row],[סוג פריט]]</f>
        <v>אביזרים</v>
      </c>
      <c r="E607" s="64" t="str">
        <f>תקן[[#This Row],[קטגוריה]]</f>
        <v>חדר מזכירות וקבלה</v>
      </c>
      <c r="F607" s="60" t="str">
        <f>תקן[[#This Row],[תיאור הפריט]]</f>
        <v>אביזרים (לוח מודעות, פח, פריטי עיצוב)</v>
      </c>
      <c r="G607" s="64">
        <f>תקן[[#This Row],[עלות פריט]]</f>
        <v>500</v>
      </c>
      <c r="H607" s="64">
        <f>תקן[[#This Row],[כמות]]</f>
        <v>1</v>
      </c>
      <c r="I607" s="64">
        <f>תקן[[#This Row],[סהכ עלות]]</f>
        <v>500</v>
      </c>
      <c r="J607" s="65"/>
      <c r="K607" s="209" t="str">
        <f t="shared" si="85"/>
        <v>אביזרים (לוח מודעות, פח, פריטי עיצוב)</v>
      </c>
      <c r="L607" s="210">
        <f t="shared" si="81"/>
        <v>1</v>
      </c>
      <c r="M607" s="211">
        <f t="shared" si="82"/>
        <v>0</v>
      </c>
      <c r="N607" s="211">
        <f t="shared" si="83"/>
        <v>500</v>
      </c>
      <c r="O607" s="210"/>
      <c r="P607" s="218"/>
      <c r="Q607" s="215" t="str">
        <f t="shared" si="86"/>
        <v>אביזרים</v>
      </c>
      <c r="R607" s="219">
        <f t="shared" si="87"/>
        <v>1</v>
      </c>
      <c r="S607" s="211">
        <f t="shared" si="88"/>
        <v>0</v>
      </c>
      <c r="T607" s="211">
        <f t="shared" si="84"/>
        <v>500</v>
      </c>
      <c r="U607" s="211">
        <f t="shared" si="89"/>
        <v>500</v>
      </c>
      <c r="V607" s="220"/>
      <c r="X607" s="63" t="str">
        <f>'טבלה מרכזת'!A607</f>
        <v>תשושי נפש</v>
      </c>
      <c r="Y607" s="63">
        <f>'טבלה מרכזת'!B607</f>
        <v>45</v>
      </c>
      <c r="Z607" s="63" t="str">
        <f>'טבלה מרכזת'!C607</f>
        <v>אביזרים</v>
      </c>
      <c r="AA607" s="63" t="str">
        <f>'טבלה מרכזת'!D607</f>
        <v>חדר מזכירות וקבלה</v>
      </c>
      <c r="AB607" s="63" t="str">
        <f>'טבלה מרכזת'!E607</f>
        <v>אביזרים (לוח מודעות, פח, פריטי עיצוב)</v>
      </c>
      <c r="AC607" s="63">
        <f>'טבלה מרכזת'!F607</f>
        <v>500</v>
      </c>
      <c r="AD607" s="63">
        <f>'טבלה מרכזת'!G607</f>
        <v>1</v>
      </c>
      <c r="AE607" s="63">
        <f>'טבלה מרכזת'!H607</f>
        <v>500</v>
      </c>
    </row>
    <row r="608" spans="2:31" ht="28.5" thickBot="1" x14ac:dyDescent="0.35">
      <c r="B608" s="64" t="str">
        <f>תקן[[#This Row],[סוג מרכז]]</f>
        <v>תשושי נפש</v>
      </c>
      <c r="C608" s="64">
        <f>תקן[[#This Row],[גודל מרכז]]</f>
        <v>45</v>
      </c>
      <c r="D608" s="64" t="str">
        <f>תקן[[#This Row],[סוג פריט]]</f>
        <v>אביזרים</v>
      </c>
      <c r="E608" s="64" t="str">
        <f>תקן[[#This Row],[קטגוריה]]</f>
        <v>חדר מנהל</v>
      </c>
      <c r="F608" s="60" t="str">
        <f>תקן[[#This Row],[תיאור הפריט]]</f>
        <v>אביזרים (לוח מודעות, פח, פריטי עיצוב)</v>
      </c>
      <c r="G608" s="64">
        <f>תקן[[#This Row],[עלות פריט]]</f>
        <v>500</v>
      </c>
      <c r="H608" s="64">
        <f>תקן[[#This Row],[כמות]]</f>
        <v>1</v>
      </c>
      <c r="I608" s="64">
        <f>תקן[[#This Row],[סהכ עלות]]</f>
        <v>500</v>
      </c>
      <c r="J608" s="65"/>
      <c r="K608" s="209" t="str">
        <f t="shared" si="85"/>
        <v>אביזרים (לוח מודעות, פח, פריטי עיצוב)</v>
      </c>
      <c r="L608" s="210">
        <f t="shared" si="81"/>
        <v>1</v>
      </c>
      <c r="M608" s="211">
        <f t="shared" si="82"/>
        <v>0</v>
      </c>
      <c r="N608" s="211">
        <f t="shared" si="83"/>
        <v>500</v>
      </c>
      <c r="O608" s="210"/>
      <c r="P608" s="218"/>
      <c r="Q608" s="215" t="str">
        <f t="shared" si="86"/>
        <v>אביזרים</v>
      </c>
      <c r="R608" s="219">
        <f t="shared" si="87"/>
        <v>1</v>
      </c>
      <c r="S608" s="211">
        <f t="shared" si="88"/>
        <v>0</v>
      </c>
      <c r="T608" s="211">
        <f t="shared" si="84"/>
        <v>500</v>
      </c>
      <c r="U608" s="211">
        <f t="shared" si="89"/>
        <v>500</v>
      </c>
      <c r="V608" s="220"/>
      <c r="X608" s="63" t="str">
        <f>'טבלה מרכזת'!A608</f>
        <v>תשושי נפש</v>
      </c>
      <c r="Y608" s="63">
        <f>'טבלה מרכזת'!B608</f>
        <v>45</v>
      </c>
      <c r="Z608" s="63" t="str">
        <f>'טבלה מרכזת'!C608</f>
        <v>אביזרים</v>
      </c>
      <c r="AA608" s="63" t="str">
        <f>'טבלה מרכזת'!D608</f>
        <v>חדר מנהל</v>
      </c>
      <c r="AB608" s="63" t="str">
        <f>'טבלה מרכזת'!E608</f>
        <v>אביזרים (לוח מודעות, פח, פריטי עיצוב)</v>
      </c>
      <c r="AC608" s="63">
        <f>'טבלה מרכזת'!F608</f>
        <v>500</v>
      </c>
      <c r="AD608" s="63">
        <f>'טבלה מרכזת'!G608</f>
        <v>1</v>
      </c>
      <c r="AE608" s="63">
        <f>'טבלה מרכזת'!H608</f>
        <v>500</v>
      </c>
    </row>
    <row r="609" spans="2:31" ht="42.5" thickBot="1" x14ac:dyDescent="0.35">
      <c r="B609" s="64" t="str">
        <f>תקן[[#This Row],[סוג מרכז]]</f>
        <v>תשושי נפש</v>
      </c>
      <c r="C609" s="64">
        <f>תקן[[#This Row],[גודל מרכז]]</f>
        <v>45</v>
      </c>
      <c r="D609" s="64" t="str">
        <f>תקן[[#This Row],[סוג פריט]]</f>
        <v>אביזרים</v>
      </c>
      <c r="E609" s="64" t="str">
        <f>תקן[[#This Row],[קטגוריה]]</f>
        <v>שירותי צוות ומלתחה</v>
      </c>
      <c r="F609" s="60" t="str">
        <f>תקן[[#This Row],[תיאור הפריט]]</f>
        <v>אביזרים (מתקן לסבון נוזלי, מתקן טואלט, מתקן מגבות נייר,פח וכדו')</v>
      </c>
      <c r="G609" s="64">
        <f>תקן[[#This Row],[עלות פריט]]</f>
        <v>500</v>
      </c>
      <c r="H609" s="64">
        <f>תקן[[#This Row],[כמות]]</f>
        <v>1</v>
      </c>
      <c r="I609" s="64">
        <f>תקן[[#This Row],[סהכ עלות]]</f>
        <v>500</v>
      </c>
      <c r="J609" s="65"/>
      <c r="K609" s="209" t="str">
        <f t="shared" si="85"/>
        <v>אביזרים (מתקן לסבון נוזלי, מתקן טואלט, מתקן מגבות נייר,פח וכדו')</v>
      </c>
      <c r="L609" s="210">
        <f t="shared" si="81"/>
        <v>1</v>
      </c>
      <c r="M609" s="211">
        <f t="shared" si="82"/>
        <v>0</v>
      </c>
      <c r="N609" s="211">
        <f t="shared" si="83"/>
        <v>500</v>
      </c>
      <c r="O609" s="210"/>
      <c r="P609" s="218"/>
      <c r="Q609" s="215" t="str">
        <f t="shared" si="86"/>
        <v>אביזרים</v>
      </c>
      <c r="R609" s="219">
        <f t="shared" si="87"/>
        <v>1</v>
      </c>
      <c r="S609" s="211">
        <f t="shared" si="88"/>
        <v>0</v>
      </c>
      <c r="T609" s="211">
        <f t="shared" si="84"/>
        <v>500</v>
      </c>
      <c r="U609" s="211">
        <f t="shared" si="89"/>
        <v>500</v>
      </c>
      <c r="V609" s="220"/>
      <c r="X609" s="63" t="str">
        <f>'טבלה מרכזת'!A609</f>
        <v>תשושי נפש</v>
      </c>
      <c r="Y609" s="63">
        <f>'טבלה מרכזת'!B609</f>
        <v>45</v>
      </c>
      <c r="Z609" s="63" t="str">
        <f>'טבלה מרכזת'!C609</f>
        <v>אביזרים</v>
      </c>
      <c r="AA609" s="63" t="str">
        <f>'טבלה מרכזת'!D609</f>
        <v>שירותי צוות ומלתחה</v>
      </c>
      <c r="AB609" s="63" t="str">
        <f>'טבלה מרכזת'!E609</f>
        <v>אביזרים (מתקן לסבון נוזלי, מתקן טואלט, מתקן מגבות נייר,פח וכדו')</v>
      </c>
      <c r="AC609" s="63">
        <f>'טבלה מרכזת'!F609</f>
        <v>500</v>
      </c>
      <c r="AD609" s="63">
        <f>'טבלה מרכזת'!G609</f>
        <v>1</v>
      </c>
      <c r="AE609" s="63">
        <f>'טבלה מרכזת'!H609</f>
        <v>500</v>
      </c>
    </row>
    <row r="610" spans="2:31" ht="42.5" thickBot="1" x14ac:dyDescent="0.35">
      <c r="B610" s="64" t="str">
        <f>תקן[[#This Row],[סוג מרכז]]</f>
        <v>תשושי נפש</v>
      </c>
      <c r="C610" s="64">
        <f>תקן[[#This Row],[גודל מרכז]]</f>
        <v>45</v>
      </c>
      <c r="D610" s="64" t="str">
        <f>תקן[[#This Row],[סוג פריט]]</f>
        <v>אביזרים</v>
      </c>
      <c r="E610" s="64" t="str">
        <f>תקן[[#This Row],[קטגוריה]]</f>
        <v>שירותים ציבוריים</v>
      </c>
      <c r="F610" s="60" t="str">
        <f>תקן[[#This Row],[תיאור הפריט]]</f>
        <v>אביזרים (מתקן לסבון נוזלי, מתקן טואלט, מתקן מגבות נייר,פח,ידיות אחיזה)</v>
      </c>
      <c r="G610" s="64">
        <f>תקן[[#This Row],[עלות פריט]]</f>
        <v>500</v>
      </c>
      <c r="H610" s="64">
        <f>תקן[[#This Row],[כמות]]</f>
        <v>4</v>
      </c>
      <c r="I610" s="64">
        <f>תקן[[#This Row],[סהכ עלות]]</f>
        <v>2000</v>
      </c>
      <c r="J610" s="65"/>
      <c r="K610" s="209" t="str">
        <f t="shared" si="85"/>
        <v>אביזרים (מתקן לסבון נוזלי, מתקן טואלט, מתקן מגבות נייר,פח,ידיות אחיזה)</v>
      </c>
      <c r="L610" s="210">
        <f t="shared" si="81"/>
        <v>4</v>
      </c>
      <c r="M610" s="211">
        <f t="shared" si="82"/>
        <v>0</v>
      </c>
      <c r="N610" s="211">
        <f t="shared" si="83"/>
        <v>2000</v>
      </c>
      <c r="O610" s="210"/>
      <c r="P610" s="218"/>
      <c r="Q610" s="215" t="str">
        <f t="shared" si="86"/>
        <v>אביזרים</v>
      </c>
      <c r="R610" s="219">
        <f t="shared" si="87"/>
        <v>4</v>
      </c>
      <c r="S610" s="211">
        <f t="shared" si="88"/>
        <v>0</v>
      </c>
      <c r="T610" s="211">
        <f t="shared" si="84"/>
        <v>500</v>
      </c>
      <c r="U610" s="211">
        <f t="shared" si="89"/>
        <v>2000</v>
      </c>
      <c r="V610" s="220"/>
      <c r="X610" s="63" t="str">
        <f>'טבלה מרכזת'!A610</f>
        <v>תשושי נפש</v>
      </c>
      <c r="Y610" s="63">
        <f>'טבלה מרכזת'!B610</f>
        <v>45</v>
      </c>
      <c r="Z610" s="63" t="str">
        <f>'טבלה מרכזת'!C610</f>
        <v>אביזרים</v>
      </c>
      <c r="AA610" s="63" t="str">
        <f>'טבלה מרכזת'!D610</f>
        <v>שירותים ציבוריים</v>
      </c>
      <c r="AB610" s="63" t="str">
        <f>'טבלה מרכזת'!E610</f>
        <v>אביזרים (מתקן לסבון נוזלי, מתקן טואלט, מתקן מגבות נייר,פח,ידיות אחיזה)</v>
      </c>
      <c r="AC610" s="63">
        <f>'טבלה מרכזת'!F610</f>
        <v>500</v>
      </c>
      <c r="AD610" s="63">
        <f>'טבלה מרכזת'!G610</f>
        <v>4</v>
      </c>
      <c r="AE610" s="63">
        <f>'טבלה מרכזת'!H610</f>
        <v>2000</v>
      </c>
    </row>
    <row r="611" spans="2:31" ht="42.5" thickBot="1" x14ac:dyDescent="0.35">
      <c r="B611" s="64" t="str">
        <f>תקן[[#This Row],[סוג מרכז]]</f>
        <v>תשושי נפש</v>
      </c>
      <c r="C611" s="64">
        <f>תקן[[#This Row],[גודל מרכז]]</f>
        <v>45</v>
      </c>
      <c r="D611" s="64" t="str">
        <f>תקן[[#This Row],[סוג פריט]]</f>
        <v>אביזרים</v>
      </c>
      <c r="E611" s="64" t="str">
        <f>תקן[[#This Row],[קטגוריה]]</f>
        <v>אולם כניסה</v>
      </c>
      <c r="F611" s="60" t="str">
        <f>תקן[[#This Row],[תיאור הפריט]]</f>
        <v>אביזרים (פח אשפה, מיכלי צמחים, מתקן מטריות, שעון קיר, אביזרי עיצוב)</v>
      </c>
      <c r="G611" s="64">
        <f>תקן[[#This Row],[עלות פריט]]</f>
        <v>500</v>
      </c>
      <c r="H611" s="64">
        <f>תקן[[#This Row],[כמות]]</f>
        <v>2</v>
      </c>
      <c r="I611" s="64">
        <f>תקן[[#This Row],[סהכ עלות]]</f>
        <v>1000</v>
      </c>
      <c r="J611" s="65"/>
      <c r="K611" s="209" t="str">
        <f t="shared" si="85"/>
        <v>אביזרים (פח אשפה, מיכלי צמחים, מתקן מטריות, שעון קיר, אביזרי עיצוב)</v>
      </c>
      <c r="L611" s="210">
        <f t="shared" si="81"/>
        <v>2</v>
      </c>
      <c r="M611" s="211">
        <f t="shared" si="82"/>
        <v>0</v>
      </c>
      <c r="N611" s="211">
        <f t="shared" si="83"/>
        <v>1000</v>
      </c>
      <c r="O611" s="210"/>
      <c r="P611" s="218"/>
      <c r="Q611" s="215" t="str">
        <f t="shared" si="86"/>
        <v>אביזרים</v>
      </c>
      <c r="R611" s="219">
        <f t="shared" si="87"/>
        <v>2</v>
      </c>
      <c r="S611" s="211">
        <f t="shared" si="88"/>
        <v>0</v>
      </c>
      <c r="T611" s="211">
        <f t="shared" si="84"/>
        <v>500</v>
      </c>
      <c r="U611" s="211">
        <f t="shared" si="89"/>
        <v>1000</v>
      </c>
      <c r="V611" s="220"/>
      <c r="X611" s="63" t="str">
        <f>'טבלה מרכזת'!A611</f>
        <v>תשושי נפש</v>
      </c>
      <c r="Y611" s="63">
        <f>'טבלה מרכזת'!B611</f>
        <v>45</v>
      </c>
      <c r="Z611" s="63" t="str">
        <f>'טבלה מרכזת'!C611</f>
        <v>אביזרים</v>
      </c>
      <c r="AA611" s="63" t="str">
        <f>'טבלה מרכזת'!D611</f>
        <v>אולם כניסה</v>
      </c>
      <c r="AB611" s="63" t="str">
        <f>'טבלה מרכזת'!E611</f>
        <v>אביזרים (פח אשפה, מיכלי צמחים, מתקן מטריות, שעון קיר, אביזרי עיצוב)</v>
      </c>
      <c r="AC611" s="63">
        <f>'טבלה מרכזת'!F611</f>
        <v>500</v>
      </c>
      <c r="AD611" s="63">
        <f>'טבלה מרכזת'!G611</f>
        <v>2</v>
      </c>
      <c r="AE611" s="63">
        <f>'טבלה מרכזת'!H611</f>
        <v>1000</v>
      </c>
    </row>
    <row r="612" spans="2:31" ht="28.5" thickBot="1" x14ac:dyDescent="0.35">
      <c r="B612" s="64" t="str">
        <f>תקן[[#This Row],[סוג מרכז]]</f>
        <v>תשושי נפש</v>
      </c>
      <c r="C612" s="64">
        <f>תקן[[#This Row],[גודל מרכז]]</f>
        <v>45</v>
      </c>
      <c r="D612" s="64" t="str">
        <f>תקן[[#This Row],[סוג פריט]]</f>
        <v>אביזרים</v>
      </c>
      <c r="E612" s="64" t="str">
        <f>תקן[[#This Row],[קטגוריה]]</f>
        <v>חצר פעילות ומנוחה</v>
      </c>
      <c r="F612" s="60" t="str">
        <f>תקן[[#This Row],[תיאור הפריט]]</f>
        <v>אביזרים (פח אשפה, מיכלי צמחים, פריטי עיצוב)</v>
      </c>
      <c r="G612" s="64">
        <f>תקן[[#This Row],[עלות פריט]]</f>
        <v>500</v>
      </c>
      <c r="H612" s="64">
        <f>תקן[[#This Row],[כמות]]</f>
        <v>2</v>
      </c>
      <c r="I612" s="64">
        <f>תקן[[#This Row],[סהכ עלות]]</f>
        <v>1000</v>
      </c>
      <c r="J612" s="65"/>
      <c r="K612" s="209" t="str">
        <f t="shared" si="85"/>
        <v>אביזרים (פח אשפה, מיכלי צמחים, פריטי עיצוב)</v>
      </c>
      <c r="L612" s="210">
        <f t="shared" si="81"/>
        <v>2</v>
      </c>
      <c r="M612" s="211">
        <f t="shared" si="82"/>
        <v>0</v>
      </c>
      <c r="N612" s="211">
        <f t="shared" si="83"/>
        <v>1000</v>
      </c>
      <c r="O612" s="210"/>
      <c r="P612" s="218"/>
      <c r="Q612" s="215" t="str">
        <f t="shared" si="86"/>
        <v>אביזרים</v>
      </c>
      <c r="R612" s="219">
        <f t="shared" si="87"/>
        <v>2</v>
      </c>
      <c r="S612" s="211">
        <f t="shared" si="88"/>
        <v>0</v>
      </c>
      <c r="T612" s="211">
        <f t="shared" si="84"/>
        <v>500</v>
      </c>
      <c r="U612" s="211">
        <f t="shared" si="89"/>
        <v>1000</v>
      </c>
      <c r="V612" s="220"/>
      <c r="X612" s="63" t="str">
        <f>'טבלה מרכזת'!A612</f>
        <v>תשושי נפש</v>
      </c>
      <c r="Y612" s="63">
        <f>'טבלה מרכזת'!B612</f>
        <v>45</v>
      </c>
      <c r="Z612" s="63" t="str">
        <f>'טבלה מרכזת'!C612</f>
        <v>אביזרים</v>
      </c>
      <c r="AA612" s="63" t="str">
        <f>'טבלה מרכזת'!D612</f>
        <v>חצר פעילות ומנוחה</v>
      </c>
      <c r="AB612" s="63" t="str">
        <f>'טבלה מרכזת'!E612</f>
        <v>אביזרים (פח אשפה, מיכלי צמחים, פריטי עיצוב)</v>
      </c>
      <c r="AC612" s="63">
        <f>'טבלה מרכזת'!F612</f>
        <v>500</v>
      </c>
      <c r="AD612" s="63">
        <f>'טבלה מרכזת'!G612</f>
        <v>2</v>
      </c>
      <c r="AE612" s="63">
        <f>'טבלה מרכזת'!H612</f>
        <v>1000</v>
      </c>
    </row>
    <row r="613" spans="2:31" ht="14.5" thickBot="1" x14ac:dyDescent="0.35">
      <c r="B613" s="64" t="str">
        <f>תקן[[#This Row],[סוג מרכז]]</f>
        <v>תשושי נפש</v>
      </c>
      <c r="C613" s="64">
        <f>תקן[[#This Row],[גודל מרכז]]</f>
        <v>45</v>
      </c>
      <c r="D613" s="64" t="str">
        <f>תקן[[#This Row],[סוג פריט]]</f>
        <v>אביזרים</v>
      </c>
      <c r="E613" s="64" t="str">
        <f>תקן[[#This Row],[קטגוריה]]</f>
        <v>חדר מחשבים</v>
      </c>
      <c r="F613" s="60" t="str">
        <f>תקן[[#This Row],[תיאור הפריט]]</f>
        <v>אביזרים (פח, עיצוב וכדו')</v>
      </c>
      <c r="G613" s="64">
        <f>תקן[[#This Row],[עלות פריט]]</f>
        <v>500</v>
      </c>
      <c r="H613" s="64">
        <f>תקן[[#This Row],[כמות]]</f>
        <v>2</v>
      </c>
      <c r="I613" s="64">
        <f>תקן[[#This Row],[סהכ עלות]]</f>
        <v>1000</v>
      </c>
      <c r="J613" s="65"/>
      <c r="K613" s="209" t="str">
        <f t="shared" si="85"/>
        <v>אביזרים (פח, עיצוב וכדו')</v>
      </c>
      <c r="L613" s="210">
        <f t="shared" si="81"/>
        <v>2</v>
      </c>
      <c r="M613" s="211">
        <f t="shared" si="82"/>
        <v>0</v>
      </c>
      <c r="N613" s="211">
        <f t="shared" si="83"/>
        <v>1000</v>
      </c>
      <c r="O613" s="210"/>
      <c r="P613" s="218"/>
      <c r="Q613" s="215" t="str">
        <f t="shared" si="86"/>
        <v>אביזרים</v>
      </c>
      <c r="R613" s="219">
        <f t="shared" si="87"/>
        <v>2</v>
      </c>
      <c r="S613" s="211">
        <f t="shared" si="88"/>
        <v>0</v>
      </c>
      <c r="T613" s="211">
        <f t="shared" si="84"/>
        <v>500</v>
      </c>
      <c r="U613" s="211">
        <f t="shared" si="89"/>
        <v>1000</v>
      </c>
      <c r="V613" s="220"/>
      <c r="X613" s="63" t="str">
        <f>'טבלה מרכזת'!A613</f>
        <v>תשושי נפש</v>
      </c>
      <c r="Y613" s="63">
        <f>'טבלה מרכזת'!B613</f>
        <v>45</v>
      </c>
      <c r="Z613" s="63" t="str">
        <f>'טבלה מרכזת'!C613</f>
        <v>אביזרים</v>
      </c>
      <c r="AA613" s="63" t="str">
        <f>'טבלה מרכזת'!D613</f>
        <v>חדר מחשבים</v>
      </c>
      <c r="AB613" s="63" t="str">
        <f>'טבלה מרכזת'!E613</f>
        <v>אביזרים (פח, עיצוב וכדו')</v>
      </c>
      <c r="AC613" s="63">
        <f>'טבלה מרכזת'!F613</f>
        <v>500</v>
      </c>
      <c r="AD613" s="63">
        <f>'טבלה מרכזת'!G613</f>
        <v>2</v>
      </c>
      <c r="AE613" s="63">
        <f>'טבלה מרכזת'!H613</f>
        <v>1000</v>
      </c>
    </row>
    <row r="614" spans="2:31" ht="28.5" thickBot="1" x14ac:dyDescent="0.35">
      <c r="B614" s="64" t="str">
        <f>תקן[[#This Row],[סוג מרכז]]</f>
        <v>תשושי נפש</v>
      </c>
      <c r="C614" s="64">
        <f>תקן[[#This Row],[גודל מרכז]]</f>
        <v>45</v>
      </c>
      <c r="D614" s="64" t="str">
        <f>תקן[[#This Row],[סוג פריט]]</f>
        <v>אביזרים</v>
      </c>
      <c r="E614" s="64" t="str">
        <f>תקן[[#This Row],[קטגוריה]]</f>
        <v>מחסנים - מטבח, כללי, תעסוקה</v>
      </c>
      <c r="F614" s="60" t="str">
        <f>תקן[[#This Row],[תיאור הפריט]]</f>
        <v>ארגז כלי עבודה כולל מקדחה ומברגה</v>
      </c>
      <c r="G614" s="64">
        <f>תקן[[#This Row],[עלות פריט]]</f>
        <v>1300</v>
      </c>
      <c r="H614" s="64">
        <f>תקן[[#This Row],[כמות]]</f>
        <v>1</v>
      </c>
      <c r="I614" s="64">
        <f>תקן[[#This Row],[סהכ עלות]]</f>
        <v>1300</v>
      </c>
      <c r="J614" s="65"/>
      <c r="K614" s="209" t="str">
        <f t="shared" si="85"/>
        <v>ארגז כלי עבודה כולל מקדחה ומברגה</v>
      </c>
      <c r="L614" s="210">
        <f t="shared" si="81"/>
        <v>1</v>
      </c>
      <c r="M614" s="211">
        <f t="shared" si="82"/>
        <v>0</v>
      </c>
      <c r="N614" s="211">
        <f t="shared" si="83"/>
        <v>1300</v>
      </c>
      <c r="O614" s="210"/>
      <c r="P614" s="218"/>
      <c r="Q614" s="215" t="str">
        <f t="shared" si="86"/>
        <v>אביזרים</v>
      </c>
      <c r="R614" s="219">
        <f t="shared" si="87"/>
        <v>1</v>
      </c>
      <c r="S614" s="211">
        <f t="shared" si="88"/>
        <v>0</v>
      </c>
      <c r="T614" s="211">
        <f t="shared" si="84"/>
        <v>1300</v>
      </c>
      <c r="U614" s="211">
        <f t="shared" si="89"/>
        <v>1300</v>
      </c>
      <c r="V614" s="220"/>
      <c r="X614" s="63" t="str">
        <f>'טבלה מרכזת'!A614</f>
        <v>תשושי נפש</v>
      </c>
      <c r="Y614" s="63">
        <f>'טבלה מרכזת'!B614</f>
        <v>45</v>
      </c>
      <c r="Z614" s="63" t="str">
        <f>'טבלה מרכזת'!C614</f>
        <v>אביזרים</v>
      </c>
      <c r="AA614" s="63" t="str">
        <f>'טבלה מרכזת'!D614</f>
        <v>מחסנים - מטבח, כללי, תעסוקה</v>
      </c>
      <c r="AB614" s="63" t="str">
        <f>'טבלה מרכזת'!E614</f>
        <v>ארגז כלי עבודה כולל מקדחה ומברגה</v>
      </c>
      <c r="AC614" s="63">
        <f>'טבלה מרכזת'!F614</f>
        <v>1300</v>
      </c>
      <c r="AD614" s="63">
        <f>'טבלה מרכזת'!G614</f>
        <v>1</v>
      </c>
      <c r="AE614" s="63">
        <f>'טבלה מרכזת'!H614</f>
        <v>1300</v>
      </c>
    </row>
    <row r="615" spans="2:31" ht="14.5" thickBot="1" x14ac:dyDescent="0.35">
      <c r="B615" s="64" t="str">
        <f>תקן[[#This Row],[סוג מרכז]]</f>
        <v>תשושי נפש</v>
      </c>
      <c r="C615" s="64">
        <f>תקן[[#This Row],[גודל מרכז]]</f>
        <v>45</v>
      </c>
      <c r="D615" s="64" t="str">
        <f>תקן[[#This Row],[סוג פריט]]</f>
        <v>אביזרים</v>
      </c>
      <c r="E615" s="64" t="str">
        <f>תקן[[#This Row],[קטגוריה]]</f>
        <v>חדר רחצה</v>
      </c>
      <c r="F615" s="60" t="str">
        <f>תקן[[#This Row],[תיאור הפריט]]</f>
        <v>וילון מקלחת</v>
      </c>
      <c r="G615" s="64">
        <f>תקן[[#This Row],[עלות פריט]]</f>
        <v>150</v>
      </c>
      <c r="H615" s="64">
        <f>תקן[[#This Row],[כמות]]</f>
        <v>2</v>
      </c>
      <c r="I615" s="64">
        <f>תקן[[#This Row],[סהכ עלות]]</f>
        <v>300</v>
      </c>
      <c r="J615" s="65"/>
      <c r="K615" s="209" t="str">
        <f t="shared" si="85"/>
        <v>וילון מקלחת</v>
      </c>
      <c r="L615" s="210">
        <f t="shared" si="81"/>
        <v>2</v>
      </c>
      <c r="M615" s="211">
        <f t="shared" si="82"/>
        <v>0</v>
      </c>
      <c r="N615" s="211">
        <f t="shared" si="83"/>
        <v>300</v>
      </c>
      <c r="O615" s="210"/>
      <c r="P615" s="218"/>
      <c r="Q615" s="215" t="str">
        <f t="shared" si="86"/>
        <v>אביזרים</v>
      </c>
      <c r="R615" s="219">
        <f t="shared" si="87"/>
        <v>2</v>
      </c>
      <c r="S615" s="211">
        <f t="shared" si="88"/>
        <v>0</v>
      </c>
      <c r="T615" s="211">
        <f t="shared" si="84"/>
        <v>150</v>
      </c>
      <c r="U615" s="211">
        <f t="shared" si="89"/>
        <v>300</v>
      </c>
      <c r="V615" s="220"/>
      <c r="X615" s="63" t="str">
        <f>'טבלה מרכזת'!A615</f>
        <v>תשושי נפש</v>
      </c>
      <c r="Y615" s="63">
        <f>'טבלה מרכזת'!B615</f>
        <v>45</v>
      </c>
      <c r="Z615" s="63" t="str">
        <f>'טבלה מרכזת'!C615</f>
        <v>אביזרים</v>
      </c>
      <c r="AA615" s="63" t="str">
        <f>'טבלה מרכזת'!D615</f>
        <v>חדר רחצה</v>
      </c>
      <c r="AB615" s="63" t="str">
        <f>'טבלה מרכזת'!E615</f>
        <v>וילון מקלחת</v>
      </c>
      <c r="AC615" s="63">
        <f>'טבלה מרכזת'!F615</f>
        <v>150</v>
      </c>
      <c r="AD615" s="63">
        <f>'טבלה מרכזת'!G615</f>
        <v>2</v>
      </c>
      <c r="AE615" s="63">
        <f>'טבלה מרכזת'!H615</f>
        <v>300</v>
      </c>
    </row>
    <row r="616" spans="2:31" ht="14.5" thickBot="1" x14ac:dyDescent="0.35">
      <c r="B616" s="64" t="str">
        <f>תקן[[#This Row],[סוג מרכז]]</f>
        <v>תשושי נפש</v>
      </c>
      <c r="C616" s="64">
        <f>תקן[[#This Row],[גודל מרכז]]</f>
        <v>45</v>
      </c>
      <c r="D616" s="64" t="str">
        <f>תקן[[#This Row],[סוג פריט]]</f>
        <v>אביזרים</v>
      </c>
      <c r="E616" s="64" t="str">
        <f>תקן[[#This Row],[קטגוריה]]</f>
        <v>חדר רחצה</v>
      </c>
      <c r="F616" s="60" t="str">
        <f>תקן[[#This Row],[תיאור הפריט]]</f>
        <v>ידיות אחיזה</v>
      </c>
      <c r="G616" s="64">
        <f>תקן[[#This Row],[עלות פריט]]</f>
        <v>300</v>
      </c>
      <c r="H616" s="64">
        <f>תקן[[#This Row],[כמות]]</f>
        <v>2</v>
      </c>
      <c r="I616" s="64">
        <f>תקן[[#This Row],[סהכ עלות]]</f>
        <v>600</v>
      </c>
      <c r="J616" s="65"/>
      <c r="K616" s="209" t="str">
        <f t="shared" si="85"/>
        <v>ידיות אחיזה</v>
      </c>
      <c r="L616" s="210">
        <f t="shared" si="81"/>
        <v>2</v>
      </c>
      <c r="M616" s="211">
        <f t="shared" si="82"/>
        <v>0</v>
      </c>
      <c r="N616" s="211">
        <f t="shared" si="83"/>
        <v>600</v>
      </c>
      <c r="O616" s="210"/>
      <c r="P616" s="218"/>
      <c r="Q616" s="215" t="str">
        <f t="shared" si="86"/>
        <v>אביזרים</v>
      </c>
      <c r="R616" s="219">
        <f t="shared" si="87"/>
        <v>2</v>
      </c>
      <c r="S616" s="211">
        <f t="shared" si="88"/>
        <v>0</v>
      </c>
      <c r="T616" s="211">
        <f t="shared" si="84"/>
        <v>300</v>
      </c>
      <c r="U616" s="211">
        <f t="shared" si="89"/>
        <v>600</v>
      </c>
      <c r="V616" s="220"/>
      <c r="X616" s="63" t="str">
        <f>'טבלה מרכזת'!A616</f>
        <v>תשושי נפש</v>
      </c>
      <c r="Y616" s="63">
        <f>'טבלה מרכזת'!B616</f>
        <v>45</v>
      </c>
      <c r="Z616" s="63" t="str">
        <f>'טבלה מרכזת'!C616</f>
        <v>אביזרים</v>
      </c>
      <c r="AA616" s="63" t="str">
        <f>'טבלה מרכזת'!D616</f>
        <v>חדר רחצה</v>
      </c>
      <c r="AB616" s="63" t="str">
        <f>'טבלה מרכזת'!E616</f>
        <v>ידיות אחיזה</v>
      </c>
      <c r="AC616" s="63">
        <f>'טבלה מרכזת'!F616</f>
        <v>300</v>
      </c>
      <c r="AD616" s="63">
        <f>'טבלה מרכזת'!G616</f>
        <v>2</v>
      </c>
      <c r="AE616" s="63">
        <f>'טבלה מרכזת'!H616</f>
        <v>600</v>
      </c>
    </row>
    <row r="617" spans="2:31" ht="14.5" thickBot="1" x14ac:dyDescent="0.35">
      <c r="B617" s="64" t="str">
        <f>תקן[[#This Row],[סוג מרכז]]</f>
        <v>תשושי נפש</v>
      </c>
      <c r="C617" s="64">
        <f>תקן[[#This Row],[גודל מרכז]]</f>
        <v>45</v>
      </c>
      <c r="D617" s="64" t="str">
        <f>תקן[[#This Row],[סוג פריט]]</f>
        <v>אביזרים</v>
      </c>
      <c r="E617" s="64" t="str">
        <f>תקן[[#This Row],[קטגוריה]]</f>
        <v>חדר אוכל</v>
      </c>
      <c r="F617" s="60" t="str">
        <f>תקן[[#This Row],[תיאור הפריט]]</f>
        <v>לוח מודעות 80/120</v>
      </c>
      <c r="G617" s="64">
        <f>תקן[[#This Row],[עלות פריט]]</f>
        <v>200</v>
      </c>
      <c r="H617" s="64">
        <f>תקן[[#This Row],[כמות]]</f>
        <v>2</v>
      </c>
      <c r="I617" s="64">
        <f>תקן[[#This Row],[סהכ עלות]]</f>
        <v>400</v>
      </c>
      <c r="J617" s="65"/>
      <c r="K617" s="209" t="str">
        <f t="shared" si="85"/>
        <v>לוח מודעות 80/120</v>
      </c>
      <c r="L617" s="210">
        <f t="shared" si="81"/>
        <v>2</v>
      </c>
      <c r="M617" s="211">
        <f t="shared" si="82"/>
        <v>0</v>
      </c>
      <c r="N617" s="211">
        <f t="shared" si="83"/>
        <v>400</v>
      </c>
      <c r="O617" s="210"/>
      <c r="P617" s="218"/>
      <c r="Q617" s="215" t="str">
        <f t="shared" si="86"/>
        <v>אביזרים</v>
      </c>
      <c r="R617" s="219">
        <f t="shared" si="87"/>
        <v>2</v>
      </c>
      <c r="S617" s="211">
        <f t="shared" si="88"/>
        <v>0</v>
      </c>
      <c r="T617" s="211">
        <f t="shared" si="84"/>
        <v>200</v>
      </c>
      <c r="U617" s="211">
        <f t="shared" si="89"/>
        <v>400</v>
      </c>
      <c r="V617" s="220"/>
      <c r="X617" s="63" t="str">
        <f>'טבלה מרכזת'!A617</f>
        <v>תשושי נפש</v>
      </c>
      <c r="Y617" s="63">
        <f>'טבלה מרכזת'!B617</f>
        <v>45</v>
      </c>
      <c r="Z617" s="63" t="str">
        <f>'טבלה מרכזת'!C617</f>
        <v>אביזרים</v>
      </c>
      <c r="AA617" s="63" t="str">
        <f>'טבלה מרכזת'!D617</f>
        <v>חדר אוכל</v>
      </c>
      <c r="AB617" s="63" t="str">
        <f>'טבלה מרכזת'!E617</f>
        <v>לוח מודעות 80/120</v>
      </c>
      <c r="AC617" s="63">
        <f>'טבלה מרכזת'!F617</f>
        <v>200</v>
      </c>
      <c r="AD617" s="63">
        <f>'טבלה מרכזת'!G617</f>
        <v>2</v>
      </c>
      <c r="AE617" s="63">
        <f>'טבלה מרכזת'!H617</f>
        <v>400</v>
      </c>
    </row>
    <row r="618" spans="2:31" ht="14.5" thickBot="1" x14ac:dyDescent="0.35">
      <c r="B618" s="64" t="str">
        <f>תקן[[#This Row],[סוג מרכז]]</f>
        <v>תשושי נפש</v>
      </c>
      <c r="C618" s="64">
        <f>תקן[[#This Row],[גודל מרכז]]</f>
        <v>45</v>
      </c>
      <c r="D618" s="64" t="str">
        <f>תקן[[#This Row],[סוג פריט]]</f>
        <v>אביזרים</v>
      </c>
      <c r="E618" s="64" t="str">
        <f>תקן[[#This Row],[קטגוריה]]</f>
        <v>חדר מחשבים</v>
      </c>
      <c r="F618" s="60" t="str">
        <f>תקן[[#This Row],[תיאור הפריט]]</f>
        <v>לוח מודעות 80/120</v>
      </c>
      <c r="G618" s="64">
        <f>תקן[[#This Row],[עלות פריט]]</f>
        <v>200</v>
      </c>
      <c r="H618" s="64">
        <f>תקן[[#This Row],[כמות]]</f>
        <v>2</v>
      </c>
      <c r="I618" s="64">
        <f>תקן[[#This Row],[סהכ עלות]]</f>
        <v>400</v>
      </c>
      <c r="J618" s="65"/>
      <c r="K618" s="209" t="str">
        <f t="shared" si="85"/>
        <v>לוח מודעות 80/120</v>
      </c>
      <c r="L618" s="210">
        <f t="shared" si="81"/>
        <v>2</v>
      </c>
      <c r="M618" s="211">
        <f t="shared" si="82"/>
        <v>0</v>
      </c>
      <c r="N618" s="211">
        <f t="shared" si="83"/>
        <v>400</v>
      </c>
      <c r="O618" s="210"/>
      <c r="P618" s="218"/>
      <c r="Q618" s="215" t="str">
        <f t="shared" si="86"/>
        <v>אביזרים</v>
      </c>
      <c r="R618" s="219">
        <f t="shared" si="87"/>
        <v>2</v>
      </c>
      <c r="S618" s="211">
        <f t="shared" si="88"/>
        <v>0</v>
      </c>
      <c r="T618" s="211">
        <f t="shared" si="84"/>
        <v>200</v>
      </c>
      <c r="U618" s="211">
        <f t="shared" si="89"/>
        <v>400</v>
      </c>
      <c r="V618" s="220"/>
      <c r="X618" s="63" t="str">
        <f>'טבלה מרכזת'!A618</f>
        <v>תשושי נפש</v>
      </c>
      <c r="Y618" s="63">
        <f>'טבלה מרכזת'!B618</f>
        <v>45</v>
      </c>
      <c r="Z618" s="63" t="str">
        <f>'טבלה מרכזת'!C618</f>
        <v>אביזרים</v>
      </c>
      <c r="AA618" s="63" t="str">
        <f>'טבלה מרכזת'!D618</f>
        <v>חדר מחשבים</v>
      </c>
      <c r="AB618" s="63" t="str">
        <f>'טבלה מרכזת'!E618</f>
        <v>לוח מודעות 80/120</v>
      </c>
      <c r="AC618" s="63">
        <f>'טבלה מרכזת'!F618</f>
        <v>200</v>
      </c>
      <c r="AD618" s="63">
        <f>'טבלה מרכזת'!G618</f>
        <v>2</v>
      </c>
      <c r="AE618" s="63">
        <f>'טבלה מרכזת'!H618</f>
        <v>400</v>
      </c>
    </row>
    <row r="619" spans="2:31" ht="14.5" thickBot="1" x14ac:dyDescent="0.35">
      <c r="B619" s="64" t="str">
        <f>תקן[[#This Row],[סוג מרכז]]</f>
        <v>תשושי נפש</v>
      </c>
      <c r="C619" s="64">
        <f>תקן[[#This Row],[גודל מרכז]]</f>
        <v>45</v>
      </c>
      <c r="D619" s="64" t="str">
        <f>תקן[[#This Row],[סוג פריט]]</f>
        <v>אביזרים</v>
      </c>
      <c r="E619" s="64" t="str">
        <f>תקן[[#This Row],[קטגוריה]]</f>
        <v>חדרי פעילות/תעסוקה</v>
      </c>
      <c r="F619" s="60" t="str">
        <f>תקן[[#This Row],[תיאור הפריט]]</f>
        <v>לוח מודעות 80/120</v>
      </c>
      <c r="G619" s="64">
        <f>תקן[[#This Row],[עלות פריט]]</f>
        <v>200</v>
      </c>
      <c r="H619" s="64">
        <f>תקן[[#This Row],[כמות]]</f>
        <v>3</v>
      </c>
      <c r="I619" s="64">
        <f>תקן[[#This Row],[סהכ עלות]]</f>
        <v>600</v>
      </c>
      <c r="J619" s="65"/>
      <c r="K619" s="209" t="str">
        <f t="shared" si="85"/>
        <v>לוח מודעות 80/120</v>
      </c>
      <c r="L619" s="210">
        <f t="shared" si="81"/>
        <v>3</v>
      </c>
      <c r="M619" s="211">
        <f t="shared" si="82"/>
        <v>0</v>
      </c>
      <c r="N619" s="211">
        <f t="shared" si="83"/>
        <v>600</v>
      </c>
      <c r="O619" s="210"/>
      <c r="P619" s="218"/>
      <c r="Q619" s="215" t="str">
        <f t="shared" si="86"/>
        <v>אביזרים</v>
      </c>
      <c r="R619" s="219">
        <f t="shared" si="87"/>
        <v>3</v>
      </c>
      <c r="S619" s="211">
        <f t="shared" si="88"/>
        <v>0</v>
      </c>
      <c r="T619" s="211">
        <f t="shared" si="84"/>
        <v>200</v>
      </c>
      <c r="U619" s="211">
        <f t="shared" si="89"/>
        <v>600</v>
      </c>
      <c r="V619" s="220"/>
      <c r="X619" s="63" t="str">
        <f>'טבלה מרכזת'!A619</f>
        <v>תשושי נפש</v>
      </c>
      <c r="Y619" s="63">
        <f>'טבלה מרכזת'!B619</f>
        <v>45</v>
      </c>
      <c r="Z619" s="63" t="str">
        <f>'טבלה מרכזת'!C619</f>
        <v>אביזרים</v>
      </c>
      <c r="AA619" s="63" t="str">
        <f>'טבלה מרכזת'!D619</f>
        <v>חדרי פעילות/תעסוקה</v>
      </c>
      <c r="AB619" s="63" t="str">
        <f>'טבלה מרכזת'!E619</f>
        <v>לוח מודעות 80/120</v>
      </c>
      <c r="AC619" s="63">
        <f>'טבלה מרכזת'!F619</f>
        <v>200</v>
      </c>
      <c r="AD619" s="63">
        <f>'טבלה מרכזת'!G619</f>
        <v>3</v>
      </c>
      <c r="AE619" s="63">
        <f>'טבלה מרכזת'!H619</f>
        <v>600</v>
      </c>
    </row>
    <row r="620" spans="2:31" ht="14.5" thickBot="1" x14ac:dyDescent="0.35">
      <c r="B620" s="64" t="str">
        <f>תקן[[#This Row],[סוג מרכז]]</f>
        <v>תשושי נפש</v>
      </c>
      <c r="C620" s="64">
        <f>תקן[[#This Row],[גודל מרכז]]</f>
        <v>45</v>
      </c>
      <c r="D620" s="64" t="str">
        <f>תקן[[#This Row],[סוג פריט]]</f>
        <v>אביזרים</v>
      </c>
      <c r="E620" s="64" t="str">
        <f>תקן[[#This Row],[קטגוריה]]</f>
        <v>חדרי צוות/רב תחומי</v>
      </c>
      <c r="F620" s="60" t="str">
        <f>תקן[[#This Row],[תיאור הפריט]]</f>
        <v>לוח מודעות 80/120</v>
      </c>
      <c r="G620" s="64">
        <f>תקן[[#This Row],[עלות פריט]]</f>
        <v>200</v>
      </c>
      <c r="H620" s="64">
        <f>תקן[[#This Row],[כמות]]</f>
        <v>2</v>
      </c>
      <c r="I620" s="64">
        <f>תקן[[#This Row],[סהכ עלות]]</f>
        <v>400</v>
      </c>
      <c r="J620" s="65"/>
      <c r="K620" s="209" t="str">
        <f t="shared" si="85"/>
        <v>לוח מודעות 80/120</v>
      </c>
      <c r="L620" s="210">
        <f t="shared" si="81"/>
        <v>2</v>
      </c>
      <c r="M620" s="211">
        <f t="shared" si="82"/>
        <v>0</v>
      </c>
      <c r="N620" s="211">
        <f t="shared" si="83"/>
        <v>400</v>
      </c>
      <c r="O620" s="210"/>
      <c r="P620" s="218"/>
      <c r="Q620" s="215" t="str">
        <f t="shared" si="86"/>
        <v>אביזרים</v>
      </c>
      <c r="R620" s="219">
        <f t="shared" si="87"/>
        <v>2</v>
      </c>
      <c r="S620" s="211">
        <f t="shared" si="88"/>
        <v>0</v>
      </c>
      <c r="T620" s="211">
        <f t="shared" si="84"/>
        <v>200</v>
      </c>
      <c r="U620" s="211">
        <f t="shared" si="89"/>
        <v>400</v>
      </c>
      <c r="V620" s="220"/>
      <c r="X620" s="63" t="str">
        <f>'טבלה מרכזת'!A620</f>
        <v>תשושי נפש</v>
      </c>
      <c r="Y620" s="63">
        <f>'טבלה מרכזת'!B620</f>
        <v>45</v>
      </c>
      <c r="Z620" s="63" t="str">
        <f>'טבלה מרכזת'!C620</f>
        <v>אביזרים</v>
      </c>
      <c r="AA620" s="63" t="str">
        <f>'טבלה מרכזת'!D620</f>
        <v>חדרי צוות/רב תחומי</v>
      </c>
      <c r="AB620" s="63" t="str">
        <f>'טבלה מרכזת'!E620</f>
        <v>לוח מודעות 80/120</v>
      </c>
      <c r="AC620" s="63">
        <f>'טבלה מרכזת'!F620</f>
        <v>200</v>
      </c>
      <c r="AD620" s="63">
        <f>'טבלה מרכזת'!G620</f>
        <v>2</v>
      </c>
      <c r="AE620" s="63">
        <f>'טבלה מרכזת'!H620</f>
        <v>400</v>
      </c>
    </row>
    <row r="621" spans="2:31" ht="14.5" thickBot="1" x14ac:dyDescent="0.35">
      <c r="B621" s="64" t="str">
        <f>תקן[[#This Row],[סוג מרכז]]</f>
        <v>תשושי נפש</v>
      </c>
      <c r="C621" s="64">
        <f>תקן[[#This Row],[גודל מרכז]]</f>
        <v>45</v>
      </c>
      <c r="D621" s="64" t="str">
        <f>תקן[[#This Row],[סוג פריט]]</f>
        <v>אביזרים</v>
      </c>
      <c r="E621" s="64" t="str">
        <f>תקן[[#This Row],[קטגוריה]]</f>
        <v>כללי</v>
      </c>
      <c r="F621" s="60" t="str">
        <f>תקן[[#This Row],[תיאור הפריט]]</f>
        <v>מאזני אדם</v>
      </c>
      <c r="G621" s="64">
        <f>תקן[[#This Row],[עלות פריט]]</f>
        <v>250</v>
      </c>
      <c r="H621" s="64">
        <f>תקן[[#This Row],[כמות]]</f>
        <v>1</v>
      </c>
      <c r="I621" s="64">
        <f>תקן[[#This Row],[סהכ עלות]]</f>
        <v>250</v>
      </c>
      <c r="J621" s="65"/>
      <c r="K621" s="209" t="str">
        <f t="shared" si="85"/>
        <v>מאזני אדם</v>
      </c>
      <c r="L621" s="210">
        <f t="shared" si="81"/>
        <v>1</v>
      </c>
      <c r="M621" s="211">
        <f t="shared" si="82"/>
        <v>0</v>
      </c>
      <c r="N621" s="211">
        <f t="shared" si="83"/>
        <v>250</v>
      </c>
      <c r="O621" s="210"/>
      <c r="P621" s="218"/>
      <c r="Q621" s="215" t="str">
        <f t="shared" si="86"/>
        <v>אביזרים</v>
      </c>
      <c r="R621" s="219">
        <f t="shared" si="87"/>
        <v>1</v>
      </c>
      <c r="S621" s="211">
        <f t="shared" si="88"/>
        <v>0</v>
      </c>
      <c r="T621" s="211">
        <f t="shared" si="84"/>
        <v>250</v>
      </c>
      <c r="U621" s="211">
        <f t="shared" si="89"/>
        <v>250</v>
      </c>
      <c r="V621" s="220"/>
      <c r="X621" s="63" t="str">
        <f>'טבלה מרכזת'!A621</f>
        <v>תשושי נפש</v>
      </c>
      <c r="Y621" s="63">
        <f>'טבלה מרכזת'!B621</f>
        <v>45</v>
      </c>
      <c r="Z621" s="63" t="str">
        <f>'טבלה מרכזת'!C621</f>
        <v>אביזרים</v>
      </c>
      <c r="AA621" s="63" t="str">
        <f>'טבלה מרכזת'!D621</f>
        <v>כללי</v>
      </c>
      <c r="AB621" s="63" t="str">
        <f>'טבלה מרכזת'!E621</f>
        <v>מאזני אדם</v>
      </c>
      <c r="AC621" s="63">
        <f>'טבלה מרכזת'!F621</f>
        <v>250</v>
      </c>
      <c r="AD621" s="63">
        <f>'טבלה מרכזת'!G621</f>
        <v>1</v>
      </c>
      <c r="AE621" s="63">
        <f>'טבלה מרכזת'!H621</f>
        <v>250</v>
      </c>
    </row>
    <row r="622" spans="2:31" ht="14.5" thickBot="1" x14ac:dyDescent="0.35">
      <c r="B622" s="64" t="str">
        <f>תקן[[#This Row],[סוג מרכז]]</f>
        <v>תשושי נפש</v>
      </c>
      <c r="C622" s="64">
        <f>תקן[[#This Row],[גודל מרכז]]</f>
        <v>45</v>
      </c>
      <c r="D622" s="64" t="str">
        <f>תקן[[#This Row],[סוג פריט]]</f>
        <v>אביזרים</v>
      </c>
      <c r="E622" s="64" t="str">
        <f>תקן[[#This Row],[קטגוריה]]</f>
        <v>חדר רחצה</v>
      </c>
      <c r="F622" s="60" t="str">
        <f>תקן[[#This Row],[תיאור הפריט]]</f>
        <v>מדף לסבונים + סבוניה</v>
      </c>
      <c r="G622" s="64">
        <f>תקן[[#This Row],[עלות פריט]]</f>
        <v>350</v>
      </c>
      <c r="H622" s="64">
        <f>תקן[[#This Row],[כמות]]</f>
        <v>2</v>
      </c>
      <c r="I622" s="64">
        <f>תקן[[#This Row],[סהכ עלות]]</f>
        <v>700</v>
      </c>
      <c r="J622" s="65"/>
      <c r="K622" s="209" t="str">
        <f t="shared" si="85"/>
        <v>מדף לסבונים + סבוניה</v>
      </c>
      <c r="L622" s="210">
        <f t="shared" si="81"/>
        <v>2</v>
      </c>
      <c r="M622" s="211">
        <f t="shared" si="82"/>
        <v>0</v>
      </c>
      <c r="N622" s="211">
        <f t="shared" si="83"/>
        <v>700</v>
      </c>
      <c r="O622" s="210"/>
      <c r="P622" s="218"/>
      <c r="Q622" s="215" t="str">
        <f t="shared" si="86"/>
        <v>אביזרים</v>
      </c>
      <c r="R622" s="219">
        <f t="shared" si="87"/>
        <v>2</v>
      </c>
      <c r="S622" s="211">
        <f t="shared" si="88"/>
        <v>0</v>
      </c>
      <c r="T622" s="211">
        <f t="shared" si="84"/>
        <v>350</v>
      </c>
      <c r="U622" s="211">
        <f t="shared" si="89"/>
        <v>700</v>
      </c>
      <c r="V622" s="220"/>
      <c r="X622" s="63" t="str">
        <f>'טבלה מרכזת'!A622</f>
        <v>תשושי נפש</v>
      </c>
      <c r="Y622" s="63">
        <f>'טבלה מרכזת'!B622</f>
        <v>45</v>
      </c>
      <c r="Z622" s="63" t="str">
        <f>'טבלה מרכזת'!C622</f>
        <v>אביזרים</v>
      </c>
      <c r="AA622" s="63" t="str">
        <f>'טבלה מרכזת'!D622</f>
        <v>חדר רחצה</v>
      </c>
      <c r="AB622" s="63" t="str">
        <f>'טבלה מרכזת'!E622</f>
        <v>מדף לסבונים + סבוניה</v>
      </c>
      <c r="AC622" s="63">
        <f>'טבלה מרכזת'!F622</f>
        <v>350</v>
      </c>
      <c r="AD622" s="63">
        <f>'טבלה מרכזת'!G622</f>
        <v>2</v>
      </c>
      <c r="AE622" s="63">
        <f>'טבלה מרכזת'!H622</f>
        <v>700</v>
      </c>
    </row>
    <row r="623" spans="2:31" ht="14.5" thickBot="1" x14ac:dyDescent="0.35">
      <c r="B623" s="64" t="str">
        <f>תקן[[#This Row],[סוג מרכז]]</f>
        <v>תשושי נפש</v>
      </c>
      <c r="C623" s="64">
        <f>תקן[[#This Row],[גודל מרכז]]</f>
        <v>45</v>
      </c>
      <c r="D623" s="64" t="str">
        <f>תקן[[#This Row],[סוג פריט]]</f>
        <v>אביזרים</v>
      </c>
      <c r="E623" s="64" t="str">
        <f>תקן[[#This Row],[קטגוריה]]</f>
        <v>שירותים ציבוריים</v>
      </c>
      <c r="F623" s="60" t="str">
        <f>תקן[[#This Row],[תיאור הפריט]]</f>
        <v>מושב הגבהה לשירותים</v>
      </c>
      <c r="G623" s="64">
        <f>תקן[[#This Row],[עלות פריט]]</f>
        <v>500</v>
      </c>
      <c r="H623" s="64">
        <f>תקן[[#This Row],[כמות]]</f>
        <v>3</v>
      </c>
      <c r="I623" s="64">
        <f>תקן[[#This Row],[סהכ עלות]]</f>
        <v>1500</v>
      </c>
      <c r="J623" s="65"/>
      <c r="K623" s="209" t="str">
        <f t="shared" si="85"/>
        <v>מושב הגבהה לשירותים</v>
      </c>
      <c r="L623" s="210">
        <f t="shared" si="81"/>
        <v>3</v>
      </c>
      <c r="M623" s="211">
        <f t="shared" si="82"/>
        <v>0</v>
      </c>
      <c r="N623" s="211">
        <f t="shared" si="83"/>
        <v>1500</v>
      </c>
      <c r="O623" s="210"/>
      <c r="P623" s="218"/>
      <c r="Q623" s="215" t="str">
        <f t="shared" si="86"/>
        <v>אביזרים</v>
      </c>
      <c r="R623" s="219">
        <f t="shared" si="87"/>
        <v>3</v>
      </c>
      <c r="S623" s="211">
        <f t="shared" si="88"/>
        <v>0</v>
      </c>
      <c r="T623" s="211">
        <f t="shared" si="84"/>
        <v>500</v>
      </c>
      <c r="U623" s="211">
        <f t="shared" si="89"/>
        <v>1500</v>
      </c>
      <c r="V623" s="220"/>
      <c r="X623" s="63" t="str">
        <f>'טבלה מרכזת'!A623</f>
        <v>תשושי נפש</v>
      </c>
      <c r="Y623" s="63">
        <f>'טבלה מרכזת'!B623</f>
        <v>45</v>
      </c>
      <c r="Z623" s="63" t="str">
        <f>'טבלה מרכזת'!C623</f>
        <v>אביזרים</v>
      </c>
      <c r="AA623" s="63" t="str">
        <f>'טבלה מרכזת'!D623</f>
        <v>שירותים ציבוריים</v>
      </c>
      <c r="AB623" s="63" t="str">
        <f>'טבלה מרכזת'!E623</f>
        <v>מושב הגבהה לשירותים</v>
      </c>
      <c r="AC623" s="63">
        <f>'טבלה מרכזת'!F623</f>
        <v>500</v>
      </c>
      <c r="AD623" s="63">
        <f>'טבלה מרכזת'!G623</f>
        <v>3</v>
      </c>
      <c r="AE623" s="63">
        <f>'טבלה מרכזת'!H623</f>
        <v>1500</v>
      </c>
    </row>
    <row r="624" spans="2:31" ht="14.5" thickBot="1" x14ac:dyDescent="0.35">
      <c r="B624" s="64" t="str">
        <f>תקן[[#This Row],[סוג מרכז]]</f>
        <v>תשושי נפש</v>
      </c>
      <c r="C624" s="64">
        <f>תקן[[#This Row],[גודל מרכז]]</f>
        <v>45</v>
      </c>
      <c r="D624" s="64" t="str">
        <f>תקן[[#This Row],[סוג פריט]]</f>
        <v>אביזרים</v>
      </c>
      <c r="E624" s="64" t="str">
        <f>תקן[[#This Row],[קטגוריה]]</f>
        <v>כללי</v>
      </c>
      <c r="F624" s="60" t="str">
        <f>תקן[[#This Row],[תיאור הפריט]]</f>
        <v>מזוזות</v>
      </c>
      <c r="G624" s="64">
        <f>תקן[[#This Row],[עלות פריט]]</f>
        <v>200</v>
      </c>
      <c r="H624" s="64">
        <f>תקן[[#This Row],[כמות]]</f>
        <v>8</v>
      </c>
      <c r="I624" s="64">
        <f>תקן[[#This Row],[סהכ עלות]]</f>
        <v>1600</v>
      </c>
      <c r="J624" s="65"/>
      <c r="K624" s="209" t="str">
        <f t="shared" si="85"/>
        <v>מזוזות</v>
      </c>
      <c r="L624" s="210">
        <f t="shared" si="81"/>
        <v>8</v>
      </c>
      <c r="M624" s="211">
        <f t="shared" si="82"/>
        <v>0</v>
      </c>
      <c r="N624" s="211">
        <f t="shared" si="83"/>
        <v>1600</v>
      </c>
      <c r="O624" s="210"/>
      <c r="P624" s="218"/>
      <c r="Q624" s="215" t="str">
        <f t="shared" si="86"/>
        <v>אביזרים</v>
      </c>
      <c r="R624" s="219">
        <f t="shared" si="87"/>
        <v>8</v>
      </c>
      <c r="S624" s="211">
        <f t="shared" si="88"/>
        <v>0</v>
      </c>
      <c r="T624" s="211">
        <f t="shared" si="84"/>
        <v>200</v>
      </c>
      <c r="U624" s="211">
        <f t="shared" si="89"/>
        <v>1600</v>
      </c>
      <c r="V624" s="220"/>
      <c r="X624" s="63" t="str">
        <f>'טבלה מרכזת'!A624</f>
        <v>תשושי נפש</v>
      </c>
      <c r="Y624" s="63">
        <f>'טבלה מרכזת'!B624</f>
        <v>45</v>
      </c>
      <c r="Z624" s="63" t="str">
        <f>'טבלה מרכזת'!C624</f>
        <v>אביזרים</v>
      </c>
      <c r="AA624" s="63" t="str">
        <f>'טבלה מרכזת'!D624</f>
        <v>כללי</v>
      </c>
      <c r="AB624" s="63" t="str">
        <f>'טבלה מרכזת'!E624</f>
        <v>מזוזות</v>
      </c>
      <c r="AC624" s="63">
        <f>'טבלה מרכזת'!F624</f>
        <v>200</v>
      </c>
      <c r="AD624" s="63">
        <f>'טבלה מרכזת'!G624</f>
        <v>8</v>
      </c>
      <c r="AE624" s="63">
        <f>'טבלה מרכזת'!H624</f>
        <v>1600</v>
      </c>
    </row>
    <row r="625" spans="2:31" ht="14.5" thickBot="1" x14ac:dyDescent="0.35">
      <c r="B625" s="64" t="str">
        <f>תקן[[#This Row],[סוג מרכז]]</f>
        <v>תשושי נפש</v>
      </c>
      <c r="C625" s="64">
        <f>תקן[[#This Row],[גודל מרכז]]</f>
        <v>45</v>
      </c>
      <c r="D625" s="64" t="str">
        <f>תקן[[#This Row],[סוג פריט]]</f>
        <v>אביזרים</v>
      </c>
      <c r="E625" s="64" t="str">
        <f>תקן[[#This Row],[קטגוריה]]</f>
        <v>חדרי צוות/רב תחומי</v>
      </c>
      <c r="F625" s="60" t="str">
        <f>תקן[[#This Row],[תיאור הפריט]]</f>
        <v>מיכל לאיסוף מחטים משומשות</v>
      </c>
      <c r="G625" s="64">
        <f>תקן[[#This Row],[עלות פריט]]</f>
        <v>50</v>
      </c>
      <c r="H625" s="64">
        <f>תקן[[#This Row],[כמות]]</f>
        <v>1</v>
      </c>
      <c r="I625" s="64">
        <f>תקן[[#This Row],[סהכ עלות]]</f>
        <v>50</v>
      </c>
      <c r="J625" s="65"/>
      <c r="K625" s="209" t="str">
        <f t="shared" si="85"/>
        <v>מיכל לאיסוף מחטים משומשות</v>
      </c>
      <c r="L625" s="210">
        <f t="shared" ref="L625:L679" si="90">H625</f>
        <v>1</v>
      </c>
      <c r="M625" s="211">
        <f t="shared" ref="M625:M679" si="91">IF(L625-H625&lt;&gt;0,L625-H625,0)</f>
        <v>0</v>
      </c>
      <c r="N625" s="211">
        <f t="shared" ref="N625:N679" si="92">L625*G625</f>
        <v>50</v>
      </c>
      <c r="O625" s="210"/>
      <c r="P625" s="218"/>
      <c r="Q625" s="215" t="str">
        <f t="shared" si="86"/>
        <v>אביזרים</v>
      </c>
      <c r="R625" s="219">
        <f t="shared" si="87"/>
        <v>1</v>
      </c>
      <c r="S625" s="211">
        <f t="shared" si="88"/>
        <v>0</v>
      </c>
      <c r="T625" s="211">
        <f t="shared" ref="T625:T679" si="93">G625</f>
        <v>50</v>
      </c>
      <c r="U625" s="211">
        <f t="shared" si="89"/>
        <v>50</v>
      </c>
      <c r="V625" s="220"/>
      <c r="X625" s="63" t="str">
        <f>'טבלה מרכזת'!A625</f>
        <v>תשושי נפש</v>
      </c>
      <c r="Y625" s="63">
        <f>'טבלה מרכזת'!B625</f>
        <v>45</v>
      </c>
      <c r="Z625" s="63" t="str">
        <f>'טבלה מרכזת'!C625</f>
        <v>אביזרים</v>
      </c>
      <c r="AA625" s="63" t="str">
        <f>'טבלה מרכזת'!D625</f>
        <v>חדרי צוות/רב תחומי</v>
      </c>
      <c r="AB625" s="63" t="str">
        <f>'טבלה מרכזת'!E625</f>
        <v>מיכל לאיסוף מחטים משומשות</v>
      </c>
      <c r="AC625" s="63">
        <f>'טבלה מרכזת'!F625</f>
        <v>50</v>
      </c>
      <c r="AD625" s="63">
        <f>'טבלה מרכזת'!G625</f>
        <v>1</v>
      </c>
      <c r="AE625" s="63">
        <f>'טבלה מרכזת'!H625</f>
        <v>50</v>
      </c>
    </row>
    <row r="626" spans="2:31" ht="14.5" thickBot="1" x14ac:dyDescent="0.35">
      <c r="B626" s="64" t="str">
        <f>תקן[[#This Row],[סוג מרכז]]</f>
        <v>תשושי נפש</v>
      </c>
      <c r="C626" s="64">
        <f>תקן[[#This Row],[גודל מרכז]]</f>
        <v>45</v>
      </c>
      <c r="D626" s="64" t="str">
        <f>תקן[[#This Row],[סוג פריט]]</f>
        <v>אביזרים</v>
      </c>
      <c r="E626" s="64" t="str">
        <f>תקן[[#This Row],[קטגוריה]]</f>
        <v>חדרי צוות/רב תחומי</v>
      </c>
      <c r="F626" s="60" t="str">
        <f>תקן[[#This Row],[תיאור הפריט]]</f>
        <v>מתקן לגלילי נייר חד פעמי</v>
      </c>
      <c r="G626" s="64">
        <f>תקן[[#This Row],[עלות פריט]]</f>
        <v>150</v>
      </c>
      <c r="H626" s="64">
        <f>תקן[[#This Row],[כמות]]</f>
        <v>1</v>
      </c>
      <c r="I626" s="64">
        <f>תקן[[#This Row],[סהכ עלות]]</f>
        <v>150</v>
      </c>
      <c r="J626" s="65"/>
      <c r="K626" s="209" t="str">
        <f t="shared" ref="K626:K680" si="94">F626</f>
        <v>מתקן לגלילי נייר חד פעמי</v>
      </c>
      <c r="L626" s="210">
        <f t="shared" si="90"/>
        <v>1</v>
      </c>
      <c r="M626" s="211">
        <f t="shared" si="91"/>
        <v>0</v>
      </c>
      <c r="N626" s="211">
        <f t="shared" si="92"/>
        <v>150</v>
      </c>
      <c r="O626" s="210"/>
      <c r="P626" s="218"/>
      <c r="Q626" s="215" t="str">
        <f t="shared" ref="Q626:Q680" si="95">D626</f>
        <v>אביזרים</v>
      </c>
      <c r="R626" s="219">
        <f t="shared" ref="R626:R680" si="96">L626</f>
        <v>1</v>
      </c>
      <c r="S626" s="211">
        <f t="shared" ref="S626:S680" si="97">M626</f>
        <v>0</v>
      </c>
      <c r="T626" s="211">
        <f t="shared" si="93"/>
        <v>150</v>
      </c>
      <c r="U626" s="211">
        <f t="shared" ref="U626:U680" si="98">T626*R626</f>
        <v>150</v>
      </c>
      <c r="V626" s="220"/>
      <c r="X626" s="63" t="str">
        <f>'טבלה מרכזת'!A626</f>
        <v>תשושי נפש</v>
      </c>
      <c r="Y626" s="63">
        <f>'טבלה מרכזת'!B626</f>
        <v>45</v>
      </c>
      <c r="Z626" s="63" t="str">
        <f>'טבלה מרכזת'!C626</f>
        <v>אביזרים</v>
      </c>
      <c r="AA626" s="63" t="str">
        <f>'טבלה מרכזת'!D626</f>
        <v>חדרי צוות/רב תחומי</v>
      </c>
      <c r="AB626" s="63" t="str">
        <f>'טבלה מרכזת'!E626</f>
        <v>מתקן לגלילי נייר חד פעמי</v>
      </c>
      <c r="AC626" s="63">
        <f>'טבלה מרכזת'!F626</f>
        <v>150</v>
      </c>
      <c r="AD626" s="63">
        <f>'טבלה מרכזת'!G626</f>
        <v>1</v>
      </c>
      <c r="AE626" s="63">
        <f>'טבלה מרכזת'!H626</f>
        <v>150</v>
      </c>
    </row>
    <row r="627" spans="2:31" ht="14.5" thickBot="1" x14ac:dyDescent="0.35">
      <c r="B627" s="64" t="str">
        <f>תקן[[#This Row],[סוג מרכז]]</f>
        <v>תשושי נפש</v>
      </c>
      <c r="C627" s="64">
        <f>תקן[[#This Row],[גודל מרכז]]</f>
        <v>45</v>
      </c>
      <c r="D627" s="64" t="str">
        <f>תקן[[#This Row],[סוג פריט]]</f>
        <v>אביזרים</v>
      </c>
      <c r="E627" s="64" t="str">
        <f>תקן[[#This Row],[קטגוריה]]</f>
        <v>חדר ניקיון</v>
      </c>
      <c r="F627" s="60" t="str">
        <f>תקן[[#This Row],[תיאור הפריט]]</f>
        <v>סולם</v>
      </c>
      <c r="G627" s="64">
        <f>תקן[[#This Row],[עלות פריט]]</f>
        <v>650</v>
      </c>
      <c r="H627" s="64">
        <f>תקן[[#This Row],[כמות]]</f>
        <v>1</v>
      </c>
      <c r="I627" s="64">
        <f>תקן[[#This Row],[סהכ עלות]]</f>
        <v>650</v>
      </c>
      <c r="J627" s="65"/>
      <c r="K627" s="209" t="str">
        <f t="shared" si="94"/>
        <v>סולם</v>
      </c>
      <c r="L627" s="210">
        <f t="shared" si="90"/>
        <v>1</v>
      </c>
      <c r="M627" s="211">
        <f t="shared" si="91"/>
        <v>0</v>
      </c>
      <c r="N627" s="211">
        <f t="shared" si="92"/>
        <v>650</v>
      </c>
      <c r="O627" s="210"/>
      <c r="P627" s="218"/>
      <c r="Q627" s="215" t="str">
        <f t="shared" si="95"/>
        <v>אביזרים</v>
      </c>
      <c r="R627" s="219">
        <f t="shared" si="96"/>
        <v>1</v>
      </c>
      <c r="S627" s="211">
        <f t="shared" si="97"/>
        <v>0</v>
      </c>
      <c r="T627" s="211">
        <f t="shared" si="93"/>
        <v>650</v>
      </c>
      <c r="U627" s="211">
        <f t="shared" si="98"/>
        <v>650</v>
      </c>
      <c r="V627" s="220"/>
      <c r="X627" s="63" t="str">
        <f>'טבלה מרכזת'!A627</f>
        <v>תשושי נפש</v>
      </c>
      <c r="Y627" s="63">
        <f>'טבלה מרכזת'!B627</f>
        <v>45</v>
      </c>
      <c r="Z627" s="63" t="str">
        <f>'טבלה מרכזת'!C627</f>
        <v>אביזרים</v>
      </c>
      <c r="AA627" s="63" t="str">
        <f>'טבלה מרכזת'!D627</f>
        <v>חדר ניקיון</v>
      </c>
      <c r="AB627" s="63" t="str">
        <f>'טבלה מרכזת'!E627</f>
        <v>סולם</v>
      </c>
      <c r="AC627" s="63">
        <f>'טבלה מרכזת'!F627</f>
        <v>650</v>
      </c>
      <c r="AD627" s="63">
        <f>'טבלה מרכזת'!G627</f>
        <v>1</v>
      </c>
      <c r="AE627" s="63">
        <f>'טבלה מרכזת'!H627</f>
        <v>650</v>
      </c>
    </row>
    <row r="628" spans="2:31" ht="14.5" thickBot="1" x14ac:dyDescent="0.35">
      <c r="B628" s="64" t="str">
        <f>תקן[[#This Row],[סוג מרכז]]</f>
        <v>תשושי נפש</v>
      </c>
      <c r="C628" s="64">
        <f>תקן[[#This Row],[גודל מרכז]]</f>
        <v>45</v>
      </c>
      <c r="D628" s="64" t="str">
        <f>תקן[[#This Row],[סוג פריט]]</f>
        <v>אביזרים</v>
      </c>
      <c r="E628" s="64" t="str">
        <f>תקן[[#This Row],[קטגוריה]]</f>
        <v>מכבסה</v>
      </c>
      <c r="F628" s="60" t="str">
        <f>תקן[[#This Row],[תיאור הפריט]]</f>
        <v>סלי כביסה</v>
      </c>
      <c r="G628" s="64">
        <f>תקן[[#This Row],[עלות פריט]]</f>
        <v>150</v>
      </c>
      <c r="H628" s="64">
        <f>תקן[[#This Row],[כמות]]</f>
        <v>2</v>
      </c>
      <c r="I628" s="64">
        <f>תקן[[#This Row],[סהכ עלות]]</f>
        <v>300</v>
      </c>
      <c r="J628" s="65"/>
      <c r="K628" s="209" t="str">
        <f t="shared" si="94"/>
        <v>סלי כביסה</v>
      </c>
      <c r="L628" s="210">
        <f t="shared" si="90"/>
        <v>2</v>
      </c>
      <c r="M628" s="211">
        <f t="shared" si="91"/>
        <v>0</v>
      </c>
      <c r="N628" s="211">
        <f t="shared" si="92"/>
        <v>300</v>
      </c>
      <c r="O628" s="210"/>
      <c r="P628" s="218"/>
      <c r="Q628" s="215" t="str">
        <f t="shared" si="95"/>
        <v>אביזרים</v>
      </c>
      <c r="R628" s="219">
        <f t="shared" si="96"/>
        <v>2</v>
      </c>
      <c r="S628" s="211">
        <f t="shared" si="97"/>
        <v>0</v>
      </c>
      <c r="T628" s="211">
        <f t="shared" si="93"/>
        <v>150</v>
      </c>
      <c r="U628" s="211">
        <f t="shared" si="98"/>
        <v>300</v>
      </c>
      <c r="V628" s="220"/>
      <c r="X628" s="63" t="str">
        <f>'טבלה מרכזת'!A628</f>
        <v>תשושי נפש</v>
      </c>
      <c r="Y628" s="63">
        <f>'טבלה מרכזת'!B628</f>
        <v>45</v>
      </c>
      <c r="Z628" s="63" t="str">
        <f>'טבלה מרכזת'!C628</f>
        <v>אביזרים</v>
      </c>
      <c r="AA628" s="63" t="str">
        <f>'טבלה מרכזת'!D628</f>
        <v>מכבסה</v>
      </c>
      <c r="AB628" s="63" t="str">
        <f>'טבלה מרכזת'!E628</f>
        <v>סלי כביסה</v>
      </c>
      <c r="AC628" s="63">
        <f>'טבלה מרכזת'!F628</f>
        <v>150</v>
      </c>
      <c r="AD628" s="63">
        <f>'טבלה מרכזת'!G628</f>
        <v>2</v>
      </c>
      <c r="AE628" s="63">
        <f>'טבלה מרכזת'!H628</f>
        <v>300</v>
      </c>
    </row>
    <row r="629" spans="2:31" ht="28.5" thickBot="1" x14ac:dyDescent="0.35">
      <c r="B629" s="64" t="str">
        <f>תקן[[#This Row],[סוג מרכז]]</f>
        <v>תשושי נפש</v>
      </c>
      <c r="C629" s="64">
        <f>תקן[[#This Row],[גודל מרכז]]</f>
        <v>45</v>
      </c>
      <c r="D629" s="64" t="str">
        <f>תקן[[#This Row],[סוג פריט]]</f>
        <v>אביזרים</v>
      </c>
      <c r="E629" s="64" t="str">
        <f>תקן[[#This Row],[קטגוריה]]</f>
        <v>חדרי פעילות/תעסוקה</v>
      </c>
      <c r="F629" s="60" t="str">
        <f>תקן[[#This Row],[תיאור הפריט]]</f>
        <v>סלסלות אישיות לעבודות הקשישים</v>
      </c>
      <c r="G629" s="64">
        <f>תקן[[#This Row],[עלות פריט]]</f>
        <v>30</v>
      </c>
      <c r="H629" s="64">
        <f>תקן[[#This Row],[כמות]]</f>
        <v>20</v>
      </c>
      <c r="I629" s="64">
        <f>תקן[[#This Row],[סהכ עלות]]</f>
        <v>600</v>
      </c>
      <c r="J629" s="65"/>
      <c r="K629" s="209" t="str">
        <f t="shared" si="94"/>
        <v>סלסלות אישיות לעבודות הקשישים</v>
      </c>
      <c r="L629" s="210">
        <f t="shared" si="90"/>
        <v>20</v>
      </c>
      <c r="M629" s="211">
        <f t="shared" si="91"/>
        <v>0</v>
      </c>
      <c r="N629" s="211">
        <f t="shared" si="92"/>
        <v>600</v>
      </c>
      <c r="O629" s="210"/>
      <c r="P629" s="218"/>
      <c r="Q629" s="215" t="str">
        <f t="shared" si="95"/>
        <v>אביזרים</v>
      </c>
      <c r="R629" s="219">
        <f t="shared" si="96"/>
        <v>20</v>
      </c>
      <c r="S629" s="211">
        <f t="shared" si="97"/>
        <v>0</v>
      </c>
      <c r="T629" s="211">
        <f t="shared" si="93"/>
        <v>30</v>
      </c>
      <c r="U629" s="211">
        <f t="shared" si="98"/>
        <v>600</v>
      </c>
      <c r="V629" s="220"/>
      <c r="X629" s="63" t="str">
        <f>'טבלה מרכזת'!A629</f>
        <v>תשושי נפש</v>
      </c>
      <c r="Y629" s="63">
        <f>'טבלה מרכזת'!B629</f>
        <v>45</v>
      </c>
      <c r="Z629" s="63" t="str">
        <f>'טבלה מרכזת'!C629</f>
        <v>אביזרים</v>
      </c>
      <c r="AA629" s="63" t="str">
        <f>'טבלה מרכזת'!D629</f>
        <v>חדרי פעילות/תעסוקה</v>
      </c>
      <c r="AB629" s="63" t="str">
        <f>'טבלה מרכזת'!E629</f>
        <v>סלסלות אישיות לעבודות הקשישים</v>
      </c>
      <c r="AC629" s="63">
        <f>'טבלה מרכזת'!F629</f>
        <v>30</v>
      </c>
      <c r="AD629" s="63">
        <f>'טבלה מרכזת'!G629</f>
        <v>20</v>
      </c>
      <c r="AE629" s="63">
        <f>'טבלה מרכזת'!H629</f>
        <v>600</v>
      </c>
    </row>
    <row r="630" spans="2:31" ht="14.5" thickBot="1" x14ac:dyDescent="0.35">
      <c r="B630" s="64" t="str">
        <f>תקן[[#This Row],[סוג מרכז]]</f>
        <v>תשושי נפש</v>
      </c>
      <c r="C630" s="64">
        <f>תקן[[#This Row],[גודל מרכז]]</f>
        <v>45</v>
      </c>
      <c r="D630" s="64" t="str">
        <f>תקן[[#This Row],[סוג פריט]]</f>
        <v>אביזרים</v>
      </c>
      <c r="E630" s="64" t="str">
        <f>תקן[[#This Row],[קטגוריה]]</f>
        <v>חדר ניקיון</v>
      </c>
      <c r="F630" s="60" t="str">
        <f>תקן[[#This Row],[תיאור הפריט]]</f>
        <v>עגלת ניקיון</v>
      </c>
      <c r="G630" s="64">
        <f>תקן[[#This Row],[עלות פריט]]</f>
        <v>750</v>
      </c>
      <c r="H630" s="64">
        <f>תקן[[#This Row],[כמות]]</f>
        <v>1</v>
      </c>
      <c r="I630" s="64">
        <f>תקן[[#This Row],[סהכ עלות]]</f>
        <v>750</v>
      </c>
      <c r="J630" s="65"/>
      <c r="K630" s="209" t="str">
        <f t="shared" si="94"/>
        <v>עגלת ניקיון</v>
      </c>
      <c r="L630" s="210">
        <f t="shared" si="90"/>
        <v>1</v>
      </c>
      <c r="M630" s="211">
        <f t="shared" si="91"/>
        <v>0</v>
      </c>
      <c r="N630" s="211">
        <f t="shared" si="92"/>
        <v>750</v>
      </c>
      <c r="O630" s="210"/>
      <c r="P630" s="218"/>
      <c r="Q630" s="215" t="str">
        <f t="shared" si="95"/>
        <v>אביזרים</v>
      </c>
      <c r="R630" s="219">
        <f t="shared" si="96"/>
        <v>1</v>
      </c>
      <c r="S630" s="211">
        <f t="shared" si="97"/>
        <v>0</v>
      </c>
      <c r="T630" s="211">
        <f t="shared" si="93"/>
        <v>750</v>
      </c>
      <c r="U630" s="211">
        <f t="shared" si="98"/>
        <v>750</v>
      </c>
      <c r="V630" s="220"/>
      <c r="X630" s="63" t="str">
        <f>'טבלה מרכזת'!A630</f>
        <v>תשושי נפש</v>
      </c>
      <c r="Y630" s="63">
        <f>'טבלה מרכזת'!B630</f>
        <v>45</v>
      </c>
      <c r="Z630" s="63" t="str">
        <f>'טבלה מרכזת'!C630</f>
        <v>אביזרים</v>
      </c>
      <c r="AA630" s="63" t="str">
        <f>'טבלה מרכזת'!D630</f>
        <v>חדר ניקיון</v>
      </c>
      <c r="AB630" s="63" t="str">
        <f>'טבלה מרכזת'!E630</f>
        <v>עגלת ניקיון</v>
      </c>
      <c r="AC630" s="63">
        <f>'טבלה מרכזת'!F630</f>
        <v>750</v>
      </c>
      <c r="AD630" s="63">
        <f>'טבלה מרכזת'!G630</f>
        <v>1</v>
      </c>
      <c r="AE630" s="63">
        <f>'טבלה מרכזת'!H630</f>
        <v>750</v>
      </c>
    </row>
    <row r="631" spans="2:31" ht="14.5" thickBot="1" x14ac:dyDescent="0.35">
      <c r="B631" s="64" t="str">
        <f>תקן[[#This Row],[סוג מרכז]]</f>
        <v>תשושי נפש</v>
      </c>
      <c r="C631" s="64">
        <f>תקן[[#This Row],[גודל מרכז]]</f>
        <v>45</v>
      </c>
      <c r="D631" s="64" t="str">
        <f>תקן[[#This Row],[סוג פריט]]</f>
        <v>אביזרים</v>
      </c>
      <c r="E631" s="64" t="str">
        <f>תקן[[#This Row],[קטגוריה]]</f>
        <v>חדר ניקיון</v>
      </c>
      <c r="F631" s="60" t="str">
        <f>תקן[[#This Row],[תיאור הפריט]]</f>
        <v>פח אשפה</v>
      </c>
      <c r="G631" s="64">
        <f>תקן[[#This Row],[עלות פריט]]</f>
        <v>150</v>
      </c>
      <c r="H631" s="64">
        <f>תקן[[#This Row],[כמות]]</f>
        <v>1</v>
      </c>
      <c r="I631" s="64">
        <f>תקן[[#This Row],[סהכ עלות]]</f>
        <v>150</v>
      </c>
      <c r="J631" s="65"/>
      <c r="K631" s="209" t="str">
        <f t="shared" si="94"/>
        <v>פח אשפה</v>
      </c>
      <c r="L631" s="210">
        <f t="shared" si="90"/>
        <v>1</v>
      </c>
      <c r="M631" s="211">
        <f t="shared" si="91"/>
        <v>0</v>
      </c>
      <c r="N631" s="211">
        <f t="shared" si="92"/>
        <v>150</v>
      </c>
      <c r="O631" s="210"/>
      <c r="P631" s="218"/>
      <c r="Q631" s="215" t="str">
        <f t="shared" si="95"/>
        <v>אביזרים</v>
      </c>
      <c r="R631" s="219">
        <f t="shared" si="96"/>
        <v>1</v>
      </c>
      <c r="S631" s="211">
        <f t="shared" si="97"/>
        <v>0</v>
      </c>
      <c r="T631" s="211">
        <f t="shared" si="93"/>
        <v>150</v>
      </c>
      <c r="U631" s="211">
        <f t="shared" si="98"/>
        <v>150</v>
      </c>
      <c r="V631" s="220"/>
      <c r="X631" s="63" t="str">
        <f>'טבלה מרכזת'!A631</f>
        <v>תשושי נפש</v>
      </c>
      <c r="Y631" s="63">
        <f>'טבלה מרכזת'!B631</f>
        <v>45</v>
      </c>
      <c r="Z631" s="63" t="str">
        <f>'טבלה מרכזת'!C631</f>
        <v>אביזרים</v>
      </c>
      <c r="AA631" s="63" t="str">
        <f>'טבלה מרכזת'!D631</f>
        <v>חדר ניקיון</v>
      </c>
      <c r="AB631" s="63" t="str">
        <f>'טבלה מרכזת'!E631</f>
        <v>פח אשפה</v>
      </c>
      <c r="AC631" s="63">
        <f>'טבלה מרכזת'!F631</f>
        <v>150</v>
      </c>
      <c r="AD631" s="63">
        <f>'טבלה מרכזת'!G631</f>
        <v>1</v>
      </c>
      <c r="AE631" s="63">
        <f>'טבלה מרכזת'!H631</f>
        <v>150</v>
      </c>
    </row>
    <row r="632" spans="2:31" ht="14.5" thickBot="1" x14ac:dyDescent="0.35">
      <c r="B632" s="64" t="str">
        <f>תקן[[#This Row],[סוג מרכז]]</f>
        <v>תשושי נפש</v>
      </c>
      <c r="C632" s="64">
        <f>תקן[[#This Row],[גודל מרכז]]</f>
        <v>45</v>
      </c>
      <c r="D632" s="64" t="str">
        <f>תקן[[#This Row],[סוג פריט]]</f>
        <v>אביזרים</v>
      </c>
      <c r="E632" s="64" t="str">
        <f>תקן[[#This Row],[קטגוריה]]</f>
        <v>חדר רחצה</v>
      </c>
      <c r="F632" s="60" t="str">
        <f>תקן[[#This Row],[תיאור הפריט]]</f>
        <v>פח אשפה</v>
      </c>
      <c r="G632" s="64">
        <f>תקן[[#This Row],[עלות פריט]]</f>
        <v>150</v>
      </c>
      <c r="H632" s="64">
        <f>תקן[[#This Row],[כמות]]</f>
        <v>2</v>
      </c>
      <c r="I632" s="64">
        <f>תקן[[#This Row],[סהכ עלות]]</f>
        <v>300</v>
      </c>
      <c r="J632" s="65"/>
      <c r="K632" s="209" t="str">
        <f t="shared" si="94"/>
        <v>פח אשפה</v>
      </c>
      <c r="L632" s="210">
        <f t="shared" si="90"/>
        <v>2</v>
      </c>
      <c r="M632" s="211">
        <f t="shared" si="91"/>
        <v>0</v>
      </c>
      <c r="N632" s="211">
        <f t="shared" si="92"/>
        <v>300</v>
      </c>
      <c r="O632" s="210"/>
      <c r="P632" s="218"/>
      <c r="Q632" s="215" t="str">
        <f t="shared" si="95"/>
        <v>אביזרים</v>
      </c>
      <c r="R632" s="219">
        <f t="shared" si="96"/>
        <v>2</v>
      </c>
      <c r="S632" s="211">
        <f t="shared" si="97"/>
        <v>0</v>
      </c>
      <c r="T632" s="211">
        <f t="shared" si="93"/>
        <v>150</v>
      </c>
      <c r="U632" s="211">
        <f t="shared" si="98"/>
        <v>300</v>
      </c>
      <c r="V632" s="220"/>
      <c r="X632" s="63" t="str">
        <f>'טבלה מרכזת'!A632</f>
        <v>תשושי נפש</v>
      </c>
      <c r="Y632" s="63">
        <f>'טבלה מרכזת'!B632</f>
        <v>45</v>
      </c>
      <c r="Z632" s="63" t="str">
        <f>'טבלה מרכזת'!C632</f>
        <v>אביזרים</v>
      </c>
      <c r="AA632" s="63" t="str">
        <f>'טבלה מרכזת'!D632</f>
        <v>חדר רחצה</v>
      </c>
      <c r="AB632" s="63" t="str">
        <f>'טבלה מרכזת'!E632</f>
        <v>פח אשפה</v>
      </c>
      <c r="AC632" s="63">
        <f>'טבלה מרכזת'!F632</f>
        <v>150</v>
      </c>
      <c r="AD632" s="63">
        <f>'טבלה מרכזת'!G632</f>
        <v>2</v>
      </c>
      <c r="AE632" s="63">
        <f>'טבלה מרכזת'!H632</f>
        <v>300</v>
      </c>
    </row>
    <row r="633" spans="2:31" ht="14.5" thickBot="1" x14ac:dyDescent="0.35">
      <c r="B633" s="64" t="str">
        <f>תקן[[#This Row],[סוג מרכז]]</f>
        <v>תשושי נפש</v>
      </c>
      <c r="C633" s="64">
        <f>תקן[[#This Row],[גודל מרכז]]</f>
        <v>45</v>
      </c>
      <c r="D633" s="64" t="str">
        <f>תקן[[#This Row],[סוג פריט]]</f>
        <v>אביזרים</v>
      </c>
      <c r="E633" s="64" t="str">
        <f>תקן[[#This Row],[קטגוריה]]</f>
        <v>חדרי פעילות/תעסוקה</v>
      </c>
      <c r="F633" s="60" t="str">
        <f>תקן[[#This Row],[תיאור הפריט]]</f>
        <v>פח אשפה</v>
      </c>
      <c r="G633" s="64">
        <f>תקן[[#This Row],[עלות פריט]]</f>
        <v>150</v>
      </c>
      <c r="H633" s="64">
        <f>תקן[[#This Row],[כמות]]</f>
        <v>3</v>
      </c>
      <c r="I633" s="64">
        <f>תקן[[#This Row],[סהכ עלות]]</f>
        <v>450</v>
      </c>
      <c r="J633" s="65"/>
      <c r="K633" s="209" t="str">
        <f t="shared" si="94"/>
        <v>פח אשפה</v>
      </c>
      <c r="L633" s="210">
        <f t="shared" si="90"/>
        <v>3</v>
      </c>
      <c r="M633" s="211">
        <f t="shared" si="91"/>
        <v>0</v>
      </c>
      <c r="N633" s="211">
        <f t="shared" si="92"/>
        <v>450</v>
      </c>
      <c r="O633" s="210"/>
      <c r="P633" s="218"/>
      <c r="Q633" s="215" t="str">
        <f t="shared" si="95"/>
        <v>אביזרים</v>
      </c>
      <c r="R633" s="219">
        <f t="shared" si="96"/>
        <v>3</v>
      </c>
      <c r="S633" s="211">
        <f t="shared" si="97"/>
        <v>0</v>
      </c>
      <c r="T633" s="211">
        <f t="shared" si="93"/>
        <v>150</v>
      </c>
      <c r="U633" s="211">
        <f t="shared" si="98"/>
        <v>450</v>
      </c>
      <c r="V633" s="220"/>
      <c r="X633" s="63" t="str">
        <f>'טבלה מרכזת'!A633</f>
        <v>תשושי נפש</v>
      </c>
      <c r="Y633" s="63">
        <f>'טבלה מרכזת'!B633</f>
        <v>45</v>
      </c>
      <c r="Z633" s="63" t="str">
        <f>'טבלה מרכזת'!C633</f>
        <v>אביזרים</v>
      </c>
      <c r="AA633" s="63" t="str">
        <f>'טבלה מרכזת'!D633</f>
        <v>חדרי פעילות/תעסוקה</v>
      </c>
      <c r="AB633" s="63" t="str">
        <f>'טבלה מרכזת'!E633</f>
        <v>פח אשפה</v>
      </c>
      <c r="AC633" s="63">
        <f>'טבלה מרכזת'!F633</f>
        <v>150</v>
      </c>
      <c r="AD633" s="63">
        <f>'טבלה מרכזת'!G633</f>
        <v>3</v>
      </c>
      <c r="AE633" s="63">
        <f>'טבלה מרכזת'!H633</f>
        <v>450</v>
      </c>
    </row>
    <row r="634" spans="2:31" ht="28.5" thickBot="1" x14ac:dyDescent="0.35">
      <c r="B634" s="64" t="str">
        <f>תקן[[#This Row],[סוג מרכז]]</f>
        <v>תשושי נפש</v>
      </c>
      <c r="C634" s="64">
        <f>תקן[[#This Row],[גודל מרכז]]</f>
        <v>45</v>
      </c>
      <c r="D634" s="64" t="str">
        <f>תקן[[#This Row],[סוג פריט]]</f>
        <v>אביזרים</v>
      </c>
      <c r="E634" s="64" t="str">
        <f>תקן[[#This Row],[קטגוריה]]</f>
        <v>חדר אוכל</v>
      </c>
      <c r="F634" s="60" t="str">
        <f>תקן[[#This Row],[תיאור הפריט]]</f>
        <v>פריטי עיצוב, תמונות, מיכל צמחים וכדו' (תקציב)</v>
      </c>
      <c r="G634" s="64">
        <f>תקן[[#This Row],[עלות פריט]]</f>
        <v>1000</v>
      </c>
      <c r="H634" s="64">
        <f>תקן[[#This Row],[כמות]]</f>
        <v>4</v>
      </c>
      <c r="I634" s="64">
        <f>תקן[[#This Row],[סהכ עלות]]</f>
        <v>4000</v>
      </c>
      <c r="J634" s="65"/>
      <c r="K634" s="209" t="str">
        <f t="shared" si="94"/>
        <v>פריטי עיצוב, תמונות, מיכל צמחים וכדו' (תקציב)</v>
      </c>
      <c r="L634" s="210">
        <f t="shared" si="90"/>
        <v>4</v>
      </c>
      <c r="M634" s="211">
        <f t="shared" si="91"/>
        <v>0</v>
      </c>
      <c r="N634" s="211">
        <f t="shared" si="92"/>
        <v>4000</v>
      </c>
      <c r="O634" s="210"/>
      <c r="P634" s="218"/>
      <c r="Q634" s="215" t="str">
        <f t="shared" si="95"/>
        <v>אביזרים</v>
      </c>
      <c r="R634" s="219">
        <f t="shared" si="96"/>
        <v>4</v>
      </c>
      <c r="S634" s="211">
        <f t="shared" si="97"/>
        <v>0</v>
      </c>
      <c r="T634" s="211">
        <f t="shared" si="93"/>
        <v>1000</v>
      </c>
      <c r="U634" s="211">
        <f t="shared" si="98"/>
        <v>4000</v>
      </c>
      <c r="V634" s="220"/>
      <c r="X634" s="63" t="str">
        <f>'טבלה מרכזת'!A634</f>
        <v>תשושי נפש</v>
      </c>
      <c r="Y634" s="63">
        <f>'טבלה מרכזת'!B634</f>
        <v>45</v>
      </c>
      <c r="Z634" s="63" t="str">
        <f>'טבלה מרכזת'!C634</f>
        <v>אביזרים</v>
      </c>
      <c r="AA634" s="63" t="str">
        <f>'טבלה מרכזת'!D634</f>
        <v>חדר אוכל</v>
      </c>
      <c r="AB634" s="63" t="str">
        <f>'טבלה מרכזת'!E634</f>
        <v>פריטי עיצוב, תמונות, מיכל צמחים וכדו' (תקציב)</v>
      </c>
      <c r="AC634" s="63">
        <f>'טבלה מרכזת'!F634</f>
        <v>1000</v>
      </c>
      <c r="AD634" s="63">
        <f>'טבלה מרכזת'!G634</f>
        <v>4</v>
      </c>
      <c r="AE634" s="63">
        <f>'טבלה מרכזת'!H634</f>
        <v>4000</v>
      </c>
    </row>
    <row r="635" spans="2:31" ht="14.5" thickBot="1" x14ac:dyDescent="0.35">
      <c r="B635" s="64" t="str">
        <f>תקן[[#This Row],[סוג מרכז]]</f>
        <v>תשושי נפש</v>
      </c>
      <c r="C635" s="64">
        <f>תקן[[#This Row],[גודל מרכז]]</f>
        <v>45</v>
      </c>
      <c r="D635" s="64" t="str">
        <f>תקן[[#This Row],[סוג פריט]]</f>
        <v>אביזרים</v>
      </c>
      <c r="E635" s="64" t="str">
        <f>תקן[[#This Row],[קטגוריה]]</f>
        <v>חדר רחצה</v>
      </c>
      <c r="F635" s="60" t="str">
        <f>תקן[[#This Row],[תיאור הפריט]]</f>
        <v>קולב בגדים</v>
      </c>
      <c r="G635" s="64">
        <f>תקן[[#This Row],[עלות פריט]]</f>
        <v>300</v>
      </c>
      <c r="H635" s="64">
        <f>תקן[[#This Row],[כמות]]</f>
        <v>1</v>
      </c>
      <c r="I635" s="64">
        <f>תקן[[#This Row],[סהכ עלות]]</f>
        <v>300</v>
      </c>
      <c r="J635" s="65"/>
      <c r="K635" s="209" t="str">
        <f t="shared" si="94"/>
        <v>קולב בגדים</v>
      </c>
      <c r="L635" s="210">
        <f t="shared" si="90"/>
        <v>1</v>
      </c>
      <c r="M635" s="211">
        <f t="shared" si="91"/>
        <v>0</v>
      </c>
      <c r="N635" s="211">
        <f t="shared" si="92"/>
        <v>300</v>
      </c>
      <c r="O635" s="210"/>
      <c r="P635" s="218"/>
      <c r="Q635" s="215" t="str">
        <f t="shared" si="95"/>
        <v>אביזרים</v>
      </c>
      <c r="R635" s="219">
        <f t="shared" si="96"/>
        <v>1</v>
      </c>
      <c r="S635" s="211">
        <f t="shared" si="97"/>
        <v>0</v>
      </c>
      <c r="T635" s="211">
        <f t="shared" si="93"/>
        <v>300</v>
      </c>
      <c r="U635" s="211">
        <f t="shared" si="98"/>
        <v>300</v>
      </c>
      <c r="V635" s="220"/>
      <c r="X635" s="63" t="str">
        <f>'טבלה מרכזת'!A635</f>
        <v>תשושי נפש</v>
      </c>
      <c r="Y635" s="63">
        <f>'טבלה מרכזת'!B635</f>
        <v>45</v>
      </c>
      <c r="Z635" s="63" t="str">
        <f>'טבלה מרכזת'!C635</f>
        <v>אביזרים</v>
      </c>
      <c r="AA635" s="63" t="str">
        <f>'טבלה מרכזת'!D635</f>
        <v>חדר רחצה</v>
      </c>
      <c r="AB635" s="63" t="str">
        <f>'טבלה מרכזת'!E635</f>
        <v>קולב בגדים</v>
      </c>
      <c r="AC635" s="63">
        <f>'טבלה מרכזת'!F635</f>
        <v>300</v>
      </c>
      <c r="AD635" s="63">
        <f>'טבלה מרכזת'!G635</f>
        <v>1</v>
      </c>
      <c r="AE635" s="63">
        <f>'טבלה מרכזת'!H635</f>
        <v>300</v>
      </c>
    </row>
    <row r="636" spans="2:31" ht="14.5" thickBot="1" x14ac:dyDescent="0.35">
      <c r="B636" s="64" t="str">
        <f>תקן[[#This Row],[סוג מרכז]]</f>
        <v>תשושי נפש</v>
      </c>
      <c r="C636" s="64">
        <f>תקן[[#This Row],[גודל מרכז]]</f>
        <v>45</v>
      </c>
      <c r="D636" s="64" t="str">
        <f>תקן[[#This Row],[סוג פריט]]</f>
        <v>אביזרים</v>
      </c>
      <c r="E636" s="64" t="str">
        <f>תקן[[#This Row],[קטגוריה]]</f>
        <v>חדרי צוות/רב תחומי</v>
      </c>
      <c r="F636" s="60" t="str">
        <f>תקן[[#This Row],[תיאור הפריט]]</f>
        <v>קולב בגדים</v>
      </c>
      <c r="G636" s="64">
        <f>תקן[[#This Row],[עלות פריט]]</f>
        <v>300</v>
      </c>
      <c r="H636" s="64">
        <f>תקן[[#This Row],[כמות]]</f>
        <v>1</v>
      </c>
      <c r="I636" s="64">
        <f>תקן[[#This Row],[סהכ עלות]]</f>
        <v>300</v>
      </c>
      <c r="J636" s="65"/>
      <c r="K636" s="209" t="str">
        <f t="shared" si="94"/>
        <v>קולב בגדים</v>
      </c>
      <c r="L636" s="210">
        <f t="shared" si="90"/>
        <v>1</v>
      </c>
      <c r="M636" s="211">
        <f t="shared" si="91"/>
        <v>0</v>
      </c>
      <c r="N636" s="211">
        <f t="shared" si="92"/>
        <v>300</v>
      </c>
      <c r="O636" s="210"/>
      <c r="P636" s="218"/>
      <c r="Q636" s="215" t="str">
        <f t="shared" si="95"/>
        <v>אביזרים</v>
      </c>
      <c r="R636" s="219">
        <f t="shared" si="96"/>
        <v>1</v>
      </c>
      <c r="S636" s="211">
        <f t="shared" si="97"/>
        <v>0</v>
      </c>
      <c r="T636" s="211">
        <f t="shared" si="93"/>
        <v>300</v>
      </c>
      <c r="U636" s="211">
        <f t="shared" si="98"/>
        <v>300</v>
      </c>
      <c r="V636" s="220"/>
      <c r="X636" s="63" t="str">
        <f>'טבלה מרכזת'!A636</f>
        <v>תשושי נפש</v>
      </c>
      <c r="Y636" s="63">
        <f>'טבלה מרכזת'!B636</f>
        <v>45</v>
      </c>
      <c r="Z636" s="63" t="str">
        <f>'טבלה מרכזת'!C636</f>
        <v>אביזרים</v>
      </c>
      <c r="AA636" s="63" t="str">
        <f>'טבלה מרכזת'!D636</f>
        <v>חדרי צוות/רב תחומי</v>
      </c>
      <c r="AB636" s="63" t="str">
        <f>'טבלה מרכזת'!E636</f>
        <v>קולב בגדים</v>
      </c>
      <c r="AC636" s="63">
        <f>'טבלה מרכזת'!F636</f>
        <v>300</v>
      </c>
      <c r="AD636" s="63">
        <f>'טבלה מרכזת'!G636</f>
        <v>1</v>
      </c>
      <c r="AE636" s="63">
        <f>'טבלה מרכזת'!H636</f>
        <v>300</v>
      </c>
    </row>
    <row r="637" spans="2:31" ht="14.5" thickBot="1" x14ac:dyDescent="0.35">
      <c r="B637" s="64" t="str">
        <f>תקן[[#This Row],[סוג מרכז]]</f>
        <v>תשושי נפש</v>
      </c>
      <c r="C637" s="64">
        <f>תקן[[#This Row],[גודל מרכז]]</f>
        <v>45</v>
      </c>
      <c r="D637" s="64" t="str">
        <f>תקן[[#This Row],[סוג פריט]]</f>
        <v>אביזרים</v>
      </c>
      <c r="E637" s="64" t="str">
        <f>תקן[[#This Row],[קטגוריה]]</f>
        <v>מכבסה</v>
      </c>
      <c r="F637" s="60" t="str">
        <f>תקן[[#This Row],[תיאור הפריט]]</f>
        <v>קרש גיהוץ + מגהץ</v>
      </c>
      <c r="G637" s="64">
        <f>תקן[[#This Row],[עלות פריט]]</f>
        <v>1000</v>
      </c>
      <c r="H637" s="64">
        <f>תקן[[#This Row],[כמות]]</f>
        <v>1</v>
      </c>
      <c r="I637" s="64">
        <f>תקן[[#This Row],[סהכ עלות]]</f>
        <v>1000</v>
      </c>
      <c r="J637" s="65"/>
      <c r="K637" s="209" t="str">
        <f t="shared" si="94"/>
        <v>קרש גיהוץ + מגהץ</v>
      </c>
      <c r="L637" s="210">
        <f t="shared" si="90"/>
        <v>1</v>
      </c>
      <c r="M637" s="211">
        <f t="shared" si="91"/>
        <v>0</v>
      </c>
      <c r="N637" s="211">
        <f t="shared" si="92"/>
        <v>1000</v>
      </c>
      <c r="O637" s="210"/>
      <c r="P637" s="218"/>
      <c r="Q637" s="215" t="str">
        <f t="shared" si="95"/>
        <v>אביזרים</v>
      </c>
      <c r="R637" s="219">
        <f t="shared" si="96"/>
        <v>1</v>
      </c>
      <c r="S637" s="211">
        <f t="shared" si="97"/>
        <v>0</v>
      </c>
      <c r="T637" s="211">
        <f t="shared" si="93"/>
        <v>1000</v>
      </c>
      <c r="U637" s="211">
        <f t="shared" si="98"/>
        <v>1000</v>
      </c>
      <c r="V637" s="220"/>
      <c r="X637" s="63" t="str">
        <f>'טבלה מרכזת'!A637</f>
        <v>תשושי נפש</v>
      </c>
      <c r="Y637" s="63">
        <f>'טבלה מרכזת'!B637</f>
        <v>45</v>
      </c>
      <c r="Z637" s="63" t="str">
        <f>'טבלה מרכזת'!C637</f>
        <v>אביזרים</v>
      </c>
      <c r="AA637" s="63" t="str">
        <f>'טבלה מרכזת'!D637</f>
        <v>מכבסה</v>
      </c>
      <c r="AB637" s="63" t="str">
        <f>'טבלה מרכזת'!E637</f>
        <v>קרש גיהוץ + מגהץ</v>
      </c>
      <c r="AC637" s="63">
        <f>'טבלה מרכזת'!F637</f>
        <v>1000</v>
      </c>
      <c r="AD637" s="63">
        <f>'טבלה מרכזת'!G637</f>
        <v>1</v>
      </c>
      <c r="AE637" s="63">
        <f>'טבלה מרכזת'!H637</f>
        <v>1000</v>
      </c>
    </row>
    <row r="638" spans="2:31" ht="14.5" thickBot="1" x14ac:dyDescent="0.35">
      <c r="B638" s="64" t="str">
        <f>תקן[[#This Row],[סוג מרכז]]</f>
        <v>תשושי נפש</v>
      </c>
      <c r="C638" s="64">
        <f>תקן[[#This Row],[גודל מרכז]]</f>
        <v>45</v>
      </c>
      <c r="D638" s="64" t="str">
        <f>תקן[[#This Row],[סוג פריט]]</f>
        <v>אביזרים</v>
      </c>
      <c r="E638" s="64" t="str">
        <f>תקן[[#This Row],[קטגוריה]]</f>
        <v>חדר רחצה</v>
      </c>
      <c r="F638" s="60" t="str">
        <f>תקן[[#This Row],[תיאור הפריט]]</f>
        <v>שטיח למניעת החלקה</v>
      </c>
      <c r="G638" s="64">
        <f>תקן[[#This Row],[עלות פריט]]</f>
        <v>200</v>
      </c>
      <c r="H638" s="64">
        <f>תקן[[#This Row],[כמות]]</f>
        <v>2</v>
      </c>
      <c r="I638" s="64">
        <f>תקן[[#This Row],[סהכ עלות]]</f>
        <v>400</v>
      </c>
      <c r="J638" s="65"/>
      <c r="K638" s="209" t="str">
        <f t="shared" si="94"/>
        <v>שטיח למניעת החלקה</v>
      </c>
      <c r="L638" s="210">
        <f t="shared" si="90"/>
        <v>2</v>
      </c>
      <c r="M638" s="211">
        <f t="shared" si="91"/>
        <v>0</v>
      </c>
      <c r="N638" s="211">
        <f t="shared" si="92"/>
        <v>400</v>
      </c>
      <c r="O638" s="210"/>
      <c r="P638" s="218"/>
      <c r="Q638" s="215" t="str">
        <f t="shared" si="95"/>
        <v>אביזרים</v>
      </c>
      <c r="R638" s="219">
        <f t="shared" si="96"/>
        <v>2</v>
      </c>
      <c r="S638" s="211">
        <f t="shared" si="97"/>
        <v>0</v>
      </c>
      <c r="T638" s="211">
        <f t="shared" si="93"/>
        <v>200</v>
      </c>
      <c r="U638" s="211">
        <f t="shared" si="98"/>
        <v>400</v>
      </c>
      <c r="V638" s="220"/>
      <c r="X638" s="63" t="str">
        <f>'טבלה מרכזת'!A638</f>
        <v>תשושי נפש</v>
      </c>
      <c r="Y638" s="63">
        <f>'טבלה מרכזת'!B638</f>
        <v>45</v>
      </c>
      <c r="Z638" s="63" t="str">
        <f>'טבלה מרכזת'!C638</f>
        <v>אביזרים</v>
      </c>
      <c r="AA638" s="63" t="str">
        <f>'טבלה מרכזת'!D638</f>
        <v>חדר רחצה</v>
      </c>
      <c r="AB638" s="63" t="str">
        <f>'טבלה מרכזת'!E638</f>
        <v>שטיח למניעת החלקה</v>
      </c>
      <c r="AC638" s="63">
        <f>'טבלה מרכזת'!F638</f>
        <v>200</v>
      </c>
      <c r="AD638" s="63">
        <f>'טבלה מרכזת'!G638</f>
        <v>2</v>
      </c>
      <c r="AE638" s="63">
        <f>'טבלה מרכזת'!H638</f>
        <v>400</v>
      </c>
    </row>
    <row r="639" spans="2:31" ht="14.5" thickBot="1" x14ac:dyDescent="0.35">
      <c r="B639" s="64" t="str">
        <f>תקן[[#This Row],[סוג מרכז]]</f>
        <v>תשושי נפש</v>
      </c>
      <c r="C639" s="64">
        <f>תקן[[#This Row],[גודל מרכז]]</f>
        <v>45</v>
      </c>
      <c r="D639" s="64" t="str">
        <f>תקן[[#This Row],[סוג פריט]]</f>
        <v>אביזרים</v>
      </c>
      <c r="E639" s="64" t="str">
        <f>תקן[[#This Row],[קטגוריה]]</f>
        <v>כללי</v>
      </c>
      <c r="F639" s="60" t="str">
        <f>תקן[[#This Row],[תיאור הפריט]]</f>
        <v>שילוט חיצוני למרכז (תקציב)</v>
      </c>
      <c r="G639" s="64">
        <f>תקן[[#This Row],[עלות פריט]]</f>
        <v>8000</v>
      </c>
      <c r="H639" s="64">
        <f>תקן[[#This Row],[כמות]]</f>
        <v>1</v>
      </c>
      <c r="I639" s="64">
        <f>תקן[[#This Row],[סהכ עלות]]</f>
        <v>8000</v>
      </c>
      <c r="J639" s="65"/>
      <c r="K639" s="209" t="str">
        <f t="shared" si="94"/>
        <v>שילוט חיצוני למרכז (תקציב)</v>
      </c>
      <c r="L639" s="210">
        <f t="shared" si="90"/>
        <v>1</v>
      </c>
      <c r="M639" s="211">
        <f t="shared" si="91"/>
        <v>0</v>
      </c>
      <c r="N639" s="211">
        <f t="shared" si="92"/>
        <v>8000</v>
      </c>
      <c r="O639" s="210"/>
      <c r="P639" s="218"/>
      <c r="Q639" s="215" t="str">
        <f t="shared" si="95"/>
        <v>אביזרים</v>
      </c>
      <c r="R639" s="219">
        <f t="shared" si="96"/>
        <v>1</v>
      </c>
      <c r="S639" s="211">
        <f t="shared" si="97"/>
        <v>0</v>
      </c>
      <c r="T639" s="211">
        <f t="shared" si="93"/>
        <v>8000</v>
      </c>
      <c r="U639" s="211">
        <f t="shared" si="98"/>
        <v>8000</v>
      </c>
      <c r="V639" s="220"/>
      <c r="X639" s="63" t="str">
        <f>'טבלה מרכזת'!A639</f>
        <v>תשושי נפש</v>
      </c>
      <c r="Y639" s="63">
        <f>'טבלה מרכזת'!B639</f>
        <v>45</v>
      </c>
      <c r="Z639" s="63" t="str">
        <f>'טבלה מרכזת'!C639</f>
        <v>אביזרים</v>
      </c>
      <c r="AA639" s="63" t="str">
        <f>'טבלה מרכזת'!D639</f>
        <v>כללי</v>
      </c>
      <c r="AB639" s="63" t="str">
        <f>'טבלה מרכזת'!E639</f>
        <v>שילוט חיצוני למרכז (תקציב)</v>
      </c>
      <c r="AC639" s="63">
        <f>'טבלה מרכזת'!F639</f>
        <v>8000</v>
      </c>
      <c r="AD639" s="63">
        <f>'טבלה מרכזת'!G639</f>
        <v>1</v>
      </c>
      <c r="AE639" s="63">
        <f>'טבלה מרכזת'!H639</f>
        <v>8000</v>
      </c>
    </row>
    <row r="640" spans="2:31" ht="42.5" thickBot="1" x14ac:dyDescent="0.35">
      <c r="B640" s="64" t="str">
        <f>תקן[[#This Row],[סוג מרכז]]</f>
        <v>תשושי נפש</v>
      </c>
      <c r="C640" s="64">
        <f>תקן[[#This Row],[גודל מרכז]]</f>
        <v>45</v>
      </c>
      <c r="D640" s="64" t="str">
        <f>תקן[[#This Row],[סוג פריט]]</f>
        <v>אביזרים</v>
      </c>
      <c r="E640" s="64" t="str">
        <f>תקן[[#This Row],[קטגוריה]]</f>
        <v>כללי</v>
      </c>
      <c r="F640" s="60" t="str">
        <f>תקן[[#This Row],[תיאור הפריט]]</f>
        <v>שיפור בטיחות כמו: מעקות, מאחזי בטיחות, לחצן מצוקה עם צופר, פסים למניעת החלקה.</v>
      </c>
      <c r="G640" s="64">
        <f>תקן[[#This Row],[עלות פריט]]</f>
        <v>500</v>
      </c>
      <c r="H640" s="64">
        <f>תקן[[#This Row],[כמות]]</f>
        <v>15</v>
      </c>
      <c r="I640" s="64">
        <f>תקן[[#This Row],[סהכ עלות]]</f>
        <v>7500</v>
      </c>
      <c r="J640" s="65"/>
      <c r="K640" s="209" t="str">
        <f t="shared" si="94"/>
        <v>שיפור בטיחות כמו: מעקות, מאחזי בטיחות, לחצן מצוקה עם צופר, פסים למניעת החלקה.</v>
      </c>
      <c r="L640" s="210">
        <f t="shared" si="90"/>
        <v>15</v>
      </c>
      <c r="M640" s="211">
        <f t="shared" si="91"/>
        <v>0</v>
      </c>
      <c r="N640" s="211">
        <f t="shared" si="92"/>
        <v>7500</v>
      </c>
      <c r="O640" s="210"/>
      <c r="P640" s="218"/>
      <c r="Q640" s="215" t="str">
        <f t="shared" si="95"/>
        <v>אביזרים</v>
      </c>
      <c r="R640" s="219">
        <f t="shared" si="96"/>
        <v>15</v>
      </c>
      <c r="S640" s="211">
        <f t="shared" si="97"/>
        <v>0</v>
      </c>
      <c r="T640" s="211">
        <f t="shared" si="93"/>
        <v>500</v>
      </c>
      <c r="U640" s="211">
        <f t="shared" si="98"/>
        <v>7500</v>
      </c>
      <c r="V640" s="220"/>
      <c r="X640" s="63" t="str">
        <f>'טבלה מרכזת'!A640</f>
        <v>תשושי נפש</v>
      </c>
      <c r="Y640" s="63">
        <f>'טבלה מרכזת'!B640</f>
        <v>45</v>
      </c>
      <c r="Z640" s="63" t="str">
        <f>'טבלה מרכזת'!C640</f>
        <v>אביזרים</v>
      </c>
      <c r="AA640" s="63" t="str">
        <f>'טבלה מרכזת'!D640</f>
        <v>כללי</v>
      </c>
      <c r="AB640" s="63" t="str">
        <f>'טבלה מרכזת'!E640</f>
        <v>שיפור בטיחות כמו: מעקות, מאחזי בטיחות, לחצן מצוקה עם צופר, פסים למניעת החלקה.</v>
      </c>
      <c r="AC640" s="63">
        <f>'טבלה מרכזת'!F640</f>
        <v>500</v>
      </c>
      <c r="AD640" s="63">
        <f>'טבלה מרכזת'!G640</f>
        <v>15</v>
      </c>
      <c r="AE640" s="63">
        <f>'טבלה מרכזת'!H640</f>
        <v>7500</v>
      </c>
    </row>
    <row r="641" spans="2:31" ht="14.5" thickBot="1" x14ac:dyDescent="0.35">
      <c r="B641" s="64" t="str">
        <f>תקן[[#This Row],[סוג מרכז]]</f>
        <v>תשושי נפש</v>
      </c>
      <c r="C641" s="64">
        <f>תקן[[#This Row],[גודל מרכז]]</f>
        <v>45</v>
      </c>
      <c r="D641" s="64" t="str">
        <f>תקן[[#This Row],[סוג פריט]]</f>
        <v>אביזרים</v>
      </c>
      <c r="E641" s="64" t="str">
        <f>תקן[[#This Row],[קטגוריה]]</f>
        <v>כללי</v>
      </c>
      <c r="F641" s="60" t="str">
        <f>תקן[[#This Row],[תיאור הפריט]]</f>
        <v>שעון נוכחות</v>
      </c>
      <c r="G641" s="64">
        <f>תקן[[#This Row],[עלות פריט]]</f>
        <v>900</v>
      </c>
      <c r="H641" s="64">
        <f>תקן[[#This Row],[כמות]]</f>
        <v>1</v>
      </c>
      <c r="I641" s="64">
        <f>תקן[[#This Row],[סהכ עלות]]</f>
        <v>900</v>
      </c>
      <c r="J641" s="65"/>
      <c r="K641" s="209" t="str">
        <f t="shared" si="94"/>
        <v>שעון נוכחות</v>
      </c>
      <c r="L641" s="210">
        <f t="shared" si="90"/>
        <v>1</v>
      </c>
      <c r="M641" s="211">
        <f t="shared" si="91"/>
        <v>0</v>
      </c>
      <c r="N641" s="211">
        <f t="shared" si="92"/>
        <v>900</v>
      </c>
      <c r="O641" s="210"/>
      <c r="P641" s="218"/>
      <c r="Q641" s="215" t="str">
        <f t="shared" si="95"/>
        <v>אביזרים</v>
      </c>
      <c r="R641" s="219">
        <f t="shared" si="96"/>
        <v>1</v>
      </c>
      <c r="S641" s="211">
        <f t="shared" si="97"/>
        <v>0</v>
      </c>
      <c r="T641" s="211">
        <f t="shared" si="93"/>
        <v>900</v>
      </c>
      <c r="U641" s="211">
        <f t="shared" si="98"/>
        <v>900</v>
      </c>
      <c r="V641" s="220"/>
      <c r="X641" s="63" t="str">
        <f>'טבלה מרכזת'!A641</f>
        <v>תשושי נפש</v>
      </c>
      <c r="Y641" s="63">
        <f>'טבלה מרכזת'!B641</f>
        <v>45</v>
      </c>
      <c r="Z641" s="63" t="str">
        <f>'טבלה מרכזת'!C641</f>
        <v>אביזרים</v>
      </c>
      <c r="AA641" s="63" t="str">
        <f>'טבלה מרכזת'!D641</f>
        <v>כללי</v>
      </c>
      <c r="AB641" s="63" t="str">
        <f>'טבלה מרכזת'!E641</f>
        <v>שעון נוכחות</v>
      </c>
      <c r="AC641" s="63">
        <f>'טבלה מרכזת'!F641</f>
        <v>900</v>
      </c>
      <c r="AD641" s="63">
        <f>'טבלה מרכזת'!G641</f>
        <v>1</v>
      </c>
      <c r="AE641" s="63">
        <f>'טבלה מרכזת'!H641</f>
        <v>900</v>
      </c>
    </row>
    <row r="642" spans="2:31" ht="14.5" thickBot="1" x14ac:dyDescent="0.35">
      <c r="B642" s="64" t="str">
        <f>תקן[[#This Row],[סוג מרכז]]</f>
        <v>תשושי נפש</v>
      </c>
      <c r="C642" s="64">
        <f>תקן[[#This Row],[גודל מרכז]]</f>
        <v>45</v>
      </c>
      <c r="D642" s="64" t="str">
        <f>תקן[[#This Row],[סוג פריט]]</f>
        <v>אביזרים</v>
      </c>
      <c r="E642" s="64" t="str">
        <f>תקן[[#This Row],[קטגוריה]]</f>
        <v>כללי</v>
      </c>
      <c r="F642" s="60" t="str">
        <f>תקן[[#This Row],[תיאור הפריט]]</f>
        <v>שעון קיר</v>
      </c>
      <c r="G642" s="64">
        <f>תקן[[#This Row],[עלות פריט]]</f>
        <v>150</v>
      </c>
      <c r="H642" s="64">
        <f>תקן[[#This Row],[כמות]]</f>
        <v>2</v>
      </c>
      <c r="I642" s="64">
        <f>תקן[[#This Row],[סהכ עלות]]</f>
        <v>300</v>
      </c>
      <c r="J642" s="65"/>
      <c r="K642" s="209" t="str">
        <f t="shared" si="94"/>
        <v>שעון קיר</v>
      </c>
      <c r="L642" s="210">
        <f t="shared" si="90"/>
        <v>2</v>
      </c>
      <c r="M642" s="211">
        <f t="shared" si="91"/>
        <v>0</v>
      </c>
      <c r="N642" s="211">
        <f t="shared" si="92"/>
        <v>300</v>
      </c>
      <c r="O642" s="210"/>
      <c r="P642" s="218"/>
      <c r="Q642" s="215" t="str">
        <f t="shared" si="95"/>
        <v>אביזרים</v>
      </c>
      <c r="R642" s="219">
        <f t="shared" si="96"/>
        <v>2</v>
      </c>
      <c r="S642" s="211">
        <f t="shared" si="97"/>
        <v>0</v>
      </c>
      <c r="T642" s="211">
        <f t="shared" si="93"/>
        <v>150</v>
      </c>
      <c r="U642" s="211">
        <f t="shared" si="98"/>
        <v>300</v>
      </c>
      <c r="V642" s="220"/>
      <c r="X642" s="63" t="str">
        <f>'טבלה מרכזת'!A642</f>
        <v>תשושי נפש</v>
      </c>
      <c r="Y642" s="63">
        <f>'טבלה מרכזת'!B642</f>
        <v>45</v>
      </c>
      <c r="Z642" s="63" t="str">
        <f>'טבלה מרכזת'!C642</f>
        <v>אביזרים</v>
      </c>
      <c r="AA642" s="63" t="str">
        <f>'טבלה מרכזת'!D642</f>
        <v>כללי</v>
      </c>
      <c r="AB642" s="63" t="str">
        <f>'טבלה מרכזת'!E642</f>
        <v>שעון קיר</v>
      </c>
      <c r="AC642" s="63">
        <f>'טבלה מרכזת'!F642</f>
        <v>150</v>
      </c>
      <c r="AD642" s="63">
        <f>'טבלה מרכזת'!G642</f>
        <v>2</v>
      </c>
      <c r="AE642" s="63">
        <f>'טבלה מרכזת'!H642</f>
        <v>300</v>
      </c>
    </row>
    <row r="643" spans="2:31" ht="14.5" thickBot="1" x14ac:dyDescent="0.35">
      <c r="B643" s="64" t="str">
        <f>תקן[[#This Row],[סוג מרכז]]</f>
        <v>תשושי נפש</v>
      </c>
      <c r="C643" s="64">
        <f>תקן[[#This Row],[גודל מרכז]]</f>
        <v>45</v>
      </c>
      <c r="D643" s="64" t="str">
        <f>תקן[[#This Row],[סוג פריט]]</f>
        <v>אביזרים</v>
      </c>
      <c r="E643" s="64" t="str">
        <f>תקן[[#This Row],[קטגוריה]]</f>
        <v>כללי</v>
      </c>
      <c r="F643" s="60" t="str">
        <f>תקן[[#This Row],[תיאור הפריט]]</f>
        <v>תמונות וקישוטי קיר (תקציב)</v>
      </c>
      <c r="G643" s="64">
        <f>תקן[[#This Row],[עלות פריט]]</f>
        <v>2200</v>
      </c>
      <c r="H643" s="64">
        <f>תקן[[#This Row],[כמות]]</f>
        <v>1</v>
      </c>
      <c r="I643" s="64">
        <f>תקן[[#This Row],[סהכ עלות]]</f>
        <v>2200</v>
      </c>
      <c r="J643" s="65"/>
      <c r="K643" s="209" t="str">
        <f t="shared" si="94"/>
        <v>תמונות וקישוטי קיר (תקציב)</v>
      </c>
      <c r="L643" s="210">
        <f t="shared" si="90"/>
        <v>1</v>
      </c>
      <c r="M643" s="211">
        <f t="shared" si="91"/>
        <v>0</v>
      </c>
      <c r="N643" s="211">
        <f t="shared" si="92"/>
        <v>2200</v>
      </c>
      <c r="O643" s="210"/>
      <c r="P643" s="218"/>
      <c r="Q643" s="215" t="str">
        <f t="shared" si="95"/>
        <v>אביזרים</v>
      </c>
      <c r="R643" s="219">
        <f t="shared" si="96"/>
        <v>1</v>
      </c>
      <c r="S643" s="211">
        <f t="shared" si="97"/>
        <v>0</v>
      </c>
      <c r="T643" s="211">
        <f t="shared" si="93"/>
        <v>2200</v>
      </c>
      <c r="U643" s="211">
        <f t="shared" si="98"/>
        <v>2200</v>
      </c>
      <c r="V643" s="220"/>
      <c r="X643" s="63" t="str">
        <f>'טבלה מרכזת'!A643</f>
        <v>תשושי נפש</v>
      </c>
      <c r="Y643" s="63">
        <f>'טבלה מרכזת'!B643</f>
        <v>45</v>
      </c>
      <c r="Z643" s="63" t="str">
        <f>'טבלה מרכזת'!C643</f>
        <v>אביזרים</v>
      </c>
      <c r="AA643" s="63" t="str">
        <f>'טבלה מרכזת'!D643</f>
        <v>כללי</v>
      </c>
      <c r="AB643" s="63" t="str">
        <f>'טבלה מרכזת'!E643</f>
        <v>תמונות וקישוטי קיר (תקציב)</v>
      </c>
      <c r="AC643" s="63">
        <f>'טבלה מרכזת'!F643</f>
        <v>2200</v>
      </c>
      <c r="AD643" s="63">
        <f>'טבלה מרכזת'!G643</f>
        <v>1</v>
      </c>
      <c r="AE643" s="63">
        <f>'טבלה מרכזת'!H643</f>
        <v>2200</v>
      </c>
    </row>
    <row r="644" spans="2:31" ht="14.5" thickBot="1" x14ac:dyDescent="0.35">
      <c r="B644" s="64" t="str">
        <f>תקן[[#This Row],[סוג מרכז]]</f>
        <v>תשושי נפש</v>
      </c>
      <c r="C644" s="64">
        <f>תקן[[#This Row],[גודל מרכז]]</f>
        <v>45</v>
      </c>
      <c r="D644" s="64" t="str">
        <f>תקן[[#This Row],[סוג פריט]]</f>
        <v>הנגשת ראייה</v>
      </c>
      <c r="E644" s="64" t="str">
        <f>תקן[[#This Row],[קטגוריה]]</f>
        <v>הנגשת ראייה</v>
      </c>
      <c r="F644" s="60" t="str">
        <f>תקן[[#This Row],[תיאור הפריט]]</f>
        <v xml:space="preserve">ראה גיליון מצורף </v>
      </c>
      <c r="G644" s="64">
        <f>תקן[[#This Row],[עלות פריט]]</f>
        <v>0</v>
      </c>
      <c r="H644" s="64">
        <f>תקן[[#This Row],[כמות]]</f>
        <v>0</v>
      </c>
      <c r="I644" s="64">
        <f>תקן[[#This Row],[סהכ עלות]]</f>
        <v>0</v>
      </c>
      <c r="J644" s="65"/>
      <c r="K644" s="209" t="str">
        <f t="shared" si="94"/>
        <v xml:space="preserve">ראה גיליון מצורף </v>
      </c>
      <c r="L644" s="210">
        <f t="shared" si="90"/>
        <v>0</v>
      </c>
      <c r="M644" s="211">
        <f t="shared" si="91"/>
        <v>0</v>
      </c>
      <c r="N644" s="211">
        <f t="shared" si="92"/>
        <v>0</v>
      </c>
      <c r="O644" s="210"/>
      <c r="P644" s="218"/>
      <c r="Q644" s="215" t="str">
        <f t="shared" si="95"/>
        <v>הנגשת ראייה</v>
      </c>
      <c r="R644" s="219">
        <f t="shared" si="96"/>
        <v>0</v>
      </c>
      <c r="S644" s="211">
        <f t="shared" si="97"/>
        <v>0</v>
      </c>
      <c r="T644" s="211">
        <f t="shared" si="93"/>
        <v>0</v>
      </c>
      <c r="U644" s="211">
        <f t="shared" si="98"/>
        <v>0</v>
      </c>
      <c r="V644" s="220"/>
      <c r="X644" s="63" t="str">
        <f>'טבלה מרכזת'!A644</f>
        <v>תשושי נפש</v>
      </c>
      <c r="Y644" s="63">
        <f>'טבלה מרכזת'!B644</f>
        <v>45</v>
      </c>
      <c r="Z644" s="63" t="str">
        <f>'טבלה מרכזת'!C644</f>
        <v>הנגשת ראייה</v>
      </c>
      <c r="AA644" s="63" t="str">
        <f>'טבלה מרכזת'!D644</f>
        <v>הנגשת ראייה</v>
      </c>
      <c r="AB644" s="63" t="str">
        <f>'טבלה מרכזת'!E644</f>
        <v xml:space="preserve">ראה גיליון מצורף </v>
      </c>
      <c r="AC644" s="63">
        <f>'טבלה מרכזת'!F644</f>
        <v>0</v>
      </c>
      <c r="AD644" s="63">
        <f>'טבלה מרכזת'!G644</f>
        <v>0</v>
      </c>
      <c r="AE644" s="63">
        <f>'טבלה מרכזת'!H644</f>
        <v>0</v>
      </c>
    </row>
    <row r="645" spans="2:31" ht="14.5" thickBot="1" x14ac:dyDescent="0.35">
      <c r="B645" s="64" t="str">
        <f>תקן[[#This Row],[סוג מרכז]]</f>
        <v>תשושי נפש</v>
      </c>
      <c r="C645" s="64">
        <f>תקן[[#This Row],[גודל מרכז]]</f>
        <v>45</v>
      </c>
      <c r="D645" s="64" t="str">
        <f>תקן[[#This Row],[סוג פריט]]</f>
        <v>הנגשת שמע</v>
      </c>
      <c r="E645" s="64" t="str">
        <f>תקן[[#This Row],[קטגוריה]]</f>
        <v>הנגשת שמע</v>
      </c>
      <c r="F645" s="60" t="str">
        <f>תקן[[#This Row],[תיאור הפריט]]</f>
        <v xml:space="preserve">ראה גיליון מצורף </v>
      </c>
      <c r="G645" s="64">
        <f>תקן[[#This Row],[עלות פריט]]</f>
        <v>0</v>
      </c>
      <c r="H645" s="64">
        <f>תקן[[#This Row],[כמות]]</f>
        <v>0</v>
      </c>
      <c r="I645" s="64">
        <f>תקן[[#This Row],[סהכ עלות]]</f>
        <v>0</v>
      </c>
      <c r="J645" s="65"/>
      <c r="K645" s="209" t="str">
        <f t="shared" si="94"/>
        <v xml:space="preserve">ראה גיליון מצורף </v>
      </c>
      <c r="L645" s="210">
        <f t="shared" si="90"/>
        <v>0</v>
      </c>
      <c r="M645" s="211">
        <f t="shared" si="91"/>
        <v>0</v>
      </c>
      <c r="N645" s="211">
        <f t="shared" si="92"/>
        <v>0</v>
      </c>
      <c r="O645" s="210"/>
      <c r="P645" s="218"/>
      <c r="Q645" s="215" t="str">
        <f t="shared" si="95"/>
        <v>הנגשת שמע</v>
      </c>
      <c r="R645" s="219">
        <f t="shared" si="96"/>
        <v>0</v>
      </c>
      <c r="S645" s="211">
        <f t="shared" si="97"/>
        <v>0</v>
      </c>
      <c r="T645" s="211">
        <f t="shared" si="93"/>
        <v>0</v>
      </c>
      <c r="U645" s="211">
        <f t="shared" si="98"/>
        <v>0</v>
      </c>
      <c r="V645" s="220"/>
      <c r="X645" s="63" t="str">
        <f>'טבלה מרכזת'!A645</f>
        <v>תשושי נפש</v>
      </c>
      <c r="Y645" s="63">
        <f>'טבלה מרכזת'!B645</f>
        <v>45</v>
      </c>
      <c r="Z645" s="63" t="str">
        <f>'טבלה מרכזת'!C645</f>
        <v>הנגשת שמע</v>
      </c>
      <c r="AA645" s="63" t="str">
        <f>'טבלה מרכזת'!D645</f>
        <v>הנגשת שמע</v>
      </c>
      <c r="AB645" s="63" t="str">
        <f>'טבלה מרכזת'!E645</f>
        <v xml:space="preserve">ראה גיליון מצורף </v>
      </c>
      <c r="AC645" s="63">
        <f>'טבלה מרכזת'!F645</f>
        <v>0</v>
      </c>
      <c r="AD645" s="63">
        <f>'טבלה מרכזת'!G645</f>
        <v>0</v>
      </c>
      <c r="AE645" s="63">
        <f>'טבלה מרכזת'!H645</f>
        <v>0</v>
      </c>
    </row>
    <row r="646" spans="2:31" ht="14.5" thickBot="1" x14ac:dyDescent="0.35">
      <c r="B646" s="64" t="str">
        <f>תקן[[#This Row],[סוג מרכז]]</f>
        <v>תשושי נפש</v>
      </c>
      <c r="C646" s="64">
        <f>תקן[[#This Row],[גודל מרכז]]</f>
        <v>45</v>
      </c>
      <c r="D646" s="64" t="str">
        <f>תקן[[#This Row],[סוג פריט]]</f>
        <v>חדר סנוזלן</v>
      </c>
      <c r="E646" s="64" t="str">
        <f>תקן[[#This Row],[קטגוריה]]</f>
        <v>חדר סנוזלן</v>
      </c>
      <c r="F646" s="60" t="str">
        <f>תקן[[#This Row],[תיאור הפריט]]</f>
        <v xml:space="preserve">ראה גיליון מצורף </v>
      </c>
      <c r="G646" s="64">
        <f>תקן[[#This Row],[עלות פריט]]</f>
        <v>0</v>
      </c>
      <c r="H646" s="64">
        <f>תקן[[#This Row],[כמות]]</f>
        <v>0</v>
      </c>
      <c r="I646" s="64">
        <f>תקן[[#This Row],[סהכ עלות]]</f>
        <v>0</v>
      </c>
      <c r="J646" s="65"/>
      <c r="K646" s="209" t="str">
        <f t="shared" si="94"/>
        <v xml:space="preserve">ראה גיליון מצורף </v>
      </c>
      <c r="L646" s="210">
        <f t="shared" si="90"/>
        <v>0</v>
      </c>
      <c r="M646" s="211">
        <f t="shared" si="91"/>
        <v>0</v>
      </c>
      <c r="N646" s="211">
        <f t="shared" si="92"/>
        <v>0</v>
      </c>
      <c r="O646" s="210"/>
      <c r="P646" s="218"/>
      <c r="Q646" s="215" t="str">
        <f t="shared" si="95"/>
        <v>חדר סנוזלן</v>
      </c>
      <c r="R646" s="219">
        <f t="shared" si="96"/>
        <v>0</v>
      </c>
      <c r="S646" s="211">
        <f t="shared" si="97"/>
        <v>0</v>
      </c>
      <c r="T646" s="211">
        <f t="shared" si="93"/>
        <v>0</v>
      </c>
      <c r="U646" s="211">
        <f t="shared" si="98"/>
        <v>0</v>
      </c>
      <c r="V646" s="220"/>
      <c r="X646" s="63" t="str">
        <f>'טבלה מרכזת'!A646</f>
        <v>תשושי נפש</v>
      </c>
      <c r="Y646" s="63">
        <f>'טבלה מרכזת'!B646</f>
        <v>45</v>
      </c>
      <c r="Z646" s="63" t="str">
        <f>'טבלה מרכזת'!C646</f>
        <v>חדר סנוזלן</v>
      </c>
      <c r="AA646" s="63" t="str">
        <f>'טבלה מרכזת'!D646</f>
        <v>חדר סנוזלן</v>
      </c>
      <c r="AB646" s="63" t="str">
        <f>'טבלה מרכזת'!E646</f>
        <v xml:space="preserve">ראה גיליון מצורף </v>
      </c>
      <c r="AC646" s="63">
        <f>'טבלה מרכזת'!F646</f>
        <v>0</v>
      </c>
      <c r="AD646" s="63">
        <f>'טבלה מרכזת'!G646</f>
        <v>0</v>
      </c>
      <c r="AE646" s="63">
        <f>'טבלה מרכזת'!H646</f>
        <v>0</v>
      </c>
    </row>
    <row r="647" spans="2:31" ht="14.5" thickBot="1" x14ac:dyDescent="0.35">
      <c r="B647" s="64" t="str">
        <f>תקן[[#This Row],[סוג מרכז]]</f>
        <v>תשושי נפש</v>
      </c>
      <c r="C647" s="64">
        <f>תקן[[#This Row],[גודל מרכז]]</f>
        <v>45</v>
      </c>
      <c r="D647" s="64" t="str">
        <f>תקן[[#This Row],[סוג פריט]]</f>
        <v>חוגים</v>
      </c>
      <c r="E647" s="64" t="str">
        <f>תקן[[#This Row],[קטגוריה]]</f>
        <v>חוגים</v>
      </c>
      <c r="F647" s="60" t="str">
        <f>תקן[[#This Row],[תיאור הפריט]]</f>
        <v xml:space="preserve">ראה גיליון מצורף </v>
      </c>
      <c r="G647" s="64">
        <f>תקן[[#This Row],[עלות פריט]]</f>
        <v>0</v>
      </c>
      <c r="H647" s="64">
        <f>תקן[[#This Row],[כמות]]</f>
        <v>0</v>
      </c>
      <c r="I647" s="64">
        <f>תקן[[#This Row],[סהכ עלות]]</f>
        <v>0</v>
      </c>
      <c r="J647" s="65"/>
      <c r="K647" s="209" t="str">
        <f t="shared" si="94"/>
        <v xml:space="preserve">ראה גיליון מצורף </v>
      </c>
      <c r="L647" s="210">
        <f t="shared" si="90"/>
        <v>0</v>
      </c>
      <c r="M647" s="211">
        <f t="shared" si="91"/>
        <v>0</v>
      </c>
      <c r="N647" s="211">
        <f t="shared" si="92"/>
        <v>0</v>
      </c>
      <c r="O647" s="210"/>
      <c r="P647" s="218"/>
      <c r="Q647" s="215" t="str">
        <f t="shared" si="95"/>
        <v>חוגים</v>
      </c>
      <c r="R647" s="219">
        <f t="shared" si="96"/>
        <v>0</v>
      </c>
      <c r="S647" s="211">
        <f t="shared" si="97"/>
        <v>0</v>
      </c>
      <c r="T647" s="211">
        <f t="shared" si="93"/>
        <v>0</v>
      </c>
      <c r="U647" s="211">
        <f t="shared" si="98"/>
        <v>0</v>
      </c>
      <c r="V647" s="220"/>
      <c r="X647" s="63" t="str">
        <f>'טבלה מרכזת'!A647</f>
        <v>תשושי נפש</v>
      </c>
      <c r="Y647" s="63">
        <f>'טבלה מרכזת'!B647</f>
        <v>45</v>
      </c>
      <c r="Z647" s="63" t="str">
        <f>'טבלה מרכזת'!C647</f>
        <v>חוגים</v>
      </c>
      <c r="AA647" s="63" t="str">
        <f>'טבלה מרכזת'!D647</f>
        <v>חוגים</v>
      </c>
      <c r="AB647" s="63" t="str">
        <f>'טבלה מרכזת'!E647</f>
        <v xml:space="preserve">ראה גיליון מצורף </v>
      </c>
      <c r="AC647" s="63">
        <f>'טבלה מרכזת'!F647</f>
        <v>0</v>
      </c>
      <c r="AD647" s="63">
        <f>'טבלה מרכזת'!G647</f>
        <v>0</v>
      </c>
      <c r="AE647" s="63">
        <f>'טבלה מרכזת'!H647</f>
        <v>0</v>
      </c>
    </row>
    <row r="648" spans="2:31" ht="14.5" thickBot="1" x14ac:dyDescent="0.35">
      <c r="B648" s="64" t="str">
        <f>תקן[[#This Row],[סוג מרכז]]</f>
        <v>תשושי נפש</v>
      </c>
      <c r="C648" s="64">
        <f>תקן[[#This Row],[גודל מרכז]]</f>
        <v>45</v>
      </c>
      <c r="D648" s="64" t="str">
        <f>תקן[[#This Row],[סוג פריט]]</f>
        <v>חממה/גינה טיפולית</v>
      </c>
      <c r="E648" s="64" t="str">
        <f>תקן[[#This Row],[קטגוריה]]</f>
        <v>חממה/גינה טיפולית</v>
      </c>
      <c r="F648" s="60" t="str">
        <f>תקן[[#This Row],[תיאור הפריט]]</f>
        <v xml:space="preserve">ראה גיליון מצורף </v>
      </c>
      <c r="G648" s="64">
        <f>תקן[[#This Row],[עלות פריט]]</f>
        <v>0</v>
      </c>
      <c r="H648" s="64">
        <f>תקן[[#This Row],[כמות]]</f>
        <v>0</v>
      </c>
      <c r="I648" s="64">
        <f>תקן[[#This Row],[סהכ עלות]]</f>
        <v>0</v>
      </c>
      <c r="J648" s="65"/>
      <c r="K648" s="209" t="str">
        <f t="shared" si="94"/>
        <v xml:space="preserve">ראה גיליון מצורף </v>
      </c>
      <c r="L648" s="210">
        <f t="shared" si="90"/>
        <v>0</v>
      </c>
      <c r="M648" s="211">
        <f t="shared" si="91"/>
        <v>0</v>
      </c>
      <c r="N648" s="211">
        <f t="shared" si="92"/>
        <v>0</v>
      </c>
      <c r="O648" s="210"/>
      <c r="P648" s="218"/>
      <c r="Q648" s="215" t="str">
        <f t="shared" si="95"/>
        <v>חממה/גינה טיפולית</v>
      </c>
      <c r="R648" s="219">
        <f t="shared" si="96"/>
        <v>0</v>
      </c>
      <c r="S648" s="211">
        <f t="shared" si="97"/>
        <v>0</v>
      </c>
      <c r="T648" s="211">
        <f t="shared" si="93"/>
        <v>0</v>
      </c>
      <c r="U648" s="211">
        <f t="shared" si="98"/>
        <v>0</v>
      </c>
      <c r="V648" s="220"/>
      <c r="X648" s="63" t="str">
        <f>'טבלה מרכזת'!A648</f>
        <v>תשושי נפש</v>
      </c>
      <c r="Y648" s="63">
        <f>'טבלה מרכזת'!B648</f>
        <v>45</v>
      </c>
      <c r="Z648" s="63" t="str">
        <f>'טבלה מרכזת'!C648</f>
        <v>חממה/גינה טיפולית</v>
      </c>
      <c r="AA648" s="63" t="str">
        <f>'טבלה מרכזת'!D648</f>
        <v>חממה/גינה טיפולית</v>
      </c>
      <c r="AB648" s="63" t="str">
        <f>'טבלה מרכזת'!E648</f>
        <v xml:space="preserve">ראה גיליון מצורף </v>
      </c>
      <c r="AC648" s="63">
        <f>'טבלה מרכזת'!F648</f>
        <v>0</v>
      </c>
      <c r="AD648" s="63">
        <f>'טבלה מרכזת'!G648</f>
        <v>0</v>
      </c>
      <c r="AE648" s="63">
        <f>'טבלה מרכזת'!H648</f>
        <v>0</v>
      </c>
    </row>
    <row r="649" spans="2:31" ht="14.5" thickBot="1" x14ac:dyDescent="0.35">
      <c r="B649" s="64" t="str">
        <f>תקן[[#This Row],[סוג מרכז]]</f>
        <v>תשושי נפש</v>
      </c>
      <c r="C649" s="64">
        <f>תקן[[#This Row],[גודל מרכז]]</f>
        <v>45</v>
      </c>
      <c r="D649" s="64" t="str">
        <f>תקן[[#This Row],[סוג פריט]]</f>
        <v>טיפוח חן/מספרה</v>
      </c>
      <c r="E649" s="64" t="str">
        <f>תקן[[#This Row],[קטגוריה]]</f>
        <v>טיפוח החן</v>
      </c>
      <c r="F649" s="60" t="str">
        <f>תקן[[#This Row],[תיאור הפריט]]</f>
        <v>ארון איחסון (רוחב 80-100 ס"מ)</v>
      </c>
      <c r="G649" s="64">
        <f>תקן[[#This Row],[עלות פריט]]</f>
        <v>1000</v>
      </c>
      <c r="H649" s="64">
        <f>תקן[[#This Row],[כמות]]</f>
        <v>1</v>
      </c>
      <c r="I649" s="64">
        <f>תקן[[#This Row],[סהכ עלות]]</f>
        <v>1000</v>
      </c>
      <c r="J649" s="65"/>
      <c r="K649" s="209" t="str">
        <f t="shared" si="94"/>
        <v>ארון איחסון (רוחב 80-100 ס"מ)</v>
      </c>
      <c r="L649" s="210">
        <f t="shared" si="90"/>
        <v>1</v>
      </c>
      <c r="M649" s="211">
        <f t="shared" si="91"/>
        <v>0</v>
      </c>
      <c r="N649" s="211">
        <f t="shared" si="92"/>
        <v>1000</v>
      </c>
      <c r="O649" s="210"/>
      <c r="P649" s="218"/>
      <c r="Q649" s="215" t="str">
        <f t="shared" si="95"/>
        <v>טיפוח חן/מספרה</v>
      </c>
      <c r="R649" s="219">
        <f t="shared" si="96"/>
        <v>1</v>
      </c>
      <c r="S649" s="211">
        <f t="shared" si="97"/>
        <v>0</v>
      </c>
      <c r="T649" s="211">
        <f t="shared" si="93"/>
        <v>1000</v>
      </c>
      <c r="U649" s="211">
        <f t="shared" si="98"/>
        <v>1000</v>
      </c>
      <c r="V649" s="220"/>
      <c r="X649" s="63" t="str">
        <f>'טבלה מרכזת'!A649</f>
        <v>תשושי נפש</v>
      </c>
      <c r="Y649" s="63">
        <f>'טבלה מרכזת'!B649</f>
        <v>45</v>
      </c>
      <c r="Z649" s="63" t="str">
        <f>'טבלה מרכזת'!C649</f>
        <v>טיפוח חן/מספרה</v>
      </c>
      <c r="AA649" s="63" t="str">
        <f>'טבלה מרכזת'!D649</f>
        <v>טיפוח החן</v>
      </c>
      <c r="AB649" s="63" t="str">
        <f>'טבלה מרכזת'!E649</f>
        <v>ארון איחסון (רוחב 80-100 ס"מ)</v>
      </c>
      <c r="AC649" s="63">
        <f>'טבלה מרכזת'!F649</f>
        <v>1000</v>
      </c>
      <c r="AD649" s="63">
        <f>'טבלה מרכזת'!G649</f>
        <v>1</v>
      </c>
      <c r="AE649" s="63">
        <f>'טבלה מרכזת'!H649</f>
        <v>1000</v>
      </c>
    </row>
    <row r="650" spans="2:31" ht="14.5" thickBot="1" x14ac:dyDescent="0.35">
      <c r="B650" s="64" t="str">
        <f>תקן[[#This Row],[סוג מרכז]]</f>
        <v>תשושי נפש</v>
      </c>
      <c r="C650" s="64">
        <f>תקן[[#This Row],[גודל מרכז]]</f>
        <v>45</v>
      </c>
      <c r="D650" s="64" t="str">
        <f>תקן[[#This Row],[סוג פריט]]</f>
        <v>טיפוח חן/מספרה</v>
      </c>
      <c r="E650" s="64" t="str">
        <f>תקן[[#This Row],[קטגוריה]]</f>
        <v>טיפוח החן</v>
      </c>
      <c r="F650" s="60" t="str">
        <f>תקן[[#This Row],[תיאור הפריט]]</f>
        <v>ארון תחתון+כיור+ברז+משטח</v>
      </c>
      <c r="G650" s="64">
        <f>תקן[[#This Row],[עלות פריט]]</f>
        <v>2500</v>
      </c>
      <c r="H650" s="64">
        <f>תקן[[#This Row],[כמות]]</f>
        <v>1</v>
      </c>
      <c r="I650" s="64">
        <f>תקן[[#This Row],[סהכ עלות]]</f>
        <v>2500</v>
      </c>
      <c r="J650" s="65"/>
      <c r="K650" s="209" t="str">
        <f t="shared" si="94"/>
        <v>ארון תחתון+כיור+ברז+משטח</v>
      </c>
      <c r="L650" s="210">
        <f t="shared" si="90"/>
        <v>1</v>
      </c>
      <c r="M650" s="211">
        <f t="shared" si="91"/>
        <v>0</v>
      </c>
      <c r="N650" s="211">
        <f t="shared" si="92"/>
        <v>2500</v>
      </c>
      <c r="O650" s="210"/>
      <c r="P650" s="218"/>
      <c r="Q650" s="215" t="str">
        <f t="shared" si="95"/>
        <v>טיפוח חן/מספרה</v>
      </c>
      <c r="R650" s="219">
        <f t="shared" si="96"/>
        <v>1</v>
      </c>
      <c r="S650" s="211">
        <f t="shared" si="97"/>
        <v>0</v>
      </c>
      <c r="T650" s="211">
        <f t="shared" si="93"/>
        <v>2500</v>
      </c>
      <c r="U650" s="211">
        <f t="shared" si="98"/>
        <v>2500</v>
      </c>
      <c r="V650" s="220"/>
      <c r="X650" s="63" t="str">
        <f>'טבלה מרכזת'!A650</f>
        <v>תשושי נפש</v>
      </c>
      <c r="Y650" s="63">
        <f>'טבלה מרכזת'!B650</f>
        <v>45</v>
      </c>
      <c r="Z650" s="63" t="str">
        <f>'טבלה מרכזת'!C650</f>
        <v>טיפוח חן/מספרה</v>
      </c>
      <c r="AA650" s="63" t="str">
        <f>'טבלה מרכזת'!D650</f>
        <v>טיפוח החן</v>
      </c>
      <c r="AB650" s="63" t="str">
        <f>'טבלה מרכזת'!E650</f>
        <v>ארון תחתון+כיור+ברז+משטח</v>
      </c>
      <c r="AC650" s="63">
        <f>'טבלה מרכזת'!F650</f>
        <v>2500</v>
      </c>
      <c r="AD650" s="63">
        <f>'טבלה מרכזת'!G650</f>
        <v>1</v>
      </c>
      <c r="AE650" s="63">
        <f>'טבלה מרכזת'!H650</f>
        <v>2500</v>
      </c>
    </row>
    <row r="651" spans="2:31" ht="14.5" thickBot="1" x14ac:dyDescent="0.35">
      <c r="B651" s="64" t="str">
        <f>תקן[[#This Row],[סוג מרכז]]</f>
        <v>תשושי נפש</v>
      </c>
      <c r="C651" s="64">
        <f>תקן[[#This Row],[גודל מרכז]]</f>
        <v>45</v>
      </c>
      <c r="D651" s="64" t="str">
        <f>תקן[[#This Row],[סוג פריט]]</f>
        <v>טיפוח חן/מספרה</v>
      </c>
      <c r="E651" s="64" t="str">
        <f>תקן[[#This Row],[קטגוריה]]</f>
        <v>טיפוח החן</v>
      </c>
      <c r="F651" s="60" t="str">
        <f>תקן[[#This Row],[תיאור הפריט]]</f>
        <v>דלפק עבודה למספרה</v>
      </c>
      <c r="G651" s="64">
        <f>תקן[[#This Row],[עלות פריט]]</f>
        <v>2000</v>
      </c>
      <c r="H651" s="64">
        <f>תקן[[#This Row],[כמות]]</f>
        <v>1</v>
      </c>
      <c r="I651" s="64">
        <f>תקן[[#This Row],[סהכ עלות]]</f>
        <v>2000</v>
      </c>
      <c r="J651" s="65"/>
      <c r="K651" s="209" t="str">
        <f t="shared" si="94"/>
        <v>דלפק עבודה למספרה</v>
      </c>
      <c r="L651" s="210">
        <f t="shared" si="90"/>
        <v>1</v>
      </c>
      <c r="M651" s="211">
        <f t="shared" si="91"/>
        <v>0</v>
      </c>
      <c r="N651" s="211">
        <f t="shared" si="92"/>
        <v>2000</v>
      </c>
      <c r="O651" s="210"/>
      <c r="P651" s="218"/>
      <c r="Q651" s="215" t="str">
        <f t="shared" si="95"/>
        <v>טיפוח חן/מספרה</v>
      </c>
      <c r="R651" s="219">
        <f t="shared" si="96"/>
        <v>1</v>
      </c>
      <c r="S651" s="211">
        <f t="shared" si="97"/>
        <v>0</v>
      </c>
      <c r="T651" s="211">
        <f t="shared" si="93"/>
        <v>2000</v>
      </c>
      <c r="U651" s="211">
        <f t="shared" si="98"/>
        <v>2000</v>
      </c>
      <c r="V651" s="220"/>
      <c r="X651" s="63" t="str">
        <f>'טבלה מרכזת'!A651</f>
        <v>תשושי נפש</v>
      </c>
      <c r="Y651" s="63">
        <f>'טבלה מרכזת'!B651</f>
        <v>45</v>
      </c>
      <c r="Z651" s="63" t="str">
        <f>'טבלה מרכזת'!C651</f>
        <v>טיפוח חן/מספרה</v>
      </c>
      <c r="AA651" s="63" t="str">
        <f>'טבלה מרכזת'!D651</f>
        <v>טיפוח החן</v>
      </c>
      <c r="AB651" s="63" t="str">
        <f>'טבלה מרכזת'!E651</f>
        <v>דלפק עבודה למספרה</v>
      </c>
      <c r="AC651" s="63">
        <f>'טבלה מרכזת'!F651</f>
        <v>2000</v>
      </c>
      <c r="AD651" s="63">
        <f>'טבלה מרכזת'!G651</f>
        <v>1</v>
      </c>
      <c r="AE651" s="63">
        <f>'טבלה מרכזת'!H651</f>
        <v>2000</v>
      </c>
    </row>
    <row r="652" spans="2:31" ht="14.5" thickBot="1" x14ac:dyDescent="0.35">
      <c r="B652" s="64" t="str">
        <f>תקן[[#This Row],[סוג מרכז]]</f>
        <v>תשושי נפש</v>
      </c>
      <c r="C652" s="64">
        <f>תקן[[#This Row],[גודל מרכז]]</f>
        <v>45</v>
      </c>
      <c r="D652" s="64" t="str">
        <f>תקן[[#This Row],[סוג פריט]]</f>
        <v>טיפוח חן/מספרה</v>
      </c>
      <c r="E652" s="64" t="str">
        <f>תקן[[#This Row],[קטגוריה]]</f>
        <v>טיפוח החן</v>
      </c>
      <c r="F652" s="60" t="str">
        <f>תקן[[#This Row],[תיאור הפריט]]</f>
        <v>כיסא טיפולים</v>
      </c>
      <c r="G652" s="64">
        <f>תקן[[#This Row],[עלות פריט]]</f>
        <v>1500</v>
      </c>
      <c r="H652" s="64">
        <f>תקן[[#This Row],[כמות]]</f>
        <v>1</v>
      </c>
      <c r="I652" s="64">
        <f>תקן[[#This Row],[סהכ עלות]]</f>
        <v>1500</v>
      </c>
      <c r="J652" s="65"/>
      <c r="K652" s="209" t="str">
        <f t="shared" si="94"/>
        <v>כיסא טיפולים</v>
      </c>
      <c r="L652" s="210">
        <f t="shared" si="90"/>
        <v>1</v>
      </c>
      <c r="M652" s="211">
        <f t="shared" si="91"/>
        <v>0</v>
      </c>
      <c r="N652" s="211">
        <f t="shared" si="92"/>
        <v>1500</v>
      </c>
      <c r="O652" s="210"/>
      <c r="P652" s="218"/>
      <c r="Q652" s="215" t="str">
        <f t="shared" si="95"/>
        <v>טיפוח חן/מספרה</v>
      </c>
      <c r="R652" s="219">
        <f t="shared" si="96"/>
        <v>1</v>
      </c>
      <c r="S652" s="211">
        <f t="shared" si="97"/>
        <v>0</v>
      </c>
      <c r="T652" s="211">
        <f t="shared" si="93"/>
        <v>1500</v>
      </c>
      <c r="U652" s="211">
        <f t="shared" si="98"/>
        <v>1500</v>
      </c>
      <c r="V652" s="220"/>
      <c r="X652" s="63" t="str">
        <f>'טבלה מרכזת'!A652</f>
        <v>תשושי נפש</v>
      </c>
      <c r="Y652" s="63">
        <f>'טבלה מרכזת'!B652</f>
        <v>45</v>
      </c>
      <c r="Z652" s="63" t="str">
        <f>'טבלה מרכזת'!C652</f>
        <v>טיפוח חן/מספרה</v>
      </c>
      <c r="AA652" s="63" t="str">
        <f>'טבלה מרכזת'!D652</f>
        <v>טיפוח החן</v>
      </c>
      <c r="AB652" s="63" t="str">
        <f>'טבלה מרכזת'!E652</f>
        <v>כיסא טיפולים</v>
      </c>
      <c r="AC652" s="63">
        <f>'טבלה מרכזת'!F652</f>
        <v>1500</v>
      </c>
      <c r="AD652" s="63">
        <f>'טבלה מרכזת'!G652</f>
        <v>1</v>
      </c>
      <c r="AE652" s="63">
        <f>'טבלה מרכזת'!H652</f>
        <v>1500</v>
      </c>
    </row>
    <row r="653" spans="2:31" ht="14.5" thickBot="1" x14ac:dyDescent="0.35">
      <c r="B653" s="64" t="str">
        <f>תקן[[#This Row],[סוג מרכז]]</f>
        <v>תשושי נפש</v>
      </c>
      <c r="C653" s="64">
        <f>תקן[[#This Row],[גודל מרכז]]</f>
        <v>45</v>
      </c>
      <c r="D653" s="64" t="str">
        <f>תקן[[#This Row],[סוג פריט]]</f>
        <v>טיפוח חן/מספרה</v>
      </c>
      <c r="E653" s="64" t="str">
        <f>תקן[[#This Row],[קטגוריה]]</f>
        <v>טיפוח החן</v>
      </c>
      <c r="F653" s="60" t="str">
        <f>תקן[[#This Row],[תיאור הפריט]]</f>
        <v>כיסא לייבוש + הדום</v>
      </c>
      <c r="G653" s="64">
        <f>תקן[[#This Row],[עלות פריט]]</f>
        <v>1600</v>
      </c>
      <c r="H653" s="64">
        <f>תקן[[#This Row],[כמות]]</f>
        <v>1</v>
      </c>
      <c r="I653" s="64">
        <f>תקן[[#This Row],[סהכ עלות]]</f>
        <v>1600</v>
      </c>
      <c r="J653" s="65"/>
      <c r="K653" s="209" t="str">
        <f t="shared" si="94"/>
        <v>כיסא לייבוש + הדום</v>
      </c>
      <c r="L653" s="210">
        <f t="shared" si="90"/>
        <v>1</v>
      </c>
      <c r="M653" s="211">
        <f t="shared" si="91"/>
        <v>0</v>
      </c>
      <c r="N653" s="211">
        <f t="shared" si="92"/>
        <v>1600</v>
      </c>
      <c r="O653" s="210"/>
      <c r="P653" s="218"/>
      <c r="Q653" s="215" t="str">
        <f t="shared" si="95"/>
        <v>טיפוח חן/מספרה</v>
      </c>
      <c r="R653" s="219">
        <f t="shared" si="96"/>
        <v>1</v>
      </c>
      <c r="S653" s="211">
        <f t="shared" si="97"/>
        <v>0</v>
      </c>
      <c r="T653" s="211">
        <f t="shared" si="93"/>
        <v>1600</v>
      </c>
      <c r="U653" s="211">
        <f t="shared" si="98"/>
        <v>1600</v>
      </c>
      <c r="V653" s="220"/>
      <c r="X653" s="63" t="str">
        <f>'טבלה מרכזת'!A653</f>
        <v>תשושי נפש</v>
      </c>
      <c r="Y653" s="63">
        <f>'טבלה מרכזת'!B653</f>
        <v>45</v>
      </c>
      <c r="Z653" s="63" t="str">
        <f>'טבלה מרכזת'!C653</f>
        <v>טיפוח חן/מספרה</v>
      </c>
      <c r="AA653" s="63" t="str">
        <f>'טבלה מרכזת'!D653</f>
        <v>טיפוח החן</v>
      </c>
      <c r="AB653" s="63" t="str">
        <f>'טבלה מרכזת'!E653</f>
        <v>כיסא לייבוש + הדום</v>
      </c>
      <c r="AC653" s="63">
        <f>'טבלה מרכזת'!F653</f>
        <v>1600</v>
      </c>
      <c r="AD653" s="63">
        <f>'טבלה מרכזת'!G653</f>
        <v>1</v>
      </c>
      <c r="AE653" s="63">
        <f>'טבלה מרכזת'!H653</f>
        <v>1600</v>
      </c>
    </row>
    <row r="654" spans="2:31" ht="14.5" thickBot="1" x14ac:dyDescent="0.35">
      <c r="B654" s="64" t="str">
        <f>תקן[[#This Row],[סוג מרכז]]</f>
        <v>תשושי נפש</v>
      </c>
      <c r="C654" s="64">
        <f>תקן[[#This Row],[גודל מרכז]]</f>
        <v>45</v>
      </c>
      <c r="D654" s="64" t="str">
        <f>תקן[[#This Row],[סוג פריט]]</f>
        <v>טיפוח חן/מספרה</v>
      </c>
      <c r="E654" s="64" t="str">
        <f>תקן[[#This Row],[קטגוריה]]</f>
        <v>טיפוח החן</v>
      </c>
      <c r="F654" s="60" t="str">
        <f>תקן[[#This Row],[תיאור הפריט]]</f>
        <v>כיסא מספרה</v>
      </c>
      <c r="G654" s="64">
        <f>תקן[[#This Row],[עלות פריט]]</f>
        <v>2950</v>
      </c>
      <c r="H654" s="64">
        <f>תקן[[#This Row],[כמות]]</f>
        <v>1</v>
      </c>
      <c r="I654" s="64">
        <f>תקן[[#This Row],[סהכ עלות]]</f>
        <v>2950</v>
      </c>
      <c r="J654" s="65"/>
      <c r="K654" s="209" t="str">
        <f t="shared" si="94"/>
        <v>כיסא מספרה</v>
      </c>
      <c r="L654" s="210">
        <f t="shared" si="90"/>
        <v>1</v>
      </c>
      <c r="M654" s="211">
        <f t="shared" si="91"/>
        <v>0</v>
      </c>
      <c r="N654" s="211">
        <f t="shared" si="92"/>
        <v>2950</v>
      </c>
      <c r="O654" s="210"/>
      <c r="P654" s="218"/>
      <c r="Q654" s="215" t="str">
        <f t="shared" si="95"/>
        <v>טיפוח חן/מספרה</v>
      </c>
      <c r="R654" s="219">
        <f t="shared" si="96"/>
        <v>1</v>
      </c>
      <c r="S654" s="211">
        <f t="shared" si="97"/>
        <v>0</v>
      </c>
      <c r="T654" s="211">
        <f t="shared" si="93"/>
        <v>2950</v>
      </c>
      <c r="U654" s="211">
        <f t="shared" si="98"/>
        <v>2950</v>
      </c>
      <c r="V654" s="220"/>
      <c r="X654" s="63" t="str">
        <f>'טבלה מרכזת'!A654</f>
        <v>תשושי נפש</v>
      </c>
      <c r="Y654" s="63">
        <f>'טבלה מרכזת'!B654</f>
        <v>45</v>
      </c>
      <c r="Z654" s="63" t="str">
        <f>'טבלה מרכזת'!C654</f>
        <v>טיפוח חן/מספרה</v>
      </c>
      <c r="AA654" s="63" t="str">
        <f>'טבלה מרכזת'!D654</f>
        <v>טיפוח החן</v>
      </c>
      <c r="AB654" s="63" t="str">
        <f>'טבלה מרכזת'!E654</f>
        <v>כיסא מספרה</v>
      </c>
      <c r="AC654" s="63">
        <f>'טבלה מרכזת'!F654</f>
        <v>2950</v>
      </c>
      <c r="AD654" s="63">
        <f>'טבלה מרכזת'!G654</f>
        <v>1</v>
      </c>
      <c r="AE654" s="63">
        <f>'טבלה מרכזת'!H654</f>
        <v>2950</v>
      </c>
    </row>
    <row r="655" spans="2:31" ht="14.5" thickBot="1" x14ac:dyDescent="0.35">
      <c r="B655" s="64" t="str">
        <f>תקן[[#This Row],[סוג מרכז]]</f>
        <v>תשושי נפש</v>
      </c>
      <c r="C655" s="64">
        <f>תקן[[#This Row],[גודל מרכז]]</f>
        <v>45</v>
      </c>
      <c r="D655" s="64" t="str">
        <f>תקן[[#This Row],[סוג פריט]]</f>
        <v>טיפוח חן/מספרה</v>
      </c>
      <c r="E655" s="64" t="str">
        <f>תקן[[#This Row],[קטגוריה]]</f>
        <v>טיפוח החן</v>
      </c>
      <c r="F655" s="60" t="str">
        <f>תקן[[#This Row],[תיאור הפריט]]</f>
        <v>כיסא פעילות/עובד</v>
      </c>
      <c r="G655" s="64">
        <f>תקן[[#This Row],[עלות פריט]]</f>
        <v>450</v>
      </c>
      <c r="H655" s="64">
        <f>תקן[[#This Row],[כמות]]</f>
        <v>2</v>
      </c>
      <c r="I655" s="64">
        <f>תקן[[#This Row],[סהכ עלות]]</f>
        <v>900</v>
      </c>
      <c r="J655" s="65"/>
      <c r="K655" s="209" t="str">
        <f t="shared" si="94"/>
        <v>כיסא פעילות/עובד</v>
      </c>
      <c r="L655" s="210">
        <f t="shared" si="90"/>
        <v>2</v>
      </c>
      <c r="M655" s="211">
        <f t="shared" si="91"/>
        <v>0</v>
      </c>
      <c r="N655" s="211">
        <f t="shared" si="92"/>
        <v>900</v>
      </c>
      <c r="O655" s="210"/>
      <c r="P655" s="218"/>
      <c r="Q655" s="215" t="str">
        <f t="shared" si="95"/>
        <v>טיפוח חן/מספרה</v>
      </c>
      <c r="R655" s="219">
        <f t="shared" si="96"/>
        <v>2</v>
      </c>
      <c r="S655" s="211">
        <f t="shared" si="97"/>
        <v>0</v>
      </c>
      <c r="T655" s="211">
        <f t="shared" si="93"/>
        <v>450</v>
      </c>
      <c r="U655" s="211">
        <f t="shared" si="98"/>
        <v>900</v>
      </c>
      <c r="V655" s="220"/>
      <c r="X655" s="63" t="str">
        <f>'טבלה מרכזת'!A655</f>
        <v>תשושי נפש</v>
      </c>
      <c r="Y655" s="63">
        <f>'טבלה מרכזת'!B655</f>
        <v>45</v>
      </c>
      <c r="Z655" s="63" t="str">
        <f>'טבלה מרכזת'!C655</f>
        <v>טיפוח חן/מספרה</v>
      </c>
      <c r="AA655" s="63" t="str">
        <f>'טבלה מרכזת'!D655</f>
        <v>טיפוח החן</v>
      </c>
      <c r="AB655" s="63" t="str">
        <f>'טבלה מרכזת'!E655</f>
        <v>כיסא פעילות/עובד</v>
      </c>
      <c r="AC655" s="63">
        <f>'טבלה מרכזת'!F655</f>
        <v>450</v>
      </c>
      <c r="AD655" s="63">
        <f>'טבלה מרכזת'!G655</f>
        <v>2</v>
      </c>
      <c r="AE655" s="63">
        <f>'טבלה מרכזת'!H655</f>
        <v>900</v>
      </c>
    </row>
    <row r="656" spans="2:31" ht="14.5" thickBot="1" x14ac:dyDescent="0.35">
      <c r="B656" s="64" t="str">
        <f>תקן[[#This Row],[סוג מרכז]]</f>
        <v>תשושי נפש</v>
      </c>
      <c r="C656" s="64">
        <f>תקן[[#This Row],[גודל מרכז]]</f>
        <v>45</v>
      </c>
      <c r="D656" s="64" t="str">
        <f>תקן[[#This Row],[סוג פריט]]</f>
        <v>טיפוח חן/מספרה</v>
      </c>
      <c r="E656" s="64" t="str">
        <f>תקן[[#This Row],[קטגוריה]]</f>
        <v>טיפוח החן</v>
      </c>
      <c r="F656" s="60" t="str">
        <f>תקן[[#This Row],[תיאור הפריט]]</f>
        <v>כיסא+כיור חפיפה</v>
      </c>
      <c r="G656" s="64">
        <f>תקן[[#This Row],[עלות פריט]]</f>
        <v>2500</v>
      </c>
      <c r="H656" s="64">
        <f>תקן[[#This Row],[כמות]]</f>
        <v>1</v>
      </c>
      <c r="I656" s="64">
        <f>תקן[[#This Row],[סהכ עלות]]</f>
        <v>2500</v>
      </c>
      <c r="J656" s="65"/>
      <c r="K656" s="209" t="str">
        <f t="shared" si="94"/>
        <v>כיסא+כיור חפיפה</v>
      </c>
      <c r="L656" s="210">
        <f t="shared" si="90"/>
        <v>1</v>
      </c>
      <c r="M656" s="211">
        <f t="shared" si="91"/>
        <v>0</v>
      </c>
      <c r="N656" s="211">
        <f t="shared" si="92"/>
        <v>2500</v>
      </c>
      <c r="O656" s="210"/>
      <c r="P656" s="218"/>
      <c r="Q656" s="215" t="str">
        <f t="shared" si="95"/>
        <v>טיפוח חן/מספרה</v>
      </c>
      <c r="R656" s="219">
        <f t="shared" si="96"/>
        <v>1</v>
      </c>
      <c r="S656" s="211">
        <f t="shared" si="97"/>
        <v>0</v>
      </c>
      <c r="T656" s="211">
        <f t="shared" si="93"/>
        <v>2500</v>
      </c>
      <c r="U656" s="211">
        <f t="shared" si="98"/>
        <v>2500</v>
      </c>
      <c r="V656" s="220"/>
      <c r="X656" s="63" t="str">
        <f>'טבלה מרכזת'!A656</f>
        <v>תשושי נפש</v>
      </c>
      <c r="Y656" s="63">
        <f>'טבלה מרכזת'!B656</f>
        <v>45</v>
      </c>
      <c r="Z656" s="63" t="str">
        <f>'טבלה מרכזת'!C656</f>
        <v>טיפוח חן/מספרה</v>
      </c>
      <c r="AA656" s="63" t="str">
        <f>'טבלה מרכזת'!D656</f>
        <v>טיפוח החן</v>
      </c>
      <c r="AB656" s="63" t="str">
        <f>'טבלה מרכזת'!E656</f>
        <v>כיסא+כיור חפיפה</v>
      </c>
      <c r="AC656" s="63">
        <f>'טבלה מרכזת'!F656</f>
        <v>2500</v>
      </c>
      <c r="AD656" s="63">
        <f>'טבלה מרכזת'!G656</f>
        <v>1</v>
      </c>
      <c r="AE656" s="63">
        <f>'טבלה מרכזת'!H656</f>
        <v>2500</v>
      </c>
    </row>
    <row r="657" spans="2:31" ht="14.5" thickBot="1" x14ac:dyDescent="0.35">
      <c r="B657" s="64" t="str">
        <f>תקן[[#This Row],[סוג מרכז]]</f>
        <v>תשושי נפש</v>
      </c>
      <c r="C657" s="64">
        <f>תקן[[#This Row],[גודל מרכז]]</f>
        <v>45</v>
      </c>
      <c r="D657" s="64" t="str">
        <f>תקן[[#This Row],[סוג פריט]]</f>
        <v>טיפוח חן/מספרה</v>
      </c>
      <c r="E657" s="64" t="str">
        <f>תקן[[#This Row],[קטגוריה]]</f>
        <v>טיפוח החן</v>
      </c>
      <c r="F657" s="60" t="str">
        <f>תקן[[#This Row],[תיאור הפריט]]</f>
        <v>מייבש שיער מקצועי</v>
      </c>
      <c r="G657" s="64">
        <f>תקן[[#This Row],[עלות פריט]]</f>
        <v>500</v>
      </c>
      <c r="H657" s="64">
        <f>תקן[[#This Row],[כמות]]</f>
        <v>2</v>
      </c>
      <c r="I657" s="64">
        <f>תקן[[#This Row],[סהכ עלות]]</f>
        <v>1000</v>
      </c>
      <c r="J657" s="65"/>
      <c r="K657" s="209" t="str">
        <f t="shared" si="94"/>
        <v>מייבש שיער מקצועי</v>
      </c>
      <c r="L657" s="210">
        <f t="shared" si="90"/>
        <v>2</v>
      </c>
      <c r="M657" s="211">
        <f t="shared" si="91"/>
        <v>0</v>
      </c>
      <c r="N657" s="211">
        <f t="shared" si="92"/>
        <v>1000</v>
      </c>
      <c r="O657" s="210"/>
      <c r="P657" s="218"/>
      <c r="Q657" s="215" t="str">
        <f t="shared" si="95"/>
        <v>טיפוח חן/מספרה</v>
      </c>
      <c r="R657" s="219">
        <f t="shared" si="96"/>
        <v>2</v>
      </c>
      <c r="S657" s="211">
        <f t="shared" si="97"/>
        <v>0</v>
      </c>
      <c r="T657" s="211">
        <f t="shared" si="93"/>
        <v>500</v>
      </c>
      <c r="U657" s="211">
        <f t="shared" si="98"/>
        <v>1000</v>
      </c>
      <c r="V657" s="220"/>
      <c r="X657" s="63" t="str">
        <f>'טבלה מרכזת'!A657</f>
        <v>תשושי נפש</v>
      </c>
      <c r="Y657" s="63">
        <f>'טבלה מרכזת'!B657</f>
        <v>45</v>
      </c>
      <c r="Z657" s="63" t="str">
        <f>'טבלה מרכזת'!C657</f>
        <v>טיפוח חן/מספרה</v>
      </c>
      <c r="AA657" s="63" t="str">
        <f>'טבלה מרכזת'!D657</f>
        <v>טיפוח החן</v>
      </c>
      <c r="AB657" s="63" t="str">
        <f>'טבלה מרכזת'!E657</f>
        <v>מייבש שיער מקצועי</v>
      </c>
      <c r="AC657" s="63">
        <f>'טבלה מרכזת'!F657</f>
        <v>500</v>
      </c>
      <c r="AD657" s="63">
        <f>'טבלה מרכזת'!G657</f>
        <v>2</v>
      </c>
      <c r="AE657" s="63">
        <f>'טבלה מרכזת'!H657</f>
        <v>1000</v>
      </c>
    </row>
    <row r="658" spans="2:31" ht="14.5" thickBot="1" x14ac:dyDescent="0.35">
      <c r="B658" s="64" t="str">
        <f>תקן[[#This Row],[סוג מרכז]]</f>
        <v>תשושי נפש</v>
      </c>
      <c r="C658" s="64">
        <f>תקן[[#This Row],[גודל מרכז]]</f>
        <v>45</v>
      </c>
      <c r="D658" s="64" t="str">
        <f>תקן[[#This Row],[סוג פריט]]</f>
        <v>טיפוח חן/מספרה</v>
      </c>
      <c r="E658" s="64" t="str">
        <f>תקן[[#This Row],[קטגוריה]]</f>
        <v>טיפוח החן</v>
      </c>
      <c r="F658" s="60" t="str">
        <f>תקן[[#This Row],[תיאור הפריט]]</f>
        <v>מכונת ייבוש</v>
      </c>
      <c r="G658" s="64">
        <f>תקן[[#This Row],[עלות פריט]]</f>
        <v>2200</v>
      </c>
      <c r="H658" s="64">
        <f>תקן[[#This Row],[כמות]]</f>
        <v>1</v>
      </c>
      <c r="I658" s="64">
        <f>תקן[[#This Row],[סהכ עלות]]</f>
        <v>2200</v>
      </c>
      <c r="J658" s="65"/>
      <c r="K658" s="209" t="str">
        <f t="shared" si="94"/>
        <v>מכונת ייבוש</v>
      </c>
      <c r="L658" s="210">
        <f t="shared" si="90"/>
        <v>1</v>
      </c>
      <c r="M658" s="211">
        <f t="shared" si="91"/>
        <v>0</v>
      </c>
      <c r="N658" s="211">
        <f t="shared" si="92"/>
        <v>2200</v>
      </c>
      <c r="O658" s="210"/>
      <c r="P658" s="218"/>
      <c r="Q658" s="215" t="str">
        <f t="shared" si="95"/>
        <v>טיפוח חן/מספרה</v>
      </c>
      <c r="R658" s="219">
        <f t="shared" si="96"/>
        <v>1</v>
      </c>
      <c r="S658" s="211">
        <f t="shared" si="97"/>
        <v>0</v>
      </c>
      <c r="T658" s="211">
        <f t="shared" si="93"/>
        <v>2200</v>
      </c>
      <c r="U658" s="211">
        <f t="shared" si="98"/>
        <v>2200</v>
      </c>
      <c r="V658" s="220"/>
      <c r="X658" s="63" t="str">
        <f>'טבלה מרכזת'!A658</f>
        <v>תשושי נפש</v>
      </c>
      <c r="Y658" s="63">
        <f>'טבלה מרכזת'!B658</f>
        <v>45</v>
      </c>
      <c r="Z658" s="63" t="str">
        <f>'טבלה מרכזת'!C658</f>
        <v>טיפוח חן/מספרה</v>
      </c>
      <c r="AA658" s="63" t="str">
        <f>'טבלה מרכזת'!D658</f>
        <v>טיפוח החן</v>
      </c>
      <c r="AB658" s="63" t="str">
        <f>'טבלה מרכזת'!E658</f>
        <v>מכונת ייבוש</v>
      </c>
      <c r="AC658" s="63">
        <f>'טבלה מרכזת'!F658</f>
        <v>2200</v>
      </c>
      <c r="AD658" s="63">
        <f>'טבלה מרכזת'!G658</f>
        <v>1</v>
      </c>
      <c r="AE658" s="63">
        <f>'טבלה מרכזת'!H658</f>
        <v>2200</v>
      </c>
    </row>
    <row r="659" spans="2:31" ht="14.5" thickBot="1" x14ac:dyDescent="0.35">
      <c r="B659" s="64" t="str">
        <f>תקן[[#This Row],[סוג מרכז]]</f>
        <v>תשושי נפש</v>
      </c>
      <c r="C659" s="64">
        <f>תקן[[#This Row],[גודל מרכז]]</f>
        <v>45</v>
      </c>
      <c r="D659" s="64" t="str">
        <f>תקן[[#This Row],[סוג פריט]]</f>
        <v>טיפוח חן/מספרה</v>
      </c>
      <c r="E659" s="64" t="str">
        <f>תקן[[#This Row],[קטגוריה]]</f>
        <v>טיפוח החן</v>
      </c>
      <c r="F659" s="60" t="str">
        <f>תקן[[#This Row],[תיאור הפריט]]</f>
        <v>מכונת תספורת</v>
      </c>
      <c r="G659" s="64">
        <f>תקן[[#This Row],[עלות פריט]]</f>
        <v>550</v>
      </c>
      <c r="H659" s="64">
        <f>תקן[[#This Row],[כמות]]</f>
        <v>1</v>
      </c>
      <c r="I659" s="64">
        <f>תקן[[#This Row],[סהכ עלות]]</f>
        <v>550</v>
      </c>
      <c r="J659" s="65"/>
      <c r="K659" s="209" t="str">
        <f t="shared" si="94"/>
        <v>מכונת תספורת</v>
      </c>
      <c r="L659" s="210">
        <f t="shared" si="90"/>
        <v>1</v>
      </c>
      <c r="M659" s="211">
        <f t="shared" si="91"/>
        <v>0</v>
      </c>
      <c r="N659" s="211">
        <f t="shared" si="92"/>
        <v>550</v>
      </c>
      <c r="O659" s="210"/>
      <c r="P659" s="218"/>
      <c r="Q659" s="215" t="str">
        <f t="shared" si="95"/>
        <v>טיפוח חן/מספרה</v>
      </c>
      <c r="R659" s="219">
        <f t="shared" si="96"/>
        <v>1</v>
      </c>
      <c r="S659" s="211">
        <f t="shared" si="97"/>
        <v>0</v>
      </c>
      <c r="T659" s="211">
        <f t="shared" si="93"/>
        <v>550</v>
      </c>
      <c r="U659" s="211">
        <f t="shared" si="98"/>
        <v>550</v>
      </c>
      <c r="V659" s="220"/>
      <c r="X659" s="63" t="str">
        <f>'טבלה מרכזת'!A659</f>
        <v>תשושי נפש</v>
      </c>
      <c r="Y659" s="63">
        <f>'טבלה מרכזת'!B659</f>
        <v>45</v>
      </c>
      <c r="Z659" s="63" t="str">
        <f>'טבלה מרכזת'!C659</f>
        <v>טיפוח חן/מספרה</v>
      </c>
      <c r="AA659" s="63" t="str">
        <f>'טבלה מרכזת'!D659</f>
        <v>טיפוח החן</v>
      </c>
      <c r="AB659" s="63" t="str">
        <f>'טבלה מרכזת'!E659</f>
        <v>מכונת תספורת</v>
      </c>
      <c r="AC659" s="63">
        <f>'טבלה מרכזת'!F659</f>
        <v>550</v>
      </c>
      <c r="AD659" s="63">
        <f>'טבלה מרכזת'!G659</f>
        <v>1</v>
      </c>
      <c r="AE659" s="63">
        <f>'טבלה מרכזת'!H659</f>
        <v>550</v>
      </c>
    </row>
    <row r="660" spans="2:31" ht="14.5" thickBot="1" x14ac:dyDescent="0.35">
      <c r="B660" s="64" t="str">
        <f>תקן[[#This Row],[סוג מרכז]]</f>
        <v>תשושי נפש</v>
      </c>
      <c r="C660" s="64">
        <f>תקן[[#This Row],[גודל מרכז]]</f>
        <v>45</v>
      </c>
      <c r="D660" s="64" t="str">
        <f>תקן[[#This Row],[סוג פריט]]</f>
        <v>טיפוח חן/מספרה</v>
      </c>
      <c r="E660" s="64" t="str">
        <f>תקן[[#This Row],[קטגוריה]]</f>
        <v>טיפוח החן</v>
      </c>
      <c r="F660" s="60" t="str">
        <f>תקן[[#This Row],[תיאור הפריט]]</f>
        <v>מנורה מכוונת</v>
      </c>
      <c r="G660" s="64">
        <f>תקן[[#This Row],[עלות פריט]]</f>
        <v>400</v>
      </c>
      <c r="H660" s="64">
        <f>תקן[[#This Row],[כמות]]</f>
        <v>1</v>
      </c>
      <c r="I660" s="64">
        <f>תקן[[#This Row],[סהכ עלות]]</f>
        <v>400</v>
      </c>
      <c r="J660" s="65"/>
      <c r="K660" s="209" t="str">
        <f t="shared" si="94"/>
        <v>מנורה מכוונת</v>
      </c>
      <c r="L660" s="210">
        <f t="shared" si="90"/>
        <v>1</v>
      </c>
      <c r="M660" s="211">
        <f t="shared" si="91"/>
        <v>0</v>
      </c>
      <c r="N660" s="211">
        <f t="shared" si="92"/>
        <v>400</v>
      </c>
      <c r="O660" s="210"/>
      <c r="P660" s="218"/>
      <c r="Q660" s="215" t="str">
        <f t="shared" si="95"/>
        <v>טיפוח חן/מספרה</v>
      </c>
      <c r="R660" s="219">
        <f t="shared" si="96"/>
        <v>1</v>
      </c>
      <c r="S660" s="211">
        <f t="shared" si="97"/>
        <v>0</v>
      </c>
      <c r="T660" s="211">
        <f t="shared" si="93"/>
        <v>400</v>
      </c>
      <c r="U660" s="211">
        <f t="shared" si="98"/>
        <v>400</v>
      </c>
      <c r="V660" s="220"/>
      <c r="X660" s="63" t="str">
        <f>'טבלה מרכזת'!A660</f>
        <v>תשושי נפש</v>
      </c>
      <c r="Y660" s="63">
        <f>'טבלה מרכזת'!B660</f>
        <v>45</v>
      </c>
      <c r="Z660" s="63" t="str">
        <f>'טבלה מרכזת'!C660</f>
        <v>טיפוח חן/מספרה</v>
      </c>
      <c r="AA660" s="63" t="str">
        <f>'טבלה מרכזת'!D660</f>
        <v>טיפוח החן</v>
      </c>
      <c r="AB660" s="63" t="str">
        <f>'טבלה מרכזת'!E660</f>
        <v>מנורה מכוונת</v>
      </c>
      <c r="AC660" s="63">
        <f>'טבלה מרכזת'!F660</f>
        <v>400</v>
      </c>
      <c r="AD660" s="63">
        <f>'טבלה מרכזת'!G660</f>
        <v>1</v>
      </c>
      <c r="AE660" s="63">
        <f>'טבלה מרכזת'!H660</f>
        <v>400</v>
      </c>
    </row>
    <row r="661" spans="2:31" ht="14.5" thickBot="1" x14ac:dyDescent="0.35">
      <c r="B661" s="64" t="str">
        <f>תקן[[#This Row],[סוג מרכז]]</f>
        <v>תשושי נפש</v>
      </c>
      <c r="C661" s="64">
        <f>תקן[[#This Row],[גודל מרכז]]</f>
        <v>45</v>
      </c>
      <c r="D661" s="64" t="str">
        <f>תקן[[#This Row],[סוג פריט]]</f>
        <v>טיפוח חן/מספרה</v>
      </c>
      <c r="E661" s="64" t="str">
        <f>תקן[[#This Row],[קטגוריה]]</f>
        <v>טיפוח החן</v>
      </c>
      <c r="F661" s="60" t="str">
        <f>תקן[[#This Row],[תיאור הפריט]]</f>
        <v>מראה</v>
      </c>
      <c r="G661" s="64">
        <f>תקן[[#This Row],[עלות פריט]]</f>
        <v>600</v>
      </c>
      <c r="H661" s="64">
        <f>תקן[[#This Row],[כמות]]</f>
        <v>1</v>
      </c>
      <c r="I661" s="64">
        <f>תקן[[#This Row],[סהכ עלות]]</f>
        <v>600</v>
      </c>
      <c r="J661" s="65"/>
      <c r="K661" s="209" t="str">
        <f t="shared" si="94"/>
        <v>מראה</v>
      </c>
      <c r="L661" s="210">
        <f t="shared" si="90"/>
        <v>1</v>
      </c>
      <c r="M661" s="211">
        <f t="shared" si="91"/>
        <v>0</v>
      </c>
      <c r="N661" s="211">
        <f t="shared" si="92"/>
        <v>600</v>
      </c>
      <c r="O661" s="210"/>
      <c r="P661" s="218"/>
      <c r="Q661" s="215" t="str">
        <f t="shared" si="95"/>
        <v>טיפוח חן/מספרה</v>
      </c>
      <c r="R661" s="219">
        <f t="shared" si="96"/>
        <v>1</v>
      </c>
      <c r="S661" s="211">
        <f t="shared" si="97"/>
        <v>0</v>
      </c>
      <c r="T661" s="211">
        <f t="shared" si="93"/>
        <v>600</v>
      </c>
      <c r="U661" s="211">
        <f t="shared" si="98"/>
        <v>600</v>
      </c>
      <c r="V661" s="220"/>
      <c r="X661" s="63" t="str">
        <f>'טבלה מרכזת'!A661</f>
        <v>תשושי נפש</v>
      </c>
      <c r="Y661" s="63">
        <f>'טבלה מרכזת'!B661</f>
        <v>45</v>
      </c>
      <c r="Z661" s="63" t="str">
        <f>'טבלה מרכזת'!C661</f>
        <v>טיפוח חן/מספרה</v>
      </c>
      <c r="AA661" s="63" t="str">
        <f>'טבלה מרכזת'!D661</f>
        <v>טיפוח החן</v>
      </c>
      <c r="AB661" s="63" t="str">
        <f>'טבלה מרכזת'!E661</f>
        <v>מראה</v>
      </c>
      <c r="AC661" s="63">
        <f>'טבלה מרכזת'!F661</f>
        <v>600</v>
      </c>
      <c r="AD661" s="63">
        <f>'טבלה מרכזת'!G661</f>
        <v>1</v>
      </c>
      <c r="AE661" s="63">
        <f>'טבלה מרכזת'!H661</f>
        <v>600</v>
      </c>
    </row>
    <row r="662" spans="2:31" ht="14.5" thickBot="1" x14ac:dyDescent="0.35">
      <c r="B662" s="64" t="str">
        <f>תקן[[#This Row],[סוג מרכז]]</f>
        <v>תשושי נפש</v>
      </c>
      <c r="C662" s="64">
        <f>תקן[[#This Row],[גודל מרכז]]</f>
        <v>45</v>
      </c>
      <c r="D662" s="64" t="str">
        <f>תקן[[#This Row],[סוג פריט]]</f>
        <v>טיפוח חן/מספרה</v>
      </c>
      <c r="E662" s="64" t="str">
        <f>תקן[[#This Row],[קטגוריה]]</f>
        <v>טיפוח החן</v>
      </c>
      <c r="F662" s="60" t="str">
        <f>תקן[[#This Row],[תיאור הפריט]]</f>
        <v>מתלה נייד למגבות</v>
      </c>
      <c r="G662" s="64">
        <f>תקן[[#This Row],[עלות פריט]]</f>
        <v>300</v>
      </c>
      <c r="H662" s="64">
        <f>תקן[[#This Row],[כמות]]</f>
        <v>1</v>
      </c>
      <c r="I662" s="64">
        <f>תקן[[#This Row],[סהכ עלות]]</f>
        <v>300</v>
      </c>
      <c r="J662" s="65"/>
      <c r="K662" s="209" t="str">
        <f t="shared" si="94"/>
        <v>מתלה נייד למגבות</v>
      </c>
      <c r="L662" s="210">
        <f t="shared" si="90"/>
        <v>1</v>
      </c>
      <c r="M662" s="211">
        <f t="shared" si="91"/>
        <v>0</v>
      </c>
      <c r="N662" s="211">
        <f t="shared" si="92"/>
        <v>300</v>
      </c>
      <c r="O662" s="210"/>
      <c r="P662" s="218"/>
      <c r="Q662" s="215" t="str">
        <f t="shared" si="95"/>
        <v>טיפוח חן/מספרה</v>
      </c>
      <c r="R662" s="219">
        <f t="shared" si="96"/>
        <v>1</v>
      </c>
      <c r="S662" s="211">
        <f t="shared" si="97"/>
        <v>0</v>
      </c>
      <c r="T662" s="211">
        <f t="shared" si="93"/>
        <v>300</v>
      </c>
      <c r="U662" s="211">
        <f t="shared" si="98"/>
        <v>300</v>
      </c>
      <c r="V662" s="220"/>
      <c r="X662" s="63" t="str">
        <f>'טבלה מרכזת'!A662</f>
        <v>תשושי נפש</v>
      </c>
      <c r="Y662" s="63">
        <f>'טבלה מרכזת'!B662</f>
        <v>45</v>
      </c>
      <c r="Z662" s="63" t="str">
        <f>'טבלה מרכזת'!C662</f>
        <v>טיפוח חן/מספרה</v>
      </c>
      <c r="AA662" s="63" t="str">
        <f>'טבלה מרכזת'!D662</f>
        <v>טיפוח החן</v>
      </c>
      <c r="AB662" s="63" t="str">
        <f>'טבלה מרכזת'!E662</f>
        <v>מתלה נייד למגבות</v>
      </c>
      <c r="AC662" s="63">
        <f>'טבלה מרכזת'!F662</f>
        <v>300</v>
      </c>
      <c r="AD662" s="63">
        <f>'טבלה מרכזת'!G662</f>
        <v>1</v>
      </c>
      <c r="AE662" s="63">
        <f>'טבלה מרכזת'!H662</f>
        <v>300</v>
      </c>
    </row>
    <row r="663" spans="2:31" ht="14.5" thickBot="1" x14ac:dyDescent="0.35">
      <c r="B663" s="64" t="str">
        <f>תקן[[#This Row],[סוג מרכז]]</f>
        <v>תשושי נפש</v>
      </c>
      <c r="C663" s="64">
        <f>תקן[[#This Row],[גודל מרכז]]</f>
        <v>45</v>
      </c>
      <c r="D663" s="64" t="str">
        <f>תקן[[#This Row],[סוג פריט]]</f>
        <v>טיפוח חן/מספרה</v>
      </c>
      <c r="E663" s="64" t="str">
        <f>תקן[[#This Row],[קטגוריה]]</f>
        <v>טיפוח החן</v>
      </c>
      <c r="F663" s="60" t="str">
        <f>תקן[[#This Row],[תיאור הפריט]]</f>
        <v xml:space="preserve">סטרליזטור </v>
      </c>
      <c r="G663" s="64">
        <f>תקן[[#This Row],[עלות פריט]]</f>
        <v>900</v>
      </c>
      <c r="H663" s="64">
        <f>תקן[[#This Row],[כמות]]</f>
        <v>1</v>
      </c>
      <c r="I663" s="64">
        <f>תקן[[#This Row],[סהכ עלות]]</f>
        <v>900</v>
      </c>
      <c r="J663" s="65"/>
      <c r="K663" s="209" t="str">
        <f t="shared" si="94"/>
        <v xml:space="preserve">סטרליזטור </v>
      </c>
      <c r="L663" s="210">
        <f t="shared" si="90"/>
        <v>1</v>
      </c>
      <c r="M663" s="211">
        <f t="shared" si="91"/>
        <v>0</v>
      </c>
      <c r="N663" s="211">
        <f t="shared" si="92"/>
        <v>900</v>
      </c>
      <c r="O663" s="210"/>
      <c r="P663" s="218"/>
      <c r="Q663" s="215" t="str">
        <f t="shared" si="95"/>
        <v>טיפוח חן/מספרה</v>
      </c>
      <c r="R663" s="219">
        <f t="shared" si="96"/>
        <v>1</v>
      </c>
      <c r="S663" s="211">
        <f t="shared" si="97"/>
        <v>0</v>
      </c>
      <c r="T663" s="211">
        <f t="shared" si="93"/>
        <v>900</v>
      </c>
      <c r="U663" s="211">
        <f t="shared" si="98"/>
        <v>900</v>
      </c>
      <c r="V663" s="220"/>
      <c r="X663" s="63" t="str">
        <f>'טבלה מרכזת'!A663</f>
        <v>תשושי נפש</v>
      </c>
      <c r="Y663" s="63">
        <f>'טבלה מרכזת'!B663</f>
        <v>45</v>
      </c>
      <c r="Z663" s="63" t="str">
        <f>'טבלה מרכזת'!C663</f>
        <v>טיפוח חן/מספרה</v>
      </c>
      <c r="AA663" s="63" t="str">
        <f>'טבלה מרכזת'!D663</f>
        <v>טיפוח החן</v>
      </c>
      <c r="AB663" s="63" t="str">
        <f>'טבלה מרכזת'!E663</f>
        <v xml:space="preserve">סטרליזטור </v>
      </c>
      <c r="AC663" s="63">
        <f>'טבלה מרכזת'!F663</f>
        <v>900</v>
      </c>
      <c r="AD663" s="63">
        <f>'טבלה מרכזת'!G663</f>
        <v>1</v>
      </c>
      <c r="AE663" s="63">
        <f>'טבלה מרכזת'!H663</f>
        <v>900</v>
      </c>
    </row>
    <row r="664" spans="2:31" ht="14.5" thickBot="1" x14ac:dyDescent="0.35">
      <c r="B664" s="64" t="str">
        <f>תקן[[#This Row],[סוג מרכז]]</f>
        <v>תשושי נפש</v>
      </c>
      <c r="C664" s="64">
        <f>תקן[[#This Row],[גודל מרכז]]</f>
        <v>45</v>
      </c>
      <c r="D664" s="64" t="str">
        <f>תקן[[#This Row],[סוג פריט]]</f>
        <v>טיפוח חן/מספרה</v>
      </c>
      <c r="E664" s="64" t="str">
        <f>תקן[[#This Row],[קטגוריה]]</f>
        <v>טיפוח החן</v>
      </c>
      <c r="F664" s="60" t="str">
        <f>תקן[[#This Row],[תיאור הפריט]]</f>
        <v>עגלת טיפולים</v>
      </c>
      <c r="G664" s="64">
        <f>תקן[[#This Row],[עלות פריט]]</f>
        <v>800</v>
      </c>
      <c r="H664" s="64">
        <f>תקן[[#This Row],[כמות]]</f>
        <v>1</v>
      </c>
      <c r="I664" s="64">
        <f>תקן[[#This Row],[סהכ עלות]]</f>
        <v>800</v>
      </c>
      <c r="J664" s="65"/>
      <c r="K664" s="209" t="str">
        <f t="shared" si="94"/>
        <v>עגלת טיפולים</v>
      </c>
      <c r="L664" s="210">
        <f t="shared" si="90"/>
        <v>1</v>
      </c>
      <c r="M664" s="211">
        <f t="shared" si="91"/>
        <v>0</v>
      </c>
      <c r="N664" s="211">
        <f t="shared" si="92"/>
        <v>800</v>
      </c>
      <c r="O664" s="210"/>
      <c r="P664" s="218"/>
      <c r="Q664" s="215" t="str">
        <f t="shared" si="95"/>
        <v>טיפוח חן/מספרה</v>
      </c>
      <c r="R664" s="219">
        <f t="shared" si="96"/>
        <v>1</v>
      </c>
      <c r="S664" s="211">
        <f t="shared" si="97"/>
        <v>0</v>
      </c>
      <c r="T664" s="211">
        <f t="shared" si="93"/>
        <v>800</v>
      </c>
      <c r="U664" s="211">
        <f t="shared" si="98"/>
        <v>800</v>
      </c>
      <c r="V664" s="220"/>
      <c r="X664" s="63" t="str">
        <f>'טבלה מרכזת'!A664</f>
        <v>תשושי נפש</v>
      </c>
      <c r="Y664" s="63">
        <f>'טבלה מרכזת'!B664</f>
        <v>45</v>
      </c>
      <c r="Z664" s="63" t="str">
        <f>'טבלה מרכזת'!C664</f>
        <v>טיפוח חן/מספרה</v>
      </c>
      <c r="AA664" s="63" t="str">
        <f>'טבלה מרכזת'!D664</f>
        <v>טיפוח החן</v>
      </c>
      <c r="AB664" s="63" t="str">
        <f>'טבלה מרכזת'!E664</f>
        <v>עגלת טיפולים</v>
      </c>
      <c r="AC664" s="63">
        <f>'טבלה מרכזת'!F664</f>
        <v>800</v>
      </c>
      <c r="AD664" s="63">
        <f>'טבלה מרכזת'!G664</f>
        <v>1</v>
      </c>
      <c r="AE664" s="63">
        <f>'טבלה מרכזת'!H664</f>
        <v>800</v>
      </c>
    </row>
    <row r="665" spans="2:31" ht="14.5" thickBot="1" x14ac:dyDescent="0.35">
      <c r="B665" s="64" t="str">
        <f>תקן[[#This Row],[סוג מרכז]]</f>
        <v>תשושי נפש</v>
      </c>
      <c r="C665" s="64">
        <f>תקן[[#This Row],[גודל מרכז]]</f>
        <v>45</v>
      </c>
      <c r="D665" s="64" t="str">
        <f>תקן[[#This Row],[סוג פריט]]</f>
        <v>טיפוח חן/מספרה</v>
      </c>
      <c r="E665" s="64" t="str">
        <f>תקן[[#This Row],[קטגוריה]]</f>
        <v>טיפוח החן</v>
      </c>
      <c r="F665" s="60" t="str">
        <f>תקן[[#This Row],[תיאור הפריט]]</f>
        <v>פח אשפה</v>
      </c>
      <c r="G665" s="64">
        <f>תקן[[#This Row],[עלות פריט]]</f>
        <v>150</v>
      </c>
      <c r="H665" s="64">
        <f>תקן[[#This Row],[כמות]]</f>
        <v>1</v>
      </c>
      <c r="I665" s="64">
        <f>תקן[[#This Row],[סהכ עלות]]</f>
        <v>150</v>
      </c>
      <c r="J665" s="65"/>
      <c r="K665" s="209" t="str">
        <f t="shared" si="94"/>
        <v>פח אשפה</v>
      </c>
      <c r="L665" s="210">
        <f t="shared" si="90"/>
        <v>1</v>
      </c>
      <c r="M665" s="211">
        <f t="shared" si="91"/>
        <v>0</v>
      </c>
      <c r="N665" s="211">
        <f t="shared" si="92"/>
        <v>150</v>
      </c>
      <c r="O665" s="210"/>
      <c r="P665" s="218"/>
      <c r="Q665" s="215" t="str">
        <f t="shared" si="95"/>
        <v>טיפוח חן/מספרה</v>
      </c>
      <c r="R665" s="219">
        <f t="shared" si="96"/>
        <v>1</v>
      </c>
      <c r="S665" s="211">
        <f t="shared" si="97"/>
        <v>0</v>
      </c>
      <c r="T665" s="211">
        <f t="shared" si="93"/>
        <v>150</v>
      </c>
      <c r="U665" s="211">
        <f t="shared" si="98"/>
        <v>150</v>
      </c>
      <c r="V665" s="220"/>
      <c r="X665" s="63" t="str">
        <f>'טבלה מרכזת'!A665</f>
        <v>תשושי נפש</v>
      </c>
      <c r="Y665" s="63">
        <f>'טבלה מרכזת'!B665</f>
        <v>45</v>
      </c>
      <c r="Z665" s="63" t="str">
        <f>'טבלה מרכזת'!C665</f>
        <v>טיפוח חן/מספרה</v>
      </c>
      <c r="AA665" s="63" t="str">
        <f>'טבלה מרכזת'!D665</f>
        <v>טיפוח החן</v>
      </c>
      <c r="AB665" s="63" t="str">
        <f>'טבלה מרכזת'!E665</f>
        <v>פח אשפה</v>
      </c>
      <c r="AC665" s="63">
        <f>'טבלה מרכזת'!F665</f>
        <v>150</v>
      </c>
      <c r="AD665" s="63">
        <f>'טבלה מרכזת'!G665</f>
        <v>1</v>
      </c>
      <c r="AE665" s="63">
        <f>'טבלה מרכזת'!H665</f>
        <v>150</v>
      </c>
    </row>
    <row r="666" spans="2:31" ht="14.5" thickBot="1" x14ac:dyDescent="0.35">
      <c r="B666" s="64" t="str">
        <f>תקן[[#This Row],[סוג מרכז]]</f>
        <v>תשושי נפש</v>
      </c>
      <c r="C666" s="64">
        <f>תקן[[#This Row],[גודל מרכז]]</f>
        <v>45</v>
      </c>
      <c r="D666" s="64" t="str">
        <f>תקן[[#This Row],[סוג פריט]]</f>
        <v>טיפוח חן/מספרה</v>
      </c>
      <c r="E666" s="64" t="str">
        <f>תקן[[#This Row],[קטגוריה]]</f>
        <v>טיפוח החן</v>
      </c>
      <c r="F666" s="60" t="str">
        <f>תקן[[#This Row],[תיאור הפריט]]</f>
        <v>קולב בגדים</v>
      </c>
      <c r="G666" s="64">
        <f>תקן[[#This Row],[עלות פריט]]</f>
        <v>300</v>
      </c>
      <c r="H666" s="64">
        <f>תקן[[#This Row],[כמות]]</f>
        <v>1</v>
      </c>
      <c r="I666" s="64">
        <f>תקן[[#This Row],[סהכ עלות]]</f>
        <v>300</v>
      </c>
      <c r="J666" s="65"/>
      <c r="K666" s="209" t="str">
        <f t="shared" si="94"/>
        <v>קולב בגדים</v>
      </c>
      <c r="L666" s="210">
        <f t="shared" si="90"/>
        <v>1</v>
      </c>
      <c r="M666" s="211">
        <f t="shared" si="91"/>
        <v>0</v>
      </c>
      <c r="N666" s="211">
        <f t="shared" si="92"/>
        <v>300</v>
      </c>
      <c r="O666" s="210"/>
      <c r="P666" s="218"/>
      <c r="Q666" s="215" t="str">
        <f t="shared" si="95"/>
        <v>טיפוח חן/מספרה</v>
      </c>
      <c r="R666" s="219">
        <f t="shared" si="96"/>
        <v>1</v>
      </c>
      <c r="S666" s="211">
        <f t="shared" si="97"/>
        <v>0</v>
      </c>
      <c r="T666" s="211">
        <f t="shared" si="93"/>
        <v>300</v>
      </c>
      <c r="U666" s="211">
        <f t="shared" si="98"/>
        <v>300</v>
      </c>
      <c r="V666" s="220"/>
      <c r="X666" s="63" t="str">
        <f>'טבלה מרכזת'!A666</f>
        <v>תשושי נפש</v>
      </c>
      <c r="Y666" s="63">
        <f>'טבלה מרכזת'!B666</f>
        <v>45</v>
      </c>
      <c r="Z666" s="63" t="str">
        <f>'טבלה מרכזת'!C666</f>
        <v>טיפוח חן/מספרה</v>
      </c>
      <c r="AA666" s="63" t="str">
        <f>'טבלה מרכזת'!D666</f>
        <v>טיפוח החן</v>
      </c>
      <c r="AB666" s="63" t="str">
        <f>'טבלה מרכזת'!E666</f>
        <v>קולב בגדים</v>
      </c>
      <c r="AC666" s="63">
        <f>'טבלה מרכזת'!F666</f>
        <v>300</v>
      </c>
      <c r="AD666" s="63">
        <f>'טבלה מרכזת'!G666</f>
        <v>1</v>
      </c>
      <c r="AE666" s="63">
        <f>'טבלה מרכזת'!H666</f>
        <v>300</v>
      </c>
    </row>
    <row r="667" spans="2:31" ht="14.5" thickBot="1" x14ac:dyDescent="0.35">
      <c r="B667" s="64" t="str">
        <f>תקן[[#This Row],[סוג מרכז]]</f>
        <v>תשושי נפש</v>
      </c>
      <c r="C667" s="64">
        <f>תקן[[#This Row],[גודל מרכז]]</f>
        <v>45</v>
      </c>
      <c r="D667" s="64" t="str">
        <f>תקן[[#This Row],[סוג פריט]]</f>
        <v>טיפוח חן/מספרה</v>
      </c>
      <c r="E667" s="64" t="str">
        <f>תקן[[#This Row],[קטגוריה]]</f>
        <v>טיפוח החן</v>
      </c>
      <c r="F667" s="60" t="str">
        <f>תקן[[#This Row],[תיאור הפריט]]</f>
        <v>רגלית פדיקור</v>
      </c>
      <c r="G667" s="64">
        <f>תקן[[#This Row],[עלות פריט]]</f>
        <v>350</v>
      </c>
      <c r="H667" s="64">
        <f>תקן[[#This Row],[כמות]]</f>
        <v>1</v>
      </c>
      <c r="I667" s="64">
        <f>תקן[[#This Row],[סהכ עלות]]</f>
        <v>350</v>
      </c>
      <c r="J667" s="65"/>
      <c r="K667" s="209" t="str">
        <f t="shared" si="94"/>
        <v>רגלית פדיקור</v>
      </c>
      <c r="L667" s="210">
        <f t="shared" si="90"/>
        <v>1</v>
      </c>
      <c r="M667" s="211">
        <f t="shared" si="91"/>
        <v>0</v>
      </c>
      <c r="N667" s="211">
        <f t="shared" si="92"/>
        <v>350</v>
      </c>
      <c r="O667" s="210"/>
      <c r="P667" s="218"/>
      <c r="Q667" s="215" t="str">
        <f t="shared" si="95"/>
        <v>טיפוח חן/מספרה</v>
      </c>
      <c r="R667" s="219">
        <f t="shared" si="96"/>
        <v>1</v>
      </c>
      <c r="S667" s="211">
        <f t="shared" si="97"/>
        <v>0</v>
      </c>
      <c r="T667" s="211">
        <f t="shared" si="93"/>
        <v>350</v>
      </c>
      <c r="U667" s="211">
        <f t="shared" si="98"/>
        <v>350</v>
      </c>
      <c r="V667" s="220"/>
      <c r="X667" s="63" t="str">
        <f>'טבלה מרכזת'!A667</f>
        <v>תשושי נפש</v>
      </c>
      <c r="Y667" s="63">
        <f>'טבלה מרכזת'!B667</f>
        <v>45</v>
      </c>
      <c r="Z667" s="63" t="str">
        <f>'טבלה מרכזת'!C667</f>
        <v>טיפוח חן/מספרה</v>
      </c>
      <c r="AA667" s="63" t="str">
        <f>'טבלה מרכזת'!D667</f>
        <v>טיפוח החן</v>
      </c>
      <c r="AB667" s="63" t="str">
        <f>'טבלה מרכזת'!E667</f>
        <v>רגלית פדיקור</v>
      </c>
      <c r="AC667" s="63">
        <f>'טבלה מרכזת'!F667</f>
        <v>350</v>
      </c>
      <c r="AD667" s="63">
        <f>'טבלה מרכזת'!G667</f>
        <v>1</v>
      </c>
      <c r="AE667" s="63">
        <f>'טבלה מרכזת'!H667</f>
        <v>350</v>
      </c>
    </row>
    <row r="668" spans="2:31" ht="14.5" thickBot="1" x14ac:dyDescent="0.35">
      <c r="B668" s="64" t="str">
        <f>תקן[[#This Row],[סוג מרכז]]</f>
        <v>תשושי נפש</v>
      </c>
      <c r="C668" s="64">
        <f>תקן[[#This Row],[גודל מרכז]]</f>
        <v>45</v>
      </c>
      <c r="D668" s="64" t="str">
        <f>תקן[[#This Row],[סוג פריט]]</f>
        <v>טיפוח חן/מספרה</v>
      </c>
      <c r="E668" s="64" t="str">
        <f>תקן[[#This Row],[קטגוריה]]</f>
        <v>טיפוח החן</v>
      </c>
      <c r="F668" s="60" t="str">
        <f>תקן[[#This Row],[תיאור הפריט]]</f>
        <v>שרפרף למטפל</v>
      </c>
      <c r="G668" s="64">
        <f>תקן[[#This Row],[עלות פריט]]</f>
        <v>750</v>
      </c>
      <c r="H668" s="64">
        <f>תקן[[#This Row],[כמות]]</f>
        <v>1</v>
      </c>
      <c r="I668" s="64">
        <f>תקן[[#This Row],[סהכ עלות]]</f>
        <v>750</v>
      </c>
      <c r="J668" s="65"/>
      <c r="K668" s="209" t="str">
        <f t="shared" si="94"/>
        <v>שרפרף למטפל</v>
      </c>
      <c r="L668" s="210">
        <f t="shared" si="90"/>
        <v>1</v>
      </c>
      <c r="M668" s="211">
        <f t="shared" si="91"/>
        <v>0</v>
      </c>
      <c r="N668" s="211">
        <f t="shared" si="92"/>
        <v>750</v>
      </c>
      <c r="O668" s="210"/>
      <c r="P668" s="218"/>
      <c r="Q668" s="215" t="str">
        <f t="shared" si="95"/>
        <v>טיפוח חן/מספרה</v>
      </c>
      <c r="R668" s="219">
        <f t="shared" si="96"/>
        <v>1</v>
      </c>
      <c r="S668" s="211">
        <f t="shared" si="97"/>
        <v>0</v>
      </c>
      <c r="T668" s="211">
        <f t="shared" si="93"/>
        <v>750</v>
      </c>
      <c r="U668" s="211">
        <f t="shared" si="98"/>
        <v>750</v>
      </c>
      <c r="V668" s="220"/>
      <c r="X668" s="63" t="str">
        <f>'טבלה מרכזת'!A668</f>
        <v>תשושי נפש</v>
      </c>
      <c r="Y668" s="63">
        <f>'טבלה מרכזת'!B668</f>
        <v>45</v>
      </c>
      <c r="Z668" s="63" t="str">
        <f>'טבלה מרכזת'!C668</f>
        <v>טיפוח חן/מספרה</v>
      </c>
      <c r="AA668" s="63" t="str">
        <f>'טבלה מרכזת'!D668</f>
        <v>טיפוח החן</v>
      </c>
      <c r="AB668" s="63" t="str">
        <f>'טבלה מרכזת'!E668</f>
        <v>שרפרף למטפל</v>
      </c>
      <c r="AC668" s="63">
        <f>'טבלה מרכזת'!F668</f>
        <v>750</v>
      </c>
      <c r="AD668" s="63">
        <f>'טבלה מרכזת'!G668</f>
        <v>1</v>
      </c>
      <c r="AE668" s="63">
        <f>'טבלה מרכזת'!H668</f>
        <v>750</v>
      </c>
    </row>
    <row r="669" spans="2:31" ht="14.5" thickBot="1" x14ac:dyDescent="0.35">
      <c r="B669" s="64" t="str">
        <f>תקן[[#This Row],[סוג מרכז]]</f>
        <v>תשושי נפש</v>
      </c>
      <c r="C669" s="64">
        <f>תקן[[#This Row],[גודל מרכז]]</f>
        <v>45</v>
      </c>
      <c r="D669" s="64" t="str">
        <f>תקן[[#This Row],[סוג פריט]]</f>
        <v>כלי חשמל</v>
      </c>
      <c r="E669" s="64" t="str">
        <f>תקן[[#This Row],[קטגוריה]]</f>
        <v>מכבסה</v>
      </c>
      <c r="F669" s="60" t="str">
        <f>תקן[[#This Row],[תיאור הפריט]]</f>
        <v xml:space="preserve">מייבש כביסה  </v>
      </c>
      <c r="G669" s="64">
        <f>תקן[[#This Row],[עלות פריט]]</f>
        <v>2500</v>
      </c>
      <c r="H669" s="64">
        <f>תקן[[#This Row],[כמות]]</f>
        <v>1</v>
      </c>
      <c r="I669" s="64">
        <f>תקן[[#This Row],[סהכ עלות]]</f>
        <v>2500</v>
      </c>
      <c r="J669" s="65"/>
      <c r="K669" s="209" t="str">
        <f t="shared" si="94"/>
        <v xml:space="preserve">מייבש כביסה  </v>
      </c>
      <c r="L669" s="210">
        <f t="shared" si="90"/>
        <v>1</v>
      </c>
      <c r="M669" s="211">
        <f t="shared" si="91"/>
        <v>0</v>
      </c>
      <c r="N669" s="211">
        <f t="shared" si="92"/>
        <v>2500</v>
      </c>
      <c r="O669" s="210"/>
      <c r="P669" s="218"/>
      <c r="Q669" s="215" t="str">
        <f t="shared" si="95"/>
        <v>כלי חשמל</v>
      </c>
      <c r="R669" s="219">
        <f t="shared" si="96"/>
        <v>1</v>
      </c>
      <c r="S669" s="211">
        <f t="shared" si="97"/>
        <v>0</v>
      </c>
      <c r="T669" s="211">
        <f t="shared" si="93"/>
        <v>2500</v>
      </c>
      <c r="U669" s="211">
        <f t="shared" si="98"/>
        <v>2500</v>
      </c>
      <c r="V669" s="220"/>
      <c r="X669" s="63" t="str">
        <f>'טבלה מרכזת'!A669</f>
        <v>תשושי נפש</v>
      </c>
      <c r="Y669" s="63">
        <f>'טבלה מרכזת'!B669</f>
        <v>45</v>
      </c>
      <c r="Z669" s="63" t="str">
        <f>'טבלה מרכזת'!C669</f>
        <v>כלי חשמל</v>
      </c>
      <c r="AA669" s="63" t="str">
        <f>'טבלה מרכזת'!D669</f>
        <v>מכבסה</v>
      </c>
      <c r="AB669" s="63" t="str">
        <f>'טבלה מרכזת'!E669</f>
        <v xml:space="preserve">מייבש כביסה  </v>
      </c>
      <c r="AC669" s="63">
        <f>'טבלה מרכזת'!F669</f>
        <v>2500</v>
      </c>
      <c r="AD669" s="63">
        <f>'טבלה מרכזת'!G669</f>
        <v>1</v>
      </c>
      <c r="AE669" s="63">
        <f>'טבלה מרכזת'!H669</f>
        <v>2500</v>
      </c>
    </row>
    <row r="670" spans="2:31" ht="14.5" thickBot="1" x14ac:dyDescent="0.35">
      <c r="B670" s="64" t="str">
        <f>תקן[[#This Row],[סוג מרכז]]</f>
        <v>תשושי נפש</v>
      </c>
      <c r="C670" s="64">
        <f>תקן[[#This Row],[גודל מרכז]]</f>
        <v>45</v>
      </c>
      <c r="D670" s="64" t="str">
        <f>תקן[[#This Row],[סוג פריט]]</f>
        <v>כלי חשמל</v>
      </c>
      <c r="E670" s="64" t="str">
        <f>תקן[[#This Row],[קטגוריה]]</f>
        <v>חדר רחצה</v>
      </c>
      <c r="F670" s="60" t="str">
        <f>תקן[[#This Row],[תיאור הפריט]]</f>
        <v>מייבש שיער</v>
      </c>
      <c r="G670" s="64">
        <f>תקן[[#This Row],[עלות פריט]]</f>
        <v>250</v>
      </c>
      <c r="H670" s="64">
        <f>תקן[[#This Row],[כמות]]</f>
        <v>2</v>
      </c>
      <c r="I670" s="64">
        <f>תקן[[#This Row],[סהכ עלות]]</f>
        <v>500</v>
      </c>
      <c r="J670" s="65"/>
      <c r="K670" s="209" t="str">
        <f t="shared" si="94"/>
        <v>מייבש שיער</v>
      </c>
      <c r="L670" s="210">
        <f t="shared" si="90"/>
        <v>2</v>
      </c>
      <c r="M670" s="211">
        <f t="shared" si="91"/>
        <v>0</v>
      </c>
      <c r="N670" s="211">
        <f t="shared" si="92"/>
        <v>500</v>
      </c>
      <c r="O670" s="210"/>
      <c r="P670" s="218"/>
      <c r="Q670" s="215" t="str">
        <f t="shared" si="95"/>
        <v>כלי חשמל</v>
      </c>
      <c r="R670" s="219">
        <f t="shared" si="96"/>
        <v>2</v>
      </c>
      <c r="S670" s="211">
        <f t="shared" si="97"/>
        <v>0</v>
      </c>
      <c r="T670" s="211">
        <f t="shared" si="93"/>
        <v>250</v>
      </c>
      <c r="U670" s="211">
        <f t="shared" si="98"/>
        <v>500</v>
      </c>
      <c r="V670" s="220"/>
      <c r="X670" s="63" t="str">
        <f>'טבלה מרכזת'!A670</f>
        <v>תשושי נפש</v>
      </c>
      <c r="Y670" s="63">
        <f>'טבלה מרכזת'!B670</f>
        <v>45</v>
      </c>
      <c r="Z670" s="63" t="str">
        <f>'טבלה מרכזת'!C670</f>
        <v>כלי חשמל</v>
      </c>
      <c r="AA670" s="63" t="str">
        <f>'טבלה מרכזת'!D670</f>
        <v>חדר רחצה</v>
      </c>
      <c r="AB670" s="63" t="str">
        <f>'טבלה מרכזת'!E670</f>
        <v>מייבש שיער</v>
      </c>
      <c r="AC670" s="63">
        <f>'טבלה מרכזת'!F670</f>
        <v>250</v>
      </c>
      <c r="AD670" s="63">
        <f>'טבלה מרכזת'!G670</f>
        <v>2</v>
      </c>
      <c r="AE670" s="63">
        <f>'טבלה מרכזת'!H670</f>
        <v>500</v>
      </c>
    </row>
    <row r="671" spans="2:31" ht="14.5" thickBot="1" x14ac:dyDescent="0.35">
      <c r="B671" s="64" t="str">
        <f>תקן[[#This Row],[סוג מרכז]]</f>
        <v>תשושי נפש</v>
      </c>
      <c r="C671" s="64">
        <f>תקן[[#This Row],[גודל מרכז]]</f>
        <v>45</v>
      </c>
      <c r="D671" s="64" t="str">
        <f>תקן[[#This Row],[סוג פריט]]</f>
        <v>כלי חשמל</v>
      </c>
      <c r="E671" s="64" t="str">
        <f>תקן[[#This Row],[קטגוריה]]</f>
        <v>מכבסה</v>
      </c>
      <c r="F671" s="60" t="str">
        <f>תקן[[#This Row],[תיאור הפריט]]</f>
        <v>מכונת כביסה 7 ק"ג</v>
      </c>
      <c r="G671" s="64">
        <f>תקן[[#This Row],[עלות פריט]]</f>
        <v>3500</v>
      </c>
      <c r="H671" s="64">
        <f>תקן[[#This Row],[כמות]]</f>
        <v>1</v>
      </c>
      <c r="I671" s="64">
        <f>תקן[[#This Row],[סהכ עלות]]</f>
        <v>3500</v>
      </c>
      <c r="J671" s="65"/>
      <c r="K671" s="209" t="str">
        <f t="shared" si="94"/>
        <v>מכונת כביסה 7 ק"ג</v>
      </c>
      <c r="L671" s="210">
        <f t="shared" si="90"/>
        <v>1</v>
      </c>
      <c r="M671" s="211">
        <f t="shared" si="91"/>
        <v>0</v>
      </c>
      <c r="N671" s="211">
        <f t="shared" si="92"/>
        <v>3500</v>
      </c>
      <c r="O671" s="210"/>
      <c r="P671" s="218"/>
      <c r="Q671" s="215" t="str">
        <f t="shared" si="95"/>
        <v>כלי חשמל</v>
      </c>
      <c r="R671" s="219">
        <f t="shared" si="96"/>
        <v>1</v>
      </c>
      <c r="S671" s="211">
        <f t="shared" si="97"/>
        <v>0</v>
      </c>
      <c r="T671" s="211">
        <f t="shared" si="93"/>
        <v>3500</v>
      </c>
      <c r="U671" s="211">
        <f t="shared" si="98"/>
        <v>3500</v>
      </c>
      <c r="V671" s="220"/>
      <c r="X671" s="63" t="str">
        <f>'טבלה מרכזת'!A671</f>
        <v>תשושי נפש</v>
      </c>
      <c r="Y671" s="63">
        <f>'טבלה מרכזת'!B671</f>
        <v>45</v>
      </c>
      <c r="Z671" s="63" t="str">
        <f>'טבלה מרכזת'!C671</f>
        <v>כלי חשמל</v>
      </c>
      <c r="AA671" s="63" t="str">
        <f>'טבלה מרכזת'!D671</f>
        <v>מכבסה</v>
      </c>
      <c r="AB671" s="63" t="str">
        <f>'טבלה מרכזת'!E671</f>
        <v>מכונת כביסה 7 ק"ג</v>
      </c>
      <c r="AC671" s="63">
        <f>'טבלה מרכזת'!F671</f>
        <v>3500</v>
      </c>
      <c r="AD671" s="63">
        <f>'טבלה מרכזת'!G671</f>
        <v>1</v>
      </c>
      <c r="AE671" s="63">
        <f>'טבלה מרכזת'!H671</f>
        <v>3500</v>
      </c>
    </row>
    <row r="672" spans="2:31" ht="14.5" thickBot="1" x14ac:dyDescent="0.35">
      <c r="B672" s="64" t="str">
        <f>תקן[[#This Row],[סוג מרכז]]</f>
        <v>תשושי נפש</v>
      </c>
      <c r="C672" s="64">
        <f>תקן[[#This Row],[גודל מרכז]]</f>
        <v>45</v>
      </c>
      <c r="D672" s="64" t="str">
        <f>תקן[[#This Row],[סוג פריט]]</f>
        <v>כלי חשמל</v>
      </c>
      <c r="E672" s="64" t="str">
        <f>תקן[[#This Row],[קטגוריה]]</f>
        <v>חדר ניקיון</v>
      </c>
      <c r="F672" s="60" t="str">
        <f>תקן[[#This Row],[תיאור הפריט]]</f>
        <v>מכונת שטיפה</v>
      </c>
      <c r="G672" s="64">
        <f>תקן[[#This Row],[עלות פריט]]</f>
        <v>15000</v>
      </c>
      <c r="H672" s="64">
        <f>תקן[[#This Row],[כמות]]</f>
        <v>1</v>
      </c>
      <c r="I672" s="64">
        <f>תקן[[#This Row],[סהכ עלות]]</f>
        <v>15000</v>
      </c>
      <c r="J672" s="65"/>
      <c r="K672" s="209" t="str">
        <f t="shared" si="94"/>
        <v>מכונת שטיפה</v>
      </c>
      <c r="L672" s="210">
        <f t="shared" si="90"/>
        <v>1</v>
      </c>
      <c r="M672" s="211">
        <f t="shared" si="91"/>
        <v>0</v>
      </c>
      <c r="N672" s="211">
        <f t="shared" si="92"/>
        <v>15000</v>
      </c>
      <c r="O672" s="210"/>
      <c r="P672" s="218"/>
      <c r="Q672" s="215" t="str">
        <f t="shared" si="95"/>
        <v>כלי חשמל</v>
      </c>
      <c r="R672" s="219">
        <f t="shared" si="96"/>
        <v>1</v>
      </c>
      <c r="S672" s="211">
        <f t="shared" si="97"/>
        <v>0</v>
      </c>
      <c r="T672" s="211">
        <f t="shared" si="93"/>
        <v>15000</v>
      </c>
      <c r="U672" s="211">
        <f t="shared" si="98"/>
        <v>15000</v>
      </c>
      <c r="V672" s="220"/>
      <c r="X672" s="63" t="str">
        <f>'טבלה מרכזת'!A672</f>
        <v>תשושי נפש</v>
      </c>
      <c r="Y672" s="63">
        <f>'טבלה מרכזת'!B672</f>
        <v>45</v>
      </c>
      <c r="Z672" s="63" t="str">
        <f>'טבלה מרכזת'!C672</f>
        <v>כלי חשמל</v>
      </c>
      <c r="AA672" s="63" t="str">
        <f>'טבלה מרכזת'!D672</f>
        <v>חדר ניקיון</v>
      </c>
      <c r="AB672" s="63" t="str">
        <f>'טבלה מרכזת'!E672</f>
        <v>מכונת שטיפה</v>
      </c>
      <c r="AC672" s="63">
        <f>'טבלה מרכזת'!F672</f>
        <v>15000</v>
      </c>
      <c r="AD672" s="63">
        <f>'טבלה מרכזת'!G672</f>
        <v>1</v>
      </c>
      <c r="AE672" s="63">
        <f>'טבלה מרכזת'!H672</f>
        <v>15000</v>
      </c>
    </row>
    <row r="673" spans="2:31" ht="14.5" thickBot="1" x14ac:dyDescent="0.35">
      <c r="B673" s="64" t="str">
        <f>תקן[[#This Row],[סוג מרכז]]</f>
        <v>תשושי נפש</v>
      </c>
      <c r="C673" s="64">
        <f>תקן[[#This Row],[גודל מרכז]]</f>
        <v>45</v>
      </c>
      <c r="D673" s="64" t="str">
        <f>תקן[[#This Row],[סוג פריט]]</f>
        <v>כלי חשמל</v>
      </c>
      <c r="E673" s="64" t="str">
        <f>תקן[[#This Row],[קטגוריה]]</f>
        <v>שירותים ציבוריים</v>
      </c>
      <c r="F673" s="60" t="str">
        <f>תקן[[#This Row],[תיאור הפריט]]</f>
        <v>מתקן טיהור אויר חשמלי</v>
      </c>
      <c r="G673" s="64">
        <f>תקן[[#This Row],[עלות פריט]]</f>
        <v>650</v>
      </c>
      <c r="H673" s="64">
        <f>תקן[[#This Row],[כמות]]</f>
        <v>4</v>
      </c>
      <c r="I673" s="64">
        <f>תקן[[#This Row],[סהכ עלות]]</f>
        <v>2600</v>
      </c>
      <c r="J673" s="65"/>
      <c r="K673" s="209" t="str">
        <f t="shared" si="94"/>
        <v>מתקן טיהור אויר חשמלי</v>
      </c>
      <c r="L673" s="210">
        <f t="shared" si="90"/>
        <v>4</v>
      </c>
      <c r="M673" s="211">
        <f t="shared" si="91"/>
        <v>0</v>
      </c>
      <c r="N673" s="211">
        <f t="shared" si="92"/>
        <v>2600</v>
      </c>
      <c r="O673" s="210"/>
      <c r="P673" s="218"/>
      <c r="Q673" s="215" t="str">
        <f t="shared" si="95"/>
        <v>כלי חשמל</v>
      </c>
      <c r="R673" s="219">
        <f t="shared" si="96"/>
        <v>4</v>
      </c>
      <c r="S673" s="211">
        <f t="shared" si="97"/>
        <v>0</v>
      </c>
      <c r="T673" s="211">
        <f t="shared" si="93"/>
        <v>650</v>
      </c>
      <c r="U673" s="211">
        <f t="shared" si="98"/>
        <v>2600</v>
      </c>
      <c r="V673" s="220"/>
      <c r="X673" s="63" t="str">
        <f>'טבלה מרכזת'!A673</f>
        <v>תשושי נפש</v>
      </c>
      <c r="Y673" s="63">
        <f>'טבלה מרכזת'!B673</f>
        <v>45</v>
      </c>
      <c r="Z673" s="63" t="str">
        <f>'טבלה מרכזת'!C673</f>
        <v>כלי חשמל</v>
      </c>
      <c r="AA673" s="63" t="str">
        <f>'טבלה מרכזת'!D673</f>
        <v>שירותים ציבוריים</v>
      </c>
      <c r="AB673" s="63" t="str">
        <f>'טבלה מרכזת'!E673</f>
        <v>מתקן טיהור אויר חשמלי</v>
      </c>
      <c r="AC673" s="63">
        <f>'טבלה מרכזת'!F673</f>
        <v>650</v>
      </c>
      <c r="AD673" s="63">
        <f>'טבלה מרכזת'!G673</f>
        <v>4</v>
      </c>
      <c r="AE673" s="63">
        <f>'טבלה מרכזת'!H673</f>
        <v>2600</v>
      </c>
    </row>
    <row r="674" spans="2:31" ht="14.5" thickBot="1" x14ac:dyDescent="0.35">
      <c r="B674" s="64" t="str">
        <f>תקן[[#This Row],[סוג מרכז]]</f>
        <v>תשושי נפש</v>
      </c>
      <c r="C674" s="64">
        <f>תקן[[#This Row],[גודל מרכז]]</f>
        <v>45</v>
      </c>
      <c r="D674" s="64" t="str">
        <f>תקן[[#This Row],[סוג פריט]]</f>
        <v>כלי חשמל</v>
      </c>
      <c r="E674" s="64" t="str">
        <f>תקן[[#This Row],[קטגוריה]]</f>
        <v>אולם כניסה</v>
      </c>
      <c r="F674" s="60" t="str">
        <f>תקן[[#This Row],[תיאור הפריט]]</f>
        <v>מתקן מים קרים</v>
      </c>
      <c r="G674" s="64">
        <f>תקן[[#This Row],[עלות פריט]]</f>
        <v>2500</v>
      </c>
      <c r="H674" s="64">
        <f>תקן[[#This Row],[כמות]]</f>
        <v>1</v>
      </c>
      <c r="I674" s="64">
        <f>תקן[[#This Row],[סהכ עלות]]</f>
        <v>2500</v>
      </c>
      <c r="J674" s="65"/>
      <c r="K674" s="209" t="str">
        <f t="shared" si="94"/>
        <v>מתקן מים קרים</v>
      </c>
      <c r="L674" s="210">
        <f t="shared" si="90"/>
        <v>1</v>
      </c>
      <c r="M674" s="211">
        <f t="shared" si="91"/>
        <v>0</v>
      </c>
      <c r="N674" s="211">
        <f t="shared" si="92"/>
        <v>2500</v>
      </c>
      <c r="O674" s="210"/>
      <c r="P674" s="218"/>
      <c r="Q674" s="215" t="str">
        <f t="shared" si="95"/>
        <v>כלי חשמל</v>
      </c>
      <c r="R674" s="219">
        <f t="shared" si="96"/>
        <v>1</v>
      </c>
      <c r="S674" s="211">
        <f t="shared" si="97"/>
        <v>0</v>
      </c>
      <c r="T674" s="211">
        <f t="shared" si="93"/>
        <v>2500</v>
      </c>
      <c r="U674" s="211">
        <f t="shared" si="98"/>
        <v>2500</v>
      </c>
      <c r="V674" s="220"/>
      <c r="X674" s="63" t="str">
        <f>'טבלה מרכזת'!A674</f>
        <v>תשושי נפש</v>
      </c>
      <c r="Y674" s="63">
        <f>'טבלה מרכזת'!B674</f>
        <v>45</v>
      </c>
      <c r="Z674" s="63" t="str">
        <f>'טבלה מרכזת'!C674</f>
        <v>כלי חשמל</v>
      </c>
      <c r="AA674" s="63" t="str">
        <f>'טבלה מרכזת'!D674</f>
        <v>אולם כניסה</v>
      </c>
      <c r="AB674" s="63" t="str">
        <f>'טבלה מרכזת'!E674</f>
        <v>מתקן מים קרים</v>
      </c>
      <c r="AC674" s="63">
        <f>'טבלה מרכזת'!F674</f>
        <v>2500</v>
      </c>
      <c r="AD674" s="63">
        <f>'טבלה מרכזת'!G674</f>
        <v>1</v>
      </c>
      <c r="AE674" s="63">
        <f>'טבלה מרכזת'!H674</f>
        <v>2500</v>
      </c>
    </row>
    <row r="675" spans="2:31" ht="14.5" thickBot="1" x14ac:dyDescent="0.35">
      <c r="B675" s="64" t="str">
        <f>תקן[[#This Row],[סוג מרכז]]</f>
        <v>תשושי נפש</v>
      </c>
      <c r="C675" s="64">
        <f>תקן[[#This Row],[גודל מרכז]]</f>
        <v>45</v>
      </c>
      <c r="D675" s="64" t="str">
        <f>תקן[[#This Row],[סוג פריט]]</f>
        <v>כלי חשמל</v>
      </c>
      <c r="E675" s="64" t="str">
        <f>תקן[[#This Row],[קטגוריה]]</f>
        <v>חדר אוכל</v>
      </c>
      <c r="F675" s="60" t="str">
        <f>תקן[[#This Row],[תיאור הפריט]]</f>
        <v>מתקן שתיה קלה (דיספנסר)</v>
      </c>
      <c r="G675" s="64">
        <f>תקן[[#This Row],[עלות פריט]]</f>
        <v>4500</v>
      </c>
      <c r="H675" s="64">
        <f>תקן[[#This Row],[כמות]]</f>
        <v>1</v>
      </c>
      <c r="I675" s="64">
        <f>תקן[[#This Row],[סהכ עלות]]</f>
        <v>4500</v>
      </c>
      <c r="J675" s="65"/>
      <c r="K675" s="209" t="str">
        <f t="shared" si="94"/>
        <v>מתקן שתיה קלה (דיספנסר)</v>
      </c>
      <c r="L675" s="210">
        <f t="shared" si="90"/>
        <v>1</v>
      </c>
      <c r="M675" s="211">
        <f t="shared" si="91"/>
        <v>0</v>
      </c>
      <c r="N675" s="211">
        <f t="shared" si="92"/>
        <v>4500</v>
      </c>
      <c r="O675" s="210"/>
      <c r="P675" s="218"/>
      <c r="Q675" s="215" t="str">
        <f t="shared" si="95"/>
        <v>כלי חשמל</v>
      </c>
      <c r="R675" s="219">
        <f t="shared" si="96"/>
        <v>1</v>
      </c>
      <c r="S675" s="211">
        <f t="shared" si="97"/>
        <v>0</v>
      </c>
      <c r="T675" s="211">
        <f t="shared" si="93"/>
        <v>4500</v>
      </c>
      <c r="U675" s="211">
        <f t="shared" si="98"/>
        <v>4500</v>
      </c>
      <c r="V675" s="220"/>
      <c r="X675" s="63" t="str">
        <f>'טבלה מרכזת'!A675</f>
        <v>תשושי נפש</v>
      </c>
      <c r="Y675" s="63">
        <f>'טבלה מרכזת'!B675</f>
        <v>45</v>
      </c>
      <c r="Z675" s="63" t="str">
        <f>'טבלה מרכזת'!C675</f>
        <v>כלי חשמל</v>
      </c>
      <c r="AA675" s="63" t="str">
        <f>'טבלה מרכזת'!D675</f>
        <v>חדר אוכל</v>
      </c>
      <c r="AB675" s="63" t="str">
        <f>'טבלה מרכזת'!E675</f>
        <v>מתקן שתיה קלה (דיספנסר)</v>
      </c>
      <c r="AC675" s="63">
        <f>'טבלה מרכזת'!F675</f>
        <v>4500</v>
      </c>
      <c r="AD675" s="63">
        <f>'טבלה מרכזת'!G675</f>
        <v>1</v>
      </c>
      <c r="AE675" s="63">
        <f>'טבלה מרכזת'!H675</f>
        <v>4500</v>
      </c>
    </row>
    <row r="676" spans="2:31" ht="14.5" thickBot="1" x14ac:dyDescent="0.35">
      <c r="B676" s="64" t="str">
        <f>תקן[[#This Row],[סוג מרכז]]</f>
        <v>תשושי נפש</v>
      </c>
      <c r="C676" s="64">
        <f>תקן[[#This Row],[גודל מרכז]]</f>
        <v>45</v>
      </c>
      <c r="D676" s="64" t="str">
        <f>תקן[[#This Row],[סוג פריט]]</f>
        <v>כלי חשמל</v>
      </c>
      <c r="E676" s="64" t="str">
        <f>תקן[[#This Row],[קטגוריה]]</f>
        <v>חדר רחצה</v>
      </c>
      <c r="F676" s="60" t="str">
        <f>תקן[[#This Row],[תיאור הפריט]]</f>
        <v>תנור חימום</v>
      </c>
      <c r="G676" s="64">
        <f>תקן[[#This Row],[עלות פריט]]</f>
        <v>250</v>
      </c>
      <c r="H676" s="64">
        <f>תקן[[#This Row],[כמות]]</f>
        <v>2</v>
      </c>
      <c r="I676" s="64">
        <f>תקן[[#This Row],[סהכ עלות]]</f>
        <v>500</v>
      </c>
      <c r="J676" s="65"/>
      <c r="K676" s="209" t="str">
        <f t="shared" si="94"/>
        <v>תנור חימום</v>
      </c>
      <c r="L676" s="210">
        <f t="shared" si="90"/>
        <v>2</v>
      </c>
      <c r="M676" s="211">
        <f t="shared" si="91"/>
        <v>0</v>
      </c>
      <c r="N676" s="211">
        <f t="shared" si="92"/>
        <v>500</v>
      </c>
      <c r="O676" s="210"/>
      <c r="P676" s="218"/>
      <c r="Q676" s="215" t="str">
        <f t="shared" si="95"/>
        <v>כלי חשמל</v>
      </c>
      <c r="R676" s="219">
        <f t="shared" si="96"/>
        <v>2</v>
      </c>
      <c r="S676" s="211">
        <f t="shared" si="97"/>
        <v>0</v>
      </c>
      <c r="T676" s="211">
        <f t="shared" si="93"/>
        <v>250</v>
      </c>
      <c r="U676" s="211">
        <f t="shared" si="98"/>
        <v>500</v>
      </c>
      <c r="V676" s="220"/>
      <c r="X676" s="63" t="str">
        <f>'טבלה מרכזת'!A676</f>
        <v>תשושי נפש</v>
      </c>
      <c r="Y676" s="63">
        <f>'טבלה מרכזת'!B676</f>
        <v>45</v>
      </c>
      <c r="Z676" s="63" t="str">
        <f>'טבלה מרכזת'!C676</f>
        <v>כלי חשמל</v>
      </c>
      <c r="AA676" s="63" t="str">
        <f>'טבלה מרכזת'!D676</f>
        <v>חדר רחצה</v>
      </c>
      <c r="AB676" s="63" t="str">
        <f>'טבלה מרכזת'!E676</f>
        <v>תנור חימום</v>
      </c>
      <c r="AC676" s="63">
        <f>'טבלה מרכזת'!F676</f>
        <v>250</v>
      </c>
      <c r="AD676" s="63">
        <f>'טבלה מרכזת'!G676</f>
        <v>2</v>
      </c>
      <c r="AE676" s="63">
        <f>'טבלה מרכזת'!H676</f>
        <v>500</v>
      </c>
    </row>
    <row r="677" spans="2:31" ht="14.5" thickBot="1" x14ac:dyDescent="0.35">
      <c r="B677" s="64" t="str">
        <f>תקן[[#This Row],[סוג מרכז]]</f>
        <v>תשושי נפש</v>
      </c>
      <c r="C677" s="64">
        <f>תקן[[#This Row],[גודל מרכז]]</f>
        <v>45</v>
      </c>
      <c r="D677" s="64" t="str">
        <f>תקן[[#This Row],[סוג פריט]]</f>
        <v>כללי</v>
      </c>
      <c r="E677" s="64" t="str">
        <f>תקן[[#This Row],[קטגוריה]]</f>
        <v>חדרי צוות/רב תחומי</v>
      </c>
      <c r="F677" s="60" t="str">
        <f>תקן[[#This Row],[תיאור הפריט]]</f>
        <v>מד חום אינפרא אדום</v>
      </c>
      <c r="G677" s="64">
        <f>תקן[[#This Row],[עלות פריט]]</f>
        <v>250</v>
      </c>
      <c r="H677" s="64">
        <f>תקן[[#This Row],[כמות]]</f>
        <v>1</v>
      </c>
      <c r="I677" s="64">
        <f>תקן[[#This Row],[סהכ עלות]]</f>
        <v>250</v>
      </c>
      <c r="J677" s="65"/>
      <c r="K677" s="209" t="str">
        <f t="shared" si="94"/>
        <v>מד חום אינפרא אדום</v>
      </c>
      <c r="L677" s="210">
        <f t="shared" si="90"/>
        <v>1</v>
      </c>
      <c r="M677" s="211">
        <f t="shared" si="91"/>
        <v>0</v>
      </c>
      <c r="N677" s="211">
        <f t="shared" si="92"/>
        <v>250</v>
      </c>
      <c r="O677" s="210"/>
      <c r="P677" s="218"/>
      <c r="Q677" s="215" t="str">
        <f t="shared" si="95"/>
        <v>כללי</v>
      </c>
      <c r="R677" s="219">
        <f t="shared" si="96"/>
        <v>1</v>
      </c>
      <c r="S677" s="211">
        <f t="shared" si="97"/>
        <v>0</v>
      </c>
      <c r="T677" s="211">
        <f t="shared" si="93"/>
        <v>250</v>
      </c>
      <c r="U677" s="211">
        <f t="shared" si="98"/>
        <v>250</v>
      </c>
      <c r="V677" s="220"/>
      <c r="X677" s="63" t="str">
        <f>'טבלה מרכזת'!A677</f>
        <v>תשושי נפש</v>
      </c>
      <c r="Y677" s="63">
        <f>'טבלה מרכזת'!B677</f>
        <v>45</v>
      </c>
      <c r="Z677" s="63" t="str">
        <f>'טבלה מרכזת'!C677</f>
        <v>כללי</v>
      </c>
      <c r="AA677" s="63" t="str">
        <f>'טבלה מרכזת'!D677</f>
        <v>חדרי צוות/רב תחומי</v>
      </c>
      <c r="AB677" s="63" t="str">
        <f>'טבלה מרכזת'!E677</f>
        <v>מד חום אינפרא אדום</v>
      </c>
      <c r="AC677" s="63">
        <f>'טבלה מרכזת'!F677</f>
        <v>250</v>
      </c>
      <c r="AD677" s="63">
        <f>'טבלה מרכזת'!G677</f>
        <v>1</v>
      </c>
      <c r="AE677" s="63">
        <f>'טבלה מרכזת'!H677</f>
        <v>250</v>
      </c>
    </row>
    <row r="678" spans="2:31" ht="28.5" thickBot="1" x14ac:dyDescent="0.35">
      <c r="B678" s="64" t="str">
        <f>תקן[[#This Row],[סוג מרכז]]</f>
        <v>תשושי נפש</v>
      </c>
      <c r="C678" s="64">
        <f>תקן[[#This Row],[גודל מרכז]]</f>
        <v>45</v>
      </c>
      <c r="D678" s="64" t="str">
        <f>תקן[[#This Row],[סוג פריט]]</f>
        <v>כללי</v>
      </c>
      <c r="E678" s="64" t="str">
        <f>תקן[[#This Row],[קטגוריה]]</f>
        <v>חדרי צוות/רב תחומי</v>
      </c>
      <c r="F678" s="60" t="str">
        <f>תקן[[#This Row],[תיאור הפריט]]</f>
        <v>מד לחץ דם, חום, דופק  וסוטורציה</v>
      </c>
      <c r="G678" s="64">
        <f>תקן[[#This Row],[עלות פריט]]</f>
        <v>2500</v>
      </c>
      <c r="H678" s="64">
        <f>תקן[[#This Row],[כמות]]</f>
        <v>1</v>
      </c>
      <c r="I678" s="64">
        <f>תקן[[#This Row],[סהכ עלות]]</f>
        <v>2500</v>
      </c>
      <c r="J678" s="65"/>
      <c r="K678" s="209" t="str">
        <f t="shared" si="94"/>
        <v>מד לחץ דם, חום, דופק  וסוטורציה</v>
      </c>
      <c r="L678" s="210">
        <f t="shared" si="90"/>
        <v>1</v>
      </c>
      <c r="M678" s="211">
        <f t="shared" si="91"/>
        <v>0</v>
      </c>
      <c r="N678" s="211">
        <f t="shared" si="92"/>
        <v>2500</v>
      </c>
      <c r="O678" s="210"/>
      <c r="P678" s="218"/>
      <c r="Q678" s="215" t="str">
        <f t="shared" si="95"/>
        <v>כללי</v>
      </c>
      <c r="R678" s="219">
        <f t="shared" si="96"/>
        <v>1</v>
      </c>
      <c r="S678" s="211">
        <f t="shared" si="97"/>
        <v>0</v>
      </c>
      <c r="T678" s="211">
        <f t="shared" si="93"/>
        <v>2500</v>
      </c>
      <c r="U678" s="211">
        <f t="shared" si="98"/>
        <v>2500</v>
      </c>
      <c r="V678" s="220"/>
      <c r="X678" s="63" t="str">
        <f>'טבלה מרכזת'!A678</f>
        <v>תשושי נפש</v>
      </c>
      <c r="Y678" s="63">
        <f>'טבלה מרכזת'!B678</f>
        <v>45</v>
      </c>
      <c r="Z678" s="63" t="str">
        <f>'טבלה מרכזת'!C678</f>
        <v>כללי</v>
      </c>
      <c r="AA678" s="63" t="str">
        <f>'טבלה מרכזת'!D678</f>
        <v>חדרי צוות/רב תחומי</v>
      </c>
      <c r="AB678" s="63" t="str">
        <f>'טבלה מרכזת'!E678</f>
        <v>מד לחץ דם, חום, דופק  וסוטורציה</v>
      </c>
      <c r="AC678" s="63">
        <f>'טבלה מרכזת'!F678</f>
        <v>2500</v>
      </c>
      <c r="AD678" s="63">
        <f>'טבלה מרכזת'!G678</f>
        <v>1</v>
      </c>
      <c r="AE678" s="63">
        <f>'טבלה מרכזת'!H678</f>
        <v>2500</v>
      </c>
    </row>
    <row r="679" spans="2:31" ht="14.5" thickBot="1" x14ac:dyDescent="0.35">
      <c r="B679" s="64" t="str">
        <f>תקן[[#This Row],[סוג מרכז]]</f>
        <v>תשושי נפש</v>
      </c>
      <c r="C679" s="64">
        <f>תקן[[#This Row],[גודל מרכז]]</f>
        <v>45</v>
      </c>
      <c r="D679" s="64" t="str">
        <f>תקן[[#This Row],[סוג פריט]]</f>
        <v>כללי</v>
      </c>
      <c r="E679" s="64" t="str">
        <f>תקן[[#This Row],[קטגוריה]]</f>
        <v>כללי</v>
      </c>
      <c r="F679" s="60" t="str">
        <f>תקן[[#This Row],[תיאור הפריט]]</f>
        <v>מזרקי אפיפן</v>
      </c>
      <c r="G679" s="64">
        <f>תקן[[#This Row],[עלות פריט]]</f>
        <v>350</v>
      </c>
      <c r="H679" s="64">
        <f>תקן[[#This Row],[כמות]]</f>
        <v>1</v>
      </c>
      <c r="I679" s="64">
        <f>תקן[[#This Row],[סהכ עלות]]</f>
        <v>350</v>
      </c>
      <c r="J679" s="65"/>
      <c r="K679" s="209" t="str">
        <f t="shared" si="94"/>
        <v>מזרקי אפיפן</v>
      </c>
      <c r="L679" s="210">
        <f t="shared" si="90"/>
        <v>1</v>
      </c>
      <c r="M679" s="211">
        <f t="shared" si="91"/>
        <v>0</v>
      </c>
      <c r="N679" s="211">
        <f t="shared" si="92"/>
        <v>350</v>
      </c>
      <c r="O679" s="210"/>
      <c r="P679" s="218"/>
      <c r="Q679" s="215" t="str">
        <f t="shared" si="95"/>
        <v>כללי</v>
      </c>
      <c r="R679" s="219">
        <f t="shared" si="96"/>
        <v>1</v>
      </c>
      <c r="S679" s="211">
        <f t="shared" si="97"/>
        <v>0</v>
      </c>
      <c r="T679" s="211">
        <f t="shared" si="93"/>
        <v>350</v>
      </c>
      <c r="U679" s="211">
        <f t="shared" si="98"/>
        <v>350</v>
      </c>
      <c r="V679" s="220"/>
      <c r="X679" s="63" t="str">
        <f>'טבלה מרכזת'!A679</f>
        <v>תשושי נפש</v>
      </c>
      <c r="Y679" s="63">
        <f>'טבלה מרכזת'!B679</f>
        <v>45</v>
      </c>
      <c r="Z679" s="63" t="str">
        <f>'טבלה מרכזת'!C679</f>
        <v>כללי</v>
      </c>
      <c r="AA679" s="63" t="str">
        <f>'טבלה מרכזת'!D679</f>
        <v>כללי</v>
      </c>
      <c r="AB679" s="63" t="str">
        <f>'טבלה מרכזת'!E679</f>
        <v>מזרקי אפיפן</v>
      </c>
      <c r="AC679" s="63">
        <f>'טבלה מרכזת'!F679</f>
        <v>350</v>
      </c>
      <c r="AD679" s="63">
        <f>'טבלה מרכזת'!G679</f>
        <v>1</v>
      </c>
      <c r="AE679" s="63">
        <f>'טבלה מרכזת'!H679</f>
        <v>350</v>
      </c>
    </row>
    <row r="680" spans="2:31" ht="14.5" thickBot="1" x14ac:dyDescent="0.35">
      <c r="B680" s="64" t="str">
        <f>תקן[[#This Row],[סוג מרכז]]</f>
        <v>תשושי נפש</v>
      </c>
      <c r="C680" s="64">
        <f>תקן[[#This Row],[גודל מרכז]]</f>
        <v>45</v>
      </c>
      <c r="D680" s="64" t="str">
        <f>תקן[[#This Row],[סוג פריט]]</f>
        <v>כללי</v>
      </c>
      <c r="E680" s="64" t="str">
        <f>תקן[[#This Row],[קטגוריה]]</f>
        <v>כללי</v>
      </c>
      <c r="F680" s="60" t="str">
        <f>תקן[[#This Row],[תיאור הפריט]]</f>
        <v>עיצוב פנים - תקציב למעצב/ת</v>
      </c>
      <c r="G680" s="64">
        <f>תקן[[#This Row],[עלות פריט]]</f>
        <v>10000</v>
      </c>
      <c r="H680" s="64">
        <f>תקן[[#This Row],[כמות]]</f>
        <v>2</v>
      </c>
      <c r="I680" s="64">
        <f>תקן[[#This Row],[סהכ עלות]]</f>
        <v>20000</v>
      </c>
      <c r="J680" s="65"/>
      <c r="K680" s="209" t="str">
        <f t="shared" si="94"/>
        <v>עיצוב פנים - תקציב למעצב/ת</v>
      </c>
      <c r="L680" s="210">
        <f t="shared" ref="L680:L743" si="99">H680</f>
        <v>2</v>
      </c>
      <c r="M680" s="211">
        <f t="shared" ref="M680:M743" si="100">IF(L680-H680&lt;&gt;0,L680-H680,0)</f>
        <v>0</v>
      </c>
      <c r="N680" s="211">
        <f t="shared" ref="N680:N743" si="101">L680*G680</f>
        <v>20000</v>
      </c>
      <c r="O680" s="210"/>
      <c r="P680" s="218"/>
      <c r="Q680" s="215" t="str">
        <f t="shared" si="95"/>
        <v>כללי</v>
      </c>
      <c r="R680" s="219">
        <f t="shared" si="96"/>
        <v>2</v>
      </c>
      <c r="S680" s="211">
        <f t="shared" si="97"/>
        <v>0</v>
      </c>
      <c r="T680" s="211">
        <f t="shared" ref="T680:T743" si="102">G680</f>
        <v>10000</v>
      </c>
      <c r="U680" s="211">
        <f t="shared" si="98"/>
        <v>20000</v>
      </c>
      <c r="V680" s="220"/>
      <c r="X680" s="63" t="str">
        <f>'טבלה מרכזת'!A680</f>
        <v>תשושי נפש</v>
      </c>
      <c r="Y680" s="63">
        <f>'טבלה מרכזת'!B680</f>
        <v>45</v>
      </c>
      <c r="Z680" s="63" t="str">
        <f>'טבלה מרכזת'!C680</f>
        <v>כללי</v>
      </c>
      <c r="AA680" s="63" t="str">
        <f>'טבלה מרכזת'!D680</f>
        <v>כללי</v>
      </c>
      <c r="AB680" s="63" t="str">
        <f>'טבלה מרכזת'!E680</f>
        <v>עיצוב פנים - תקציב למעצב/ת</v>
      </c>
      <c r="AC680" s="63">
        <f>'טבלה מרכזת'!F680</f>
        <v>10000</v>
      </c>
      <c r="AD680" s="63">
        <f>'טבלה מרכזת'!G680</f>
        <v>2</v>
      </c>
      <c r="AE680" s="63">
        <f>'טבלה מרכזת'!H680</f>
        <v>20000</v>
      </c>
    </row>
    <row r="681" spans="2:31" ht="14.5" thickBot="1" x14ac:dyDescent="0.35">
      <c r="B681" s="64" t="str">
        <f>תקן[[#This Row],[סוג מרכז]]</f>
        <v>תשושי נפש</v>
      </c>
      <c r="C681" s="64">
        <f>תקן[[#This Row],[גודל מרכז]]</f>
        <v>45</v>
      </c>
      <c r="D681" s="64" t="str">
        <f>תקן[[#This Row],[סוג פריט]]</f>
        <v>כללי</v>
      </c>
      <c r="E681" s="64" t="str">
        <f>תקן[[#This Row],[קטגוריה]]</f>
        <v>כללי</v>
      </c>
      <c r="F681" s="60" t="str">
        <f>תקן[[#This Row],[תיאור הפריט]]</f>
        <v>קטלן יתושים</v>
      </c>
      <c r="G681" s="64">
        <f>תקן[[#This Row],[עלות פריט]]</f>
        <v>250</v>
      </c>
      <c r="H681" s="64">
        <f>תקן[[#This Row],[כמות]]</f>
        <v>3</v>
      </c>
      <c r="I681" s="64">
        <f>תקן[[#This Row],[סהכ עלות]]</f>
        <v>750</v>
      </c>
      <c r="J681" s="65"/>
      <c r="K681" s="209" t="str">
        <f t="shared" ref="K681:K744" si="103">F681</f>
        <v>קטלן יתושים</v>
      </c>
      <c r="L681" s="210">
        <f t="shared" si="99"/>
        <v>3</v>
      </c>
      <c r="M681" s="211">
        <f t="shared" si="100"/>
        <v>0</v>
      </c>
      <c r="N681" s="211">
        <f t="shared" si="101"/>
        <v>750</v>
      </c>
      <c r="O681" s="210"/>
      <c r="P681" s="218"/>
      <c r="Q681" s="215" t="str">
        <f t="shared" ref="Q681:Q744" si="104">D681</f>
        <v>כללי</v>
      </c>
      <c r="R681" s="219">
        <f t="shared" ref="R681:R744" si="105">L681</f>
        <v>3</v>
      </c>
      <c r="S681" s="211">
        <f t="shared" ref="S681:S744" si="106">M681</f>
        <v>0</v>
      </c>
      <c r="T681" s="211">
        <f t="shared" si="102"/>
        <v>250</v>
      </c>
      <c r="U681" s="211">
        <f t="shared" ref="U681:U744" si="107">T681*R681</f>
        <v>750</v>
      </c>
      <c r="V681" s="220"/>
      <c r="X681" s="63" t="str">
        <f>'טבלה מרכזת'!A681</f>
        <v>תשושי נפש</v>
      </c>
      <c r="Y681" s="63">
        <f>'טבלה מרכזת'!B681</f>
        <v>45</v>
      </c>
      <c r="Z681" s="63" t="str">
        <f>'טבלה מרכזת'!C681</f>
        <v>כללי</v>
      </c>
      <c r="AA681" s="63" t="str">
        <f>'טבלה מרכזת'!D681</f>
        <v>כללי</v>
      </c>
      <c r="AB681" s="63" t="str">
        <f>'טבלה מרכזת'!E681</f>
        <v>קטלן יתושים</v>
      </c>
      <c r="AC681" s="63">
        <f>'טבלה מרכזת'!F681</f>
        <v>250</v>
      </c>
      <c r="AD681" s="63">
        <f>'טבלה מרכזת'!G681</f>
        <v>3</v>
      </c>
      <c r="AE681" s="63">
        <f>'טבלה מרכזת'!H681</f>
        <v>750</v>
      </c>
    </row>
    <row r="682" spans="2:31" ht="14.5" thickBot="1" x14ac:dyDescent="0.35">
      <c r="B682" s="64" t="str">
        <f>תקן[[#This Row],[סוג מרכז]]</f>
        <v>תשושי נפש</v>
      </c>
      <c r="C682" s="64">
        <f>תקן[[#This Row],[גודל מרכז]]</f>
        <v>45</v>
      </c>
      <c r="D682" s="64" t="str">
        <f>תקן[[#This Row],[סוג פריט]]</f>
        <v>מטבח וחדר אוכל</v>
      </c>
      <c r="E682" s="64" t="str">
        <f>תקן[[#This Row],[קטגוריה]]</f>
        <v>מטבח</v>
      </c>
      <c r="F682" s="60" t="str">
        <f>תקן[[#This Row],[תיאור הפריט]]</f>
        <v>ארון חימום תבניות</v>
      </c>
      <c r="G682" s="64">
        <f>תקן[[#This Row],[עלות פריט]]</f>
        <v>7500</v>
      </c>
      <c r="H682" s="64">
        <f>תקן[[#This Row],[כמות]]</f>
        <v>1</v>
      </c>
      <c r="I682" s="64">
        <f>תקן[[#This Row],[סהכ עלות]]</f>
        <v>7500</v>
      </c>
      <c r="J682" s="65"/>
      <c r="K682" s="209" t="str">
        <f t="shared" si="103"/>
        <v>ארון חימום תבניות</v>
      </c>
      <c r="L682" s="210">
        <f t="shared" si="99"/>
        <v>1</v>
      </c>
      <c r="M682" s="211">
        <f t="shared" si="100"/>
        <v>0</v>
      </c>
      <c r="N682" s="211">
        <f t="shared" si="101"/>
        <v>7500</v>
      </c>
      <c r="O682" s="210"/>
      <c r="P682" s="218"/>
      <c r="Q682" s="215" t="str">
        <f t="shared" si="104"/>
        <v>מטבח וחדר אוכל</v>
      </c>
      <c r="R682" s="219">
        <f t="shared" si="105"/>
        <v>1</v>
      </c>
      <c r="S682" s="211">
        <f t="shared" si="106"/>
        <v>0</v>
      </c>
      <c r="T682" s="211">
        <f t="shared" si="102"/>
        <v>7500</v>
      </c>
      <c r="U682" s="211">
        <f t="shared" si="107"/>
        <v>7500</v>
      </c>
      <c r="V682" s="220"/>
      <c r="X682" s="63" t="str">
        <f>'טבלה מרכזת'!A682</f>
        <v>תשושי נפש</v>
      </c>
      <c r="Y682" s="63">
        <f>'טבלה מרכזת'!B682</f>
        <v>45</v>
      </c>
      <c r="Z682" s="63" t="str">
        <f>'טבלה מרכזת'!C682</f>
        <v>מטבח וחדר אוכל</v>
      </c>
      <c r="AA682" s="63" t="str">
        <f>'טבלה מרכזת'!D682</f>
        <v>מטבח</v>
      </c>
      <c r="AB682" s="63" t="str">
        <f>'טבלה מרכזת'!E682</f>
        <v>ארון חימום תבניות</v>
      </c>
      <c r="AC682" s="63">
        <f>'טבלה מרכזת'!F682</f>
        <v>7500</v>
      </c>
      <c r="AD682" s="63">
        <f>'טבלה מרכזת'!G682</f>
        <v>1</v>
      </c>
      <c r="AE682" s="63">
        <f>'טבלה מרכזת'!H682</f>
        <v>7500</v>
      </c>
    </row>
    <row r="683" spans="2:31" ht="14.5" thickBot="1" x14ac:dyDescent="0.35">
      <c r="B683" s="64" t="str">
        <f>תקן[[#This Row],[סוג מרכז]]</f>
        <v>תשושי נפש</v>
      </c>
      <c r="C683" s="64">
        <f>תקן[[#This Row],[גודל מרכז]]</f>
        <v>45</v>
      </c>
      <c r="D683" s="64" t="str">
        <f>תקן[[#This Row],[סוג פריט]]</f>
        <v>מטבח וחדר אוכל</v>
      </c>
      <c r="E683" s="64" t="str">
        <f>תקן[[#This Row],[קטגוריה]]</f>
        <v>מטבח</v>
      </c>
      <c r="F683" s="60" t="str">
        <f>תקן[[#This Row],[תיאור הפריט]]</f>
        <v>כוננית לאיחסון כלים וסירים</v>
      </c>
      <c r="G683" s="64">
        <f>תקן[[#This Row],[עלות פריט]]</f>
        <v>1500</v>
      </c>
      <c r="H683" s="64">
        <f>תקן[[#This Row],[כמות]]</f>
        <v>2</v>
      </c>
      <c r="I683" s="64">
        <f>תקן[[#This Row],[סהכ עלות]]</f>
        <v>3000</v>
      </c>
      <c r="J683" s="65"/>
      <c r="K683" s="209" t="str">
        <f t="shared" si="103"/>
        <v>כוננית לאיחסון כלים וסירים</v>
      </c>
      <c r="L683" s="210">
        <f t="shared" si="99"/>
        <v>2</v>
      </c>
      <c r="M683" s="211">
        <f t="shared" si="100"/>
        <v>0</v>
      </c>
      <c r="N683" s="211">
        <f t="shared" si="101"/>
        <v>3000</v>
      </c>
      <c r="O683" s="210"/>
      <c r="P683" s="218"/>
      <c r="Q683" s="215" t="str">
        <f t="shared" si="104"/>
        <v>מטבח וחדר אוכל</v>
      </c>
      <c r="R683" s="219">
        <f t="shared" si="105"/>
        <v>2</v>
      </c>
      <c r="S683" s="211">
        <f t="shared" si="106"/>
        <v>0</v>
      </c>
      <c r="T683" s="211">
        <f t="shared" si="102"/>
        <v>1500</v>
      </c>
      <c r="U683" s="211">
        <f t="shared" si="107"/>
        <v>3000</v>
      </c>
      <c r="V683" s="220"/>
      <c r="X683" s="63" t="str">
        <f>'טבלה מרכזת'!A683</f>
        <v>תשושי נפש</v>
      </c>
      <c r="Y683" s="63">
        <f>'טבלה מרכזת'!B683</f>
        <v>45</v>
      </c>
      <c r="Z683" s="63" t="str">
        <f>'טבלה מרכזת'!C683</f>
        <v>מטבח וחדר אוכל</v>
      </c>
      <c r="AA683" s="63" t="str">
        <f>'טבלה מרכזת'!D683</f>
        <v>מטבח</v>
      </c>
      <c r="AB683" s="63" t="str">
        <f>'טבלה מרכזת'!E683</f>
        <v>כוננית לאיחסון כלים וסירים</v>
      </c>
      <c r="AC683" s="63">
        <f>'טבלה מרכזת'!F683</f>
        <v>1500</v>
      </c>
      <c r="AD683" s="63">
        <f>'טבלה מרכזת'!G683</f>
        <v>2</v>
      </c>
      <c r="AE683" s="63">
        <f>'טבלה מרכזת'!H683</f>
        <v>3000</v>
      </c>
    </row>
    <row r="684" spans="2:31" ht="14.5" thickBot="1" x14ac:dyDescent="0.35">
      <c r="B684" s="64" t="str">
        <f>תקן[[#This Row],[סוג מרכז]]</f>
        <v>תשושי נפש</v>
      </c>
      <c r="C684" s="64">
        <f>תקן[[#This Row],[גודל מרכז]]</f>
        <v>45</v>
      </c>
      <c r="D684" s="64" t="str">
        <f>תקן[[#This Row],[סוג פריט]]</f>
        <v>מטבח וחדר אוכל</v>
      </c>
      <c r="E684" s="64" t="str">
        <f>תקן[[#This Row],[קטגוריה]]</f>
        <v>חדר אוכל</v>
      </c>
      <c r="F684" s="60" t="str">
        <f>תקן[[#This Row],[תיאור הפריט]]</f>
        <v>כלי אוכל</v>
      </c>
      <c r="G684" s="64">
        <f>תקן[[#This Row],[עלות פריט]]</f>
        <v>1000</v>
      </c>
      <c r="H684" s="64">
        <f>תקן[[#This Row],[כמות]]</f>
        <v>14</v>
      </c>
      <c r="I684" s="64">
        <f>תקן[[#This Row],[סהכ עלות]]</f>
        <v>14000</v>
      </c>
      <c r="J684" s="65"/>
      <c r="K684" s="209" t="str">
        <f t="shared" si="103"/>
        <v>כלי אוכל</v>
      </c>
      <c r="L684" s="210">
        <f t="shared" si="99"/>
        <v>14</v>
      </c>
      <c r="M684" s="211">
        <f t="shared" si="100"/>
        <v>0</v>
      </c>
      <c r="N684" s="211">
        <f t="shared" si="101"/>
        <v>14000</v>
      </c>
      <c r="O684" s="210"/>
      <c r="P684" s="218"/>
      <c r="Q684" s="215" t="str">
        <f t="shared" si="104"/>
        <v>מטבח וחדר אוכל</v>
      </c>
      <c r="R684" s="219">
        <f t="shared" si="105"/>
        <v>14</v>
      </c>
      <c r="S684" s="211">
        <f t="shared" si="106"/>
        <v>0</v>
      </c>
      <c r="T684" s="211">
        <f t="shared" si="102"/>
        <v>1000</v>
      </c>
      <c r="U684" s="211">
        <f t="shared" si="107"/>
        <v>14000</v>
      </c>
      <c r="V684" s="220"/>
      <c r="X684" s="63" t="str">
        <f>'טבלה מרכזת'!A684</f>
        <v>תשושי נפש</v>
      </c>
      <c r="Y684" s="63">
        <f>'טבלה מרכזת'!B684</f>
        <v>45</v>
      </c>
      <c r="Z684" s="63" t="str">
        <f>'טבלה מרכזת'!C684</f>
        <v>מטבח וחדר אוכל</v>
      </c>
      <c r="AA684" s="63" t="str">
        <f>'טבלה מרכזת'!D684</f>
        <v>חדר אוכל</v>
      </c>
      <c r="AB684" s="63" t="str">
        <f>'טבלה מרכזת'!E684</f>
        <v>כלי אוכל</v>
      </c>
      <c r="AC684" s="63">
        <f>'טבלה מרכזת'!F684</f>
        <v>1000</v>
      </c>
      <c r="AD684" s="63">
        <f>'טבלה מרכזת'!G684</f>
        <v>14</v>
      </c>
      <c r="AE684" s="63">
        <f>'טבלה מרכזת'!H684</f>
        <v>14000</v>
      </c>
    </row>
    <row r="685" spans="2:31" ht="14.5" thickBot="1" x14ac:dyDescent="0.35">
      <c r="B685" s="64" t="str">
        <f>תקן[[#This Row],[סוג מרכז]]</f>
        <v>תשושי נפש</v>
      </c>
      <c r="C685" s="64">
        <f>תקן[[#This Row],[גודל מרכז]]</f>
        <v>45</v>
      </c>
      <c r="D685" s="64" t="str">
        <f>תקן[[#This Row],[סוג פריט]]</f>
        <v>מטבח וחדר אוכל</v>
      </c>
      <c r="E685" s="64" t="str">
        <f>תקן[[#This Row],[קטגוריה]]</f>
        <v>כלי הכנה-מטבח מחמם</v>
      </c>
      <c r="F685" s="60" t="str">
        <f>תקן[[#This Row],[תיאור הפריט]]</f>
        <v>כלי עבודה מסוגים שונים</v>
      </c>
      <c r="G685" s="64">
        <f>תקן[[#This Row],[עלות פריט]]</f>
        <v>3500</v>
      </c>
      <c r="H685" s="64">
        <f>תקן[[#This Row],[כמות]]</f>
        <v>2</v>
      </c>
      <c r="I685" s="64">
        <f>תקן[[#This Row],[סהכ עלות]]</f>
        <v>7000</v>
      </c>
      <c r="J685" s="65"/>
      <c r="K685" s="209" t="str">
        <f t="shared" si="103"/>
        <v>כלי עבודה מסוגים שונים</v>
      </c>
      <c r="L685" s="210">
        <f t="shared" si="99"/>
        <v>2</v>
      </c>
      <c r="M685" s="211">
        <f t="shared" si="100"/>
        <v>0</v>
      </c>
      <c r="N685" s="211">
        <f t="shared" si="101"/>
        <v>7000</v>
      </c>
      <c r="O685" s="210"/>
      <c r="P685" s="218"/>
      <c r="Q685" s="215" t="str">
        <f t="shared" si="104"/>
        <v>מטבח וחדר אוכל</v>
      </c>
      <c r="R685" s="219">
        <f t="shared" si="105"/>
        <v>2</v>
      </c>
      <c r="S685" s="211">
        <f t="shared" si="106"/>
        <v>0</v>
      </c>
      <c r="T685" s="211">
        <f t="shared" si="102"/>
        <v>3500</v>
      </c>
      <c r="U685" s="211">
        <f t="shared" si="107"/>
        <v>7000</v>
      </c>
      <c r="V685" s="220"/>
      <c r="X685" s="63" t="str">
        <f>'טבלה מרכזת'!A685</f>
        <v>תשושי נפש</v>
      </c>
      <c r="Y685" s="63">
        <f>'טבלה מרכזת'!B685</f>
        <v>45</v>
      </c>
      <c r="Z685" s="63" t="str">
        <f>'טבלה מרכזת'!C685</f>
        <v>מטבח וחדר אוכל</v>
      </c>
      <c r="AA685" s="63" t="str">
        <f>'טבלה מרכזת'!D685</f>
        <v>כלי הכנה-מטבח מחמם</v>
      </c>
      <c r="AB685" s="63" t="str">
        <f>'טבלה מרכזת'!E685</f>
        <v>כלי עבודה מסוגים שונים</v>
      </c>
      <c r="AC685" s="63">
        <f>'טבלה מרכזת'!F685</f>
        <v>3500</v>
      </c>
      <c r="AD685" s="63">
        <f>'טבלה מרכזת'!G685</f>
        <v>2</v>
      </c>
      <c r="AE685" s="63">
        <f>'טבלה מרכזת'!H685</f>
        <v>7000</v>
      </c>
    </row>
    <row r="686" spans="2:31" ht="14.5" thickBot="1" x14ac:dyDescent="0.35">
      <c r="B686" s="64" t="str">
        <f>תקן[[#This Row],[סוג מרכז]]</f>
        <v>תשושי נפש</v>
      </c>
      <c r="C686" s="64">
        <f>תקן[[#This Row],[גודל מרכז]]</f>
        <v>45</v>
      </c>
      <c r="D686" s="64" t="str">
        <f>תקן[[#This Row],[סוג פריט]]</f>
        <v>מטבח וחדר אוכל</v>
      </c>
      <c r="E686" s="64" t="str">
        <f>תקן[[#This Row],[קטגוריה]]</f>
        <v>מטבח</v>
      </c>
      <c r="F686" s="60" t="str">
        <f>תקן[[#This Row],[תיאור הפריט]]</f>
        <v>מדיח כלים דלפקי</v>
      </c>
      <c r="G686" s="64">
        <f>תקן[[#This Row],[עלות פריט]]</f>
        <v>8500</v>
      </c>
      <c r="H686" s="64">
        <f>תקן[[#This Row],[כמות]]</f>
        <v>0</v>
      </c>
      <c r="I686" s="64">
        <f>תקן[[#This Row],[סהכ עלות]]</f>
        <v>0</v>
      </c>
      <c r="J686" s="65"/>
      <c r="K686" s="209" t="str">
        <f t="shared" si="103"/>
        <v>מדיח כלים דלפקי</v>
      </c>
      <c r="L686" s="210">
        <f t="shared" si="99"/>
        <v>0</v>
      </c>
      <c r="M686" s="211">
        <f t="shared" si="100"/>
        <v>0</v>
      </c>
      <c r="N686" s="211">
        <f t="shared" si="101"/>
        <v>0</v>
      </c>
      <c r="O686" s="210"/>
      <c r="P686" s="218"/>
      <c r="Q686" s="215" t="str">
        <f t="shared" si="104"/>
        <v>מטבח וחדר אוכל</v>
      </c>
      <c r="R686" s="219">
        <f t="shared" si="105"/>
        <v>0</v>
      </c>
      <c r="S686" s="211">
        <f t="shared" si="106"/>
        <v>0</v>
      </c>
      <c r="T686" s="211">
        <f t="shared" si="102"/>
        <v>8500</v>
      </c>
      <c r="U686" s="211">
        <f t="shared" si="107"/>
        <v>0</v>
      </c>
      <c r="V686" s="220"/>
      <c r="X686" s="63" t="str">
        <f>'טבלה מרכזת'!A686</f>
        <v>תשושי נפש</v>
      </c>
      <c r="Y686" s="63">
        <f>'טבלה מרכזת'!B686</f>
        <v>45</v>
      </c>
      <c r="Z686" s="63" t="str">
        <f>'טבלה מרכזת'!C686</f>
        <v>מטבח וחדר אוכל</v>
      </c>
      <c r="AA686" s="63" t="str">
        <f>'טבלה מרכזת'!D686</f>
        <v>מטבח</v>
      </c>
      <c r="AB686" s="63" t="str">
        <f>'טבלה מרכזת'!E686</f>
        <v>מדיח כלים דלפקי</v>
      </c>
      <c r="AC686" s="63">
        <f>'טבלה מרכזת'!F686</f>
        <v>8500</v>
      </c>
      <c r="AD686" s="63">
        <f>'טבלה מרכזת'!G686</f>
        <v>0</v>
      </c>
      <c r="AE686" s="63">
        <f>'טבלה מרכזת'!H686</f>
        <v>0</v>
      </c>
    </row>
    <row r="687" spans="2:31" ht="28.5" thickBot="1" x14ac:dyDescent="0.35">
      <c r="B687" s="64" t="str">
        <f>תקן[[#This Row],[סוג מרכז]]</f>
        <v>תשושי נפש</v>
      </c>
      <c r="C687" s="64">
        <f>תקן[[#This Row],[גודל מרכז]]</f>
        <v>45</v>
      </c>
      <c r="D687" s="64" t="str">
        <f>תקן[[#This Row],[סוג פריט]]</f>
        <v>מטבח וחדר אוכל</v>
      </c>
      <c r="E687" s="64" t="str">
        <f>תקן[[#This Row],[קטגוריה]]</f>
        <v>מטבח</v>
      </c>
      <c r="F687" s="60" t="str">
        <f>תקן[[#This Row],[תיאור הפריט]]</f>
        <v>מדיח כלים דלת מתרוממת+מעמד</v>
      </c>
      <c r="G687" s="64">
        <f>תקן[[#This Row],[עלות פריט]]</f>
        <v>17000</v>
      </c>
      <c r="H687" s="64">
        <f>תקן[[#This Row],[כמות]]</f>
        <v>1</v>
      </c>
      <c r="I687" s="64">
        <f>תקן[[#This Row],[סהכ עלות]]</f>
        <v>17000</v>
      </c>
      <c r="J687" s="65"/>
      <c r="K687" s="209" t="str">
        <f t="shared" si="103"/>
        <v>מדיח כלים דלת מתרוממת+מעמד</v>
      </c>
      <c r="L687" s="210">
        <f t="shared" si="99"/>
        <v>1</v>
      </c>
      <c r="M687" s="211">
        <f t="shared" si="100"/>
        <v>0</v>
      </c>
      <c r="N687" s="211">
        <f t="shared" si="101"/>
        <v>17000</v>
      </c>
      <c r="O687" s="210"/>
      <c r="P687" s="218"/>
      <c r="Q687" s="215" t="str">
        <f t="shared" si="104"/>
        <v>מטבח וחדר אוכל</v>
      </c>
      <c r="R687" s="219">
        <f t="shared" si="105"/>
        <v>1</v>
      </c>
      <c r="S687" s="211">
        <f t="shared" si="106"/>
        <v>0</v>
      </c>
      <c r="T687" s="211">
        <f t="shared" si="102"/>
        <v>17000</v>
      </c>
      <c r="U687" s="211">
        <f t="shared" si="107"/>
        <v>17000</v>
      </c>
      <c r="V687" s="220"/>
      <c r="X687" s="63" t="str">
        <f>'טבלה מרכזת'!A687</f>
        <v>תשושי נפש</v>
      </c>
      <c r="Y687" s="63">
        <f>'טבלה מרכזת'!B687</f>
        <v>45</v>
      </c>
      <c r="Z687" s="63" t="str">
        <f>'טבלה מרכזת'!C687</f>
        <v>מטבח וחדר אוכל</v>
      </c>
      <c r="AA687" s="63" t="str">
        <f>'טבלה מרכזת'!D687</f>
        <v>מטבח</v>
      </c>
      <c r="AB687" s="63" t="str">
        <f>'טבלה מרכזת'!E687</f>
        <v>מדיח כלים דלת מתרוממת+מעמד</v>
      </c>
      <c r="AC687" s="63">
        <f>'טבלה מרכזת'!F687</f>
        <v>17000</v>
      </c>
      <c r="AD687" s="63">
        <f>'טבלה מרכזת'!G687</f>
        <v>1</v>
      </c>
      <c r="AE687" s="63">
        <f>'טבלה מרכזת'!H687</f>
        <v>17000</v>
      </c>
    </row>
    <row r="688" spans="2:31" ht="14.5" thickBot="1" x14ac:dyDescent="0.35">
      <c r="B688" s="64" t="str">
        <f>תקן[[#This Row],[סוג מרכז]]</f>
        <v>תשושי נפש</v>
      </c>
      <c r="C688" s="64">
        <f>תקן[[#This Row],[גודל מרכז]]</f>
        <v>45</v>
      </c>
      <c r="D688" s="64" t="str">
        <f>תקן[[#This Row],[סוג פריט]]</f>
        <v>מטבח וחדר אוכל</v>
      </c>
      <c r="E688" s="64" t="str">
        <f>תקן[[#This Row],[קטגוריה]]</f>
        <v>מטבח</v>
      </c>
      <c r="F688" s="60" t="str">
        <f>תקן[[#This Row],[תיאור הפריט]]</f>
        <v>מיחם אוטומטי 150 כוסות</v>
      </c>
      <c r="G688" s="64">
        <f>תקן[[#This Row],[עלות פריט]]</f>
        <v>5000</v>
      </c>
      <c r="H688" s="64">
        <f>תקן[[#This Row],[כמות]]</f>
        <v>1</v>
      </c>
      <c r="I688" s="64">
        <f>תקן[[#This Row],[סהכ עלות]]</f>
        <v>5000</v>
      </c>
      <c r="J688" s="65"/>
      <c r="K688" s="209" t="str">
        <f t="shared" si="103"/>
        <v>מיחם אוטומטי 150 כוסות</v>
      </c>
      <c r="L688" s="210">
        <f t="shared" si="99"/>
        <v>1</v>
      </c>
      <c r="M688" s="211">
        <f t="shared" si="100"/>
        <v>0</v>
      </c>
      <c r="N688" s="211">
        <f t="shared" si="101"/>
        <v>5000</v>
      </c>
      <c r="O688" s="210"/>
      <c r="P688" s="218"/>
      <c r="Q688" s="215" t="str">
        <f t="shared" si="104"/>
        <v>מטבח וחדר אוכל</v>
      </c>
      <c r="R688" s="219">
        <f t="shared" si="105"/>
        <v>1</v>
      </c>
      <c r="S688" s="211">
        <f t="shared" si="106"/>
        <v>0</v>
      </c>
      <c r="T688" s="211">
        <f t="shared" si="102"/>
        <v>5000</v>
      </c>
      <c r="U688" s="211">
        <f t="shared" si="107"/>
        <v>5000</v>
      </c>
      <c r="V688" s="220"/>
      <c r="X688" s="63" t="str">
        <f>'טבלה מרכזת'!A688</f>
        <v>תשושי נפש</v>
      </c>
      <c r="Y688" s="63">
        <f>'טבלה מרכזת'!B688</f>
        <v>45</v>
      </c>
      <c r="Z688" s="63" t="str">
        <f>'טבלה מרכזת'!C688</f>
        <v>מטבח וחדר אוכל</v>
      </c>
      <c r="AA688" s="63" t="str">
        <f>'טבלה מרכזת'!D688</f>
        <v>מטבח</v>
      </c>
      <c r="AB688" s="63" t="str">
        <f>'טבלה מרכזת'!E688</f>
        <v>מיחם אוטומטי 150 כוסות</v>
      </c>
      <c r="AC688" s="63">
        <f>'טבלה מרכזת'!F688</f>
        <v>5000</v>
      </c>
      <c r="AD688" s="63">
        <f>'טבלה מרכזת'!G688</f>
        <v>1</v>
      </c>
      <c r="AE688" s="63">
        <f>'טבלה מרכזת'!H688</f>
        <v>5000</v>
      </c>
    </row>
    <row r="689" spans="2:31" ht="14.5" thickBot="1" x14ac:dyDescent="0.35">
      <c r="B689" s="64" t="str">
        <f>תקן[[#This Row],[סוג מרכז]]</f>
        <v>תשושי נפש</v>
      </c>
      <c r="C689" s="64">
        <f>תקן[[#This Row],[גודל מרכז]]</f>
        <v>45</v>
      </c>
      <c r="D689" s="64" t="str">
        <f>תקן[[#This Row],[סוג פריט]]</f>
        <v>מטבח וחדר אוכל</v>
      </c>
      <c r="E689" s="64" t="str">
        <f>תקן[[#This Row],[קטגוריה]]</f>
        <v>מטבח</v>
      </c>
      <c r="F689" s="60" t="str">
        <f>תקן[[#This Row],[תיאור הפריט]]</f>
        <v>מיכלים מבודדים להעברת מזון</v>
      </c>
      <c r="G689" s="64">
        <f>תקן[[#This Row],[עלות פריט]]</f>
        <v>400</v>
      </c>
      <c r="H689" s="64">
        <f>תקן[[#This Row],[כמות]]</f>
        <v>5</v>
      </c>
      <c r="I689" s="64">
        <f>תקן[[#This Row],[סהכ עלות]]</f>
        <v>2000</v>
      </c>
      <c r="J689" s="65"/>
      <c r="K689" s="209" t="str">
        <f t="shared" si="103"/>
        <v>מיכלים מבודדים להעברת מזון</v>
      </c>
      <c r="L689" s="210">
        <f t="shared" si="99"/>
        <v>5</v>
      </c>
      <c r="M689" s="211">
        <f t="shared" si="100"/>
        <v>0</v>
      </c>
      <c r="N689" s="211">
        <f t="shared" si="101"/>
        <v>2000</v>
      </c>
      <c r="O689" s="210"/>
      <c r="P689" s="218"/>
      <c r="Q689" s="215" t="str">
        <f t="shared" si="104"/>
        <v>מטבח וחדר אוכל</v>
      </c>
      <c r="R689" s="219">
        <f t="shared" si="105"/>
        <v>5</v>
      </c>
      <c r="S689" s="211">
        <f t="shared" si="106"/>
        <v>0</v>
      </c>
      <c r="T689" s="211">
        <f t="shared" si="102"/>
        <v>400</v>
      </c>
      <c r="U689" s="211">
        <f t="shared" si="107"/>
        <v>2000</v>
      </c>
      <c r="V689" s="220"/>
      <c r="X689" s="63" t="str">
        <f>'טבלה מרכזת'!A689</f>
        <v>תשושי נפש</v>
      </c>
      <c r="Y689" s="63">
        <f>'טבלה מרכזת'!B689</f>
        <v>45</v>
      </c>
      <c r="Z689" s="63" t="str">
        <f>'טבלה מרכזת'!C689</f>
        <v>מטבח וחדר אוכל</v>
      </c>
      <c r="AA689" s="63" t="str">
        <f>'טבלה מרכזת'!D689</f>
        <v>מטבח</v>
      </c>
      <c r="AB689" s="63" t="str">
        <f>'טבלה מרכזת'!E689</f>
        <v>מיכלים מבודדים להעברת מזון</v>
      </c>
      <c r="AC689" s="63">
        <f>'טבלה מרכזת'!F689</f>
        <v>400</v>
      </c>
      <c r="AD689" s="63">
        <f>'טבלה מרכזת'!G689</f>
        <v>5</v>
      </c>
      <c r="AE689" s="63">
        <f>'טבלה מרכזת'!H689</f>
        <v>2000</v>
      </c>
    </row>
    <row r="690" spans="2:31" ht="14.5" thickBot="1" x14ac:dyDescent="0.35">
      <c r="B690" s="64" t="str">
        <f>תקן[[#This Row],[סוג מרכז]]</f>
        <v>תשושי נפש</v>
      </c>
      <c r="C690" s="64">
        <f>תקן[[#This Row],[גודל מרכז]]</f>
        <v>45</v>
      </c>
      <c r="D690" s="64" t="str">
        <f>תקן[[#This Row],[סוג פריט]]</f>
        <v>מטבח וחדר אוכל</v>
      </c>
      <c r="E690" s="64" t="str">
        <f>תקן[[#This Row],[קטגוריה]]</f>
        <v>מטבח</v>
      </c>
      <c r="F690" s="60" t="str">
        <f>תקן[[#This Row],[תיאור הפריט]]</f>
        <v>מיקסר מקצועי</v>
      </c>
      <c r="G690" s="64">
        <f>תקן[[#This Row],[עלות פריט]]</f>
        <v>4500</v>
      </c>
      <c r="H690" s="64">
        <f>תקן[[#This Row],[כמות]]</f>
        <v>1</v>
      </c>
      <c r="I690" s="64">
        <f>תקן[[#This Row],[סהכ עלות]]</f>
        <v>4500</v>
      </c>
      <c r="J690" s="65"/>
      <c r="K690" s="209" t="str">
        <f t="shared" si="103"/>
        <v>מיקסר מקצועי</v>
      </c>
      <c r="L690" s="210">
        <f t="shared" si="99"/>
        <v>1</v>
      </c>
      <c r="M690" s="211">
        <f t="shared" si="100"/>
        <v>0</v>
      </c>
      <c r="N690" s="211">
        <f t="shared" si="101"/>
        <v>4500</v>
      </c>
      <c r="O690" s="210"/>
      <c r="P690" s="218"/>
      <c r="Q690" s="215" t="str">
        <f t="shared" si="104"/>
        <v>מטבח וחדר אוכל</v>
      </c>
      <c r="R690" s="219">
        <f t="shared" si="105"/>
        <v>1</v>
      </c>
      <c r="S690" s="211">
        <f t="shared" si="106"/>
        <v>0</v>
      </c>
      <c r="T690" s="211">
        <f t="shared" si="102"/>
        <v>4500</v>
      </c>
      <c r="U690" s="211">
        <f t="shared" si="107"/>
        <v>4500</v>
      </c>
      <c r="V690" s="220"/>
      <c r="X690" s="63" t="str">
        <f>'טבלה מרכזת'!A690</f>
        <v>תשושי נפש</v>
      </c>
      <c r="Y690" s="63">
        <f>'טבלה מרכזת'!B690</f>
        <v>45</v>
      </c>
      <c r="Z690" s="63" t="str">
        <f>'טבלה מרכזת'!C690</f>
        <v>מטבח וחדר אוכל</v>
      </c>
      <c r="AA690" s="63" t="str">
        <f>'טבלה מרכזת'!D690</f>
        <v>מטבח</v>
      </c>
      <c r="AB690" s="63" t="str">
        <f>'טבלה מרכזת'!E690</f>
        <v>מיקסר מקצועי</v>
      </c>
      <c r="AC690" s="63">
        <f>'טבלה מרכזת'!F690</f>
        <v>4500</v>
      </c>
      <c r="AD690" s="63">
        <f>'טבלה מרכזת'!G690</f>
        <v>1</v>
      </c>
      <c r="AE690" s="63">
        <f>'טבלה מרכזת'!H690</f>
        <v>4500</v>
      </c>
    </row>
    <row r="691" spans="2:31" ht="14.5" thickBot="1" x14ac:dyDescent="0.35">
      <c r="B691" s="64" t="str">
        <f>תקן[[#This Row],[סוג מרכז]]</f>
        <v>תשושי נפש</v>
      </c>
      <c r="C691" s="64">
        <f>תקן[[#This Row],[גודל מרכז]]</f>
        <v>45</v>
      </c>
      <c r="D691" s="64" t="str">
        <f>תקן[[#This Row],[סוג פריט]]</f>
        <v>מטבח וחדר אוכל</v>
      </c>
      <c r="E691" s="64" t="str">
        <f>תקן[[#This Row],[קטגוריה]]</f>
        <v>מטבח</v>
      </c>
      <c r="F691" s="60" t="str">
        <f>תקן[[#This Row],[תיאור הפריט]]</f>
        <v>מכונה לקילוף תפוחי אדמה</v>
      </c>
      <c r="G691" s="64">
        <f>תקן[[#This Row],[עלות פריט]]</f>
        <v>8000</v>
      </c>
      <c r="H691" s="64">
        <f>תקן[[#This Row],[כמות]]</f>
        <v>1</v>
      </c>
      <c r="I691" s="64">
        <f>תקן[[#This Row],[סהכ עלות]]</f>
        <v>8000</v>
      </c>
      <c r="J691" s="65"/>
      <c r="K691" s="209" t="str">
        <f t="shared" si="103"/>
        <v>מכונה לקילוף תפוחי אדמה</v>
      </c>
      <c r="L691" s="210">
        <f t="shared" si="99"/>
        <v>1</v>
      </c>
      <c r="M691" s="211">
        <f t="shared" si="100"/>
        <v>0</v>
      </c>
      <c r="N691" s="211">
        <f t="shared" si="101"/>
        <v>8000</v>
      </c>
      <c r="O691" s="210"/>
      <c r="P691" s="218"/>
      <c r="Q691" s="215" t="str">
        <f t="shared" si="104"/>
        <v>מטבח וחדר אוכל</v>
      </c>
      <c r="R691" s="219">
        <f t="shared" si="105"/>
        <v>1</v>
      </c>
      <c r="S691" s="211">
        <f t="shared" si="106"/>
        <v>0</v>
      </c>
      <c r="T691" s="211">
        <f t="shared" si="102"/>
        <v>8000</v>
      </c>
      <c r="U691" s="211">
        <f t="shared" si="107"/>
        <v>8000</v>
      </c>
      <c r="V691" s="220"/>
      <c r="X691" s="63" t="str">
        <f>'טבלה מרכזת'!A691</f>
        <v>תשושי נפש</v>
      </c>
      <c r="Y691" s="63">
        <f>'טבלה מרכזת'!B691</f>
        <v>45</v>
      </c>
      <c r="Z691" s="63" t="str">
        <f>'טבלה מרכזת'!C691</f>
        <v>מטבח וחדר אוכל</v>
      </c>
      <c r="AA691" s="63" t="str">
        <f>'טבלה מרכזת'!D691</f>
        <v>מטבח</v>
      </c>
      <c r="AB691" s="63" t="str">
        <f>'טבלה מרכזת'!E691</f>
        <v>מכונה לקילוף תפוחי אדמה</v>
      </c>
      <c r="AC691" s="63">
        <f>'טבלה מרכזת'!F691</f>
        <v>8000</v>
      </c>
      <c r="AD691" s="63">
        <f>'טבלה מרכזת'!G691</f>
        <v>1</v>
      </c>
      <c r="AE691" s="63">
        <f>'טבלה מרכזת'!H691</f>
        <v>8000</v>
      </c>
    </row>
    <row r="692" spans="2:31" ht="14.5" thickBot="1" x14ac:dyDescent="0.35">
      <c r="B692" s="64" t="str">
        <f>תקן[[#This Row],[סוג מרכז]]</f>
        <v>תשושי נפש</v>
      </c>
      <c r="C692" s="64">
        <f>תקן[[#This Row],[גודל מרכז]]</f>
        <v>45</v>
      </c>
      <c r="D692" s="64" t="str">
        <f>תקן[[#This Row],[סוג פריט]]</f>
        <v>מטבח וחדר אוכל</v>
      </c>
      <c r="E692" s="64" t="str">
        <f>תקן[[#This Row],[קטגוריה]]</f>
        <v>מטבח</v>
      </c>
      <c r="F692" s="60" t="str">
        <f>תקן[[#This Row],[תיאור הפריט]]</f>
        <v>מעבד מזון מקצועי</v>
      </c>
      <c r="G692" s="64">
        <f>תקן[[#This Row],[עלות פריט]]</f>
        <v>2500</v>
      </c>
      <c r="H692" s="64">
        <f>תקן[[#This Row],[כמות]]</f>
        <v>1</v>
      </c>
      <c r="I692" s="64">
        <f>תקן[[#This Row],[סהכ עלות]]</f>
        <v>2500</v>
      </c>
      <c r="J692" s="65"/>
      <c r="K692" s="209" t="str">
        <f t="shared" si="103"/>
        <v>מעבד מזון מקצועי</v>
      </c>
      <c r="L692" s="210">
        <f t="shared" si="99"/>
        <v>1</v>
      </c>
      <c r="M692" s="211">
        <f t="shared" si="100"/>
        <v>0</v>
      </c>
      <c r="N692" s="211">
        <f t="shared" si="101"/>
        <v>2500</v>
      </c>
      <c r="O692" s="210"/>
      <c r="P692" s="218"/>
      <c r="Q692" s="215" t="str">
        <f t="shared" si="104"/>
        <v>מטבח וחדר אוכל</v>
      </c>
      <c r="R692" s="219">
        <f t="shared" si="105"/>
        <v>1</v>
      </c>
      <c r="S692" s="211">
        <f t="shared" si="106"/>
        <v>0</v>
      </c>
      <c r="T692" s="211">
        <f t="shared" si="102"/>
        <v>2500</v>
      </c>
      <c r="U692" s="211">
        <f t="shared" si="107"/>
        <v>2500</v>
      </c>
      <c r="V692" s="220"/>
      <c r="X692" s="63" t="str">
        <f>'טבלה מרכזת'!A692</f>
        <v>תשושי נפש</v>
      </c>
      <c r="Y692" s="63">
        <f>'טבלה מרכזת'!B692</f>
        <v>45</v>
      </c>
      <c r="Z692" s="63" t="str">
        <f>'טבלה מרכזת'!C692</f>
        <v>מטבח וחדר אוכל</v>
      </c>
      <c r="AA692" s="63" t="str">
        <f>'טבלה מרכזת'!D692</f>
        <v>מטבח</v>
      </c>
      <c r="AB692" s="63" t="str">
        <f>'טבלה מרכזת'!E692</f>
        <v>מעבד מזון מקצועי</v>
      </c>
      <c r="AC692" s="63">
        <f>'טבלה מרכזת'!F692</f>
        <v>2500</v>
      </c>
      <c r="AD692" s="63">
        <f>'טבלה מרכזת'!G692</f>
        <v>1</v>
      </c>
      <c r="AE692" s="63">
        <f>'טבלה מרכזת'!H692</f>
        <v>2500</v>
      </c>
    </row>
    <row r="693" spans="2:31" ht="14.5" thickBot="1" x14ac:dyDescent="0.35">
      <c r="B693" s="64" t="str">
        <f>תקן[[#This Row],[סוג מרכז]]</f>
        <v>תשושי נפש</v>
      </c>
      <c r="C693" s="64">
        <f>תקן[[#This Row],[גודל מרכז]]</f>
        <v>45</v>
      </c>
      <c r="D693" s="64" t="str">
        <f>תקן[[#This Row],[סוג פריט]]</f>
        <v>מטבח וחדר אוכל</v>
      </c>
      <c r="E693" s="64" t="str">
        <f>תקן[[#This Row],[קטגוריה]]</f>
        <v>חדר אוכל-כלי הגשה</v>
      </c>
      <c r="F693" s="60" t="str">
        <f>תקן[[#This Row],[תיאור הפריט]]</f>
        <v>מפות בד</v>
      </c>
      <c r="G693" s="64">
        <f>תקן[[#This Row],[עלות פריט]]</f>
        <v>150</v>
      </c>
      <c r="H693" s="64">
        <f>תקן[[#This Row],[כמות]]</f>
        <v>24</v>
      </c>
      <c r="I693" s="64">
        <f>תקן[[#This Row],[סהכ עלות]]</f>
        <v>3600</v>
      </c>
      <c r="J693" s="65"/>
      <c r="K693" s="209" t="str">
        <f t="shared" si="103"/>
        <v>מפות בד</v>
      </c>
      <c r="L693" s="210">
        <f t="shared" si="99"/>
        <v>24</v>
      </c>
      <c r="M693" s="211">
        <f t="shared" si="100"/>
        <v>0</v>
      </c>
      <c r="N693" s="211">
        <f t="shared" si="101"/>
        <v>3600</v>
      </c>
      <c r="O693" s="210"/>
      <c r="P693" s="218"/>
      <c r="Q693" s="215" t="str">
        <f t="shared" si="104"/>
        <v>מטבח וחדר אוכל</v>
      </c>
      <c r="R693" s="219">
        <f t="shared" si="105"/>
        <v>24</v>
      </c>
      <c r="S693" s="211">
        <f t="shared" si="106"/>
        <v>0</v>
      </c>
      <c r="T693" s="211">
        <f t="shared" si="102"/>
        <v>150</v>
      </c>
      <c r="U693" s="211">
        <f t="shared" si="107"/>
        <v>3600</v>
      </c>
      <c r="V693" s="220"/>
      <c r="X693" s="63" t="str">
        <f>'טבלה מרכזת'!A693</f>
        <v>תשושי נפש</v>
      </c>
      <c r="Y693" s="63">
        <f>'טבלה מרכזת'!B693</f>
        <v>45</v>
      </c>
      <c r="Z693" s="63" t="str">
        <f>'טבלה מרכזת'!C693</f>
        <v>מטבח וחדר אוכל</v>
      </c>
      <c r="AA693" s="63" t="str">
        <f>'טבלה מרכזת'!D693</f>
        <v>חדר אוכל-כלי הגשה</v>
      </c>
      <c r="AB693" s="63" t="str">
        <f>'טבלה מרכזת'!E693</f>
        <v>מפות בד</v>
      </c>
      <c r="AC693" s="63">
        <f>'טבלה מרכזת'!F693</f>
        <v>150</v>
      </c>
      <c r="AD693" s="63">
        <f>'טבלה מרכזת'!G693</f>
        <v>24</v>
      </c>
      <c r="AE693" s="63">
        <f>'טבלה מרכזת'!H693</f>
        <v>3600</v>
      </c>
    </row>
    <row r="694" spans="2:31" ht="14.5" thickBot="1" x14ac:dyDescent="0.35">
      <c r="B694" s="64" t="str">
        <f>תקן[[#This Row],[סוג מרכז]]</f>
        <v>תשושי נפש</v>
      </c>
      <c r="C694" s="64">
        <f>תקן[[#This Row],[גודל מרכז]]</f>
        <v>45</v>
      </c>
      <c r="D694" s="64" t="str">
        <f>תקן[[#This Row],[סוג פריט]]</f>
        <v>מטבח וחדר אוכל</v>
      </c>
      <c r="E694" s="64" t="str">
        <f>תקן[[#This Row],[קטגוריה]]</f>
        <v>מטבח</v>
      </c>
      <c r="F694" s="60" t="str">
        <f>תקן[[#This Row],[תיאור הפריט]]</f>
        <v>מקפיא תעשייתי דלת אחת</v>
      </c>
      <c r="G694" s="64">
        <f>תקן[[#This Row],[עלות פריט]]</f>
        <v>9000</v>
      </c>
      <c r="H694" s="64">
        <f>תקן[[#This Row],[כמות]]</f>
        <v>1</v>
      </c>
      <c r="I694" s="64">
        <f>תקן[[#This Row],[סהכ עלות]]</f>
        <v>9000</v>
      </c>
      <c r="J694" s="65"/>
      <c r="K694" s="209" t="str">
        <f t="shared" si="103"/>
        <v>מקפיא תעשייתי דלת אחת</v>
      </c>
      <c r="L694" s="210">
        <f t="shared" si="99"/>
        <v>1</v>
      </c>
      <c r="M694" s="211">
        <f t="shared" si="100"/>
        <v>0</v>
      </c>
      <c r="N694" s="211">
        <f t="shared" si="101"/>
        <v>9000</v>
      </c>
      <c r="O694" s="210"/>
      <c r="P694" s="218"/>
      <c r="Q694" s="215" t="str">
        <f t="shared" si="104"/>
        <v>מטבח וחדר אוכל</v>
      </c>
      <c r="R694" s="219">
        <f t="shared" si="105"/>
        <v>1</v>
      </c>
      <c r="S694" s="211">
        <f t="shared" si="106"/>
        <v>0</v>
      </c>
      <c r="T694" s="211">
        <f t="shared" si="102"/>
        <v>9000</v>
      </c>
      <c r="U694" s="211">
        <f t="shared" si="107"/>
        <v>9000</v>
      </c>
      <c r="V694" s="220"/>
      <c r="X694" s="63" t="str">
        <f>'טבלה מרכזת'!A694</f>
        <v>תשושי נפש</v>
      </c>
      <c r="Y694" s="63">
        <f>'טבלה מרכזת'!B694</f>
        <v>45</v>
      </c>
      <c r="Z694" s="63" t="str">
        <f>'טבלה מרכזת'!C694</f>
        <v>מטבח וחדר אוכל</v>
      </c>
      <c r="AA694" s="63" t="str">
        <f>'טבלה מרכזת'!D694</f>
        <v>מטבח</v>
      </c>
      <c r="AB694" s="63" t="str">
        <f>'טבלה מרכזת'!E694</f>
        <v>מקפיא תעשייתי דלת אחת</v>
      </c>
      <c r="AC694" s="63">
        <f>'טבלה מרכזת'!F694</f>
        <v>9000</v>
      </c>
      <c r="AD694" s="63">
        <f>'טבלה מרכזת'!G694</f>
        <v>1</v>
      </c>
      <c r="AE694" s="63">
        <f>'טבלה מרכזת'!H694</f>
        <v>9000</v>
      </c>
    </row>
    <row r="695" spans="2:31" ht="14.5" thickBot="1" x14ac:dyDescent="0.35">
      <c r="B695" s="64" t="str">
        <f>תקן[[#This Row],[סוג מרכז]]</f>
        <v>תשושי נפש</v>
      </c>
      <c r="C695" s="64">
        <f>תקן[[#This Row],[גודל מרכז]]</f>
        <v>45</v>
      </c>
      <c r="D695" s="64" t="str">
        <f>תקן[[#This Row],[סוג פריט]]</f>
        <v>מטבח וחדר אוכל</v>
      </c>
      <c r="E695" s="64" t="str">
        <f>תקן[[#This Row],[קטגוריה]]</f>
        <v>מטבח</v>
      </c>
      <c r="F695" s="60" t="str">
        <f>תקן[[#This Row],[תיאור הפריט]]</f>
        <v>מקרר תעשייתי דלת אחת</v>
      </c>
      <c r="G695" s="64">
        <f>תקן[[#This Row],[עלות פריט]]</f>
        <v>7700</v>
      </c>
      <c r="H695" s="64">
        <f>תקן[[#This Row],[כמות]]</f>
        <v>0</v>
      </c>
      <c r="I695" s="64">
        <f>תקן[[#This Row],[סהכ עלות]]</f>
        <v>0</v>
      </c>
      <c r="J695" s="65"/>
      <c r="K695" s="209" t="str">
        <f t="shared" si="103"/>
        <v>מקרר תעשייתי דלת אחת</v>
      </c>
      <c r="L695" s="210">
        <f t="shared" si="99"/>
        <v>0</v>
      </c>
      <c r="M695" s="211">
        <f t="shared" si="100"/>
        <v>0</v>
      </c>
      <c r="N695" s="211">
        <f t="shared" si="101"/>
        <v>0</v>
      </c>
      <c r="O695" s="210"/>
      <c r="P695" s="218"/>
      <c r="Q695" s="215" t="str">
        <f t="shared" si="104"/>
        <v>מטבח וחדר אוכל</v>
      </c>
      <c r="R695" s="219">
        <f t="shared" si="105"/>
        <v>0</v>
      </c>
      <c r="S695" s="211">
        <f t="shared" si="106"/>
        <v>0</v>
      </c>
      <c r="T695" s="211">
        <f t="shared" si="102"/>
        <v>7700</v>
      </c>
      <c r="U695" s="211">
        <f t="shared" si="107"/>
        <v>0</v>
      </c>
      <c r="V695" s="220"/>
      <c r="X695" s="63" t="str">
        <f>'טבלה מרכזת'!A695</f>
        <v>תשושי נפש</v>
      </c>
      <c r="Y695" s="63">
        <f>'טבלה מרכזת'!B695</f>
        <v>45</v>
      </c>
      <c r="Z695" s="63" t="str">
        <f>'טבלה מרכזת'!C695</f>
        <v>מטבח וחדר אוכל</v>
      </c>
      <c r="AA695" s="63" t="str">
        <f>'טבלה מרכזת'!D695</f>
        <v>מטבח</v>
      </c>
      <c r="AB695" s="63" t="str">
        <f>'טבלה מרכזת'!E695</f>
        <v>מקרר תעשייתי דלת אחת</v>
      </c>
      <c r="AC695" s="63">
        <f>'טבלה מרכזת'!F695</f>
        <v>7700</v>
      </c>
      <c r="AD695" s="63">
        <f>'טבלה מרכזת'!G695</f>
        <v>0</v>
      </c>
      <c r="AE695" s="63">
        <f>'טבלה מרכזת'!H695</f>
        <v>0</v>
      </c>
    </row>
    <row r="696" spans="2:31" ht="14.5" thickBot="1" x14ac:dyDescent="0.35">
      <c r="B696" s="64" t="str">
        <f>תקן[[#This Row],[סוג מרכז]]</f>
        <v>תשושי נפש</v>
      </c>
      <c r="C696" s="64">
        <f>תקן[[#This Row],[גודל מרכז]]</f>
        <v>45</v>
      </c>
      <c r="D696" s="64" t="str">
        <f>תקן[[#This Row],[סוג פריט]]</f>
        <v>מטבח וחדר אוכל</v>
      </c>
      <c r="E696" s="64" t="str">
        <f>תקן[[#This Row],[קטגוריה]]</f>
        <v>מטבח</v>
      </c>
      <c r="F696" s="60" t="str">
        <f>תקן[[#This Row],[תיאור הפריט]]</f>
        <v>מקרר תעשייתי שתי דלתות</v>
      </c>
      <c r="G696" s="64">
        <f>תקן[[#This Row],[עלות פריט]]</f>
        <v>10800</v>
      </c>
      <c r="H696" s="64">
        <f>תקן[[#This Row],[כמות]]</f>
        <v>1</v>
      </c>
      <c r="I696" s="64">
        <f>תקן[[#This Row],[סהכ עלות]]</f>
        <v>10800</v>
      </c>
      <c r="J696" s="65"/>
      <c r="K696" s="209" t="str">
        <f t="shared" si="103"/>
        <v>מקרר תעשייתי שתי דלתות</v>
      </c>
      <c r="L696" s="210">
        <f t="shared" si="99"/>
        <v>1</v>
      </c>
      <c r="M696" s="211">
        <f t="shared" si="100"/>
        <v>0</v>
      </c>
      <c r="N696" s="211">
        <f t="shared" si="101"/>
        <v>10800</v>
      </c>
      <c r="O696" s="210"/>
      <c r="P696" s="218"/>
      <c r="Q696" s="215" t="str">
        <f t="shared" si="104"/>
        <v>מטבח וחדר אוכל</v>
      </c>
      <c r="R696" s="219">
        <f t="shared" si="105"/>
        <v>1</v>
      </c>
      <c r="S696" s="211">
        <f t="shared" si="106"/>
        <v>0</v>
      </c>
      <c r="T696" s="211">
        <f t="shared" si="102"/>
        <v>10800</v>
      </c>
      <c r="U696" s="211">
        <f t="shared" si="107"/>
        <v>10800</v>
      </c>
      <c r="V696" s="220"/>
      <c r="X696" s="63" t="str">
        <f>'טבלה מרכזת'!A696</f>
        <v>תשושי נפש</v>
      </c>
      <c r="Y696" s="63">
        <f>'טבלה מרכזת'!B696</f>
        <v>45</v>
      </c>
      <c r="Z696" s="63" t="str">
        <f>'טבלה מרכזת'!C696</f>
        <v>מטבח וחדר אוכל</v>
      </c>
      <c r="AA696" s="63" t="str">
        <f>'טבלה מרכזת'!D696</f>
        <v>מטבח</v>
      </c>
      <c r="AB696" s="63" t="str">
        <f>'טבלה מרכזת'!E696</f>
        <v>מקרר תעשייתי שתי דלתות</v>
      </c>
      <c r="AC696" s="63">
        <f>'טבלה מרכזת'!F696</f>
        <v>10800</v>
      </c>
      <c r="AD696" s="63">
        <f>'טבלה מרכזת'!G696</f>
        <v>1</v>
      </c>
      <c r="AE696" s="63">
        <f>'טבלה מרכזת'!H696</f>
        <v>10800</v>
      </c>
    </row>
    <row r="697" spans="2:31" ht="14.5" thickBot="1" x14ac:dyDescent="0.35">
      <c r="B697" s="64" t="str">
        <f>תקן[[#This Row],[סוג מרכז]]</f>
        <v>תשושי נפש</v>
      </c>
      <c r="C697" s="64">
        <f>תקן[[#This Row],[גודל מרכז]]</f>
        <v>45</v>
      </c>
      <c r="D697" s="64" t="str">
        <f>תקן[[#This Row],[סוג פריט]]</f>
        <v>מטבח וחדר אוכל</v>
      </c>
      <c r="E697" s="64" t="str">
        <f>תקן[[#This Row],[קטגוריה]]</f>
        <v>מטבח</v>
      </c>
      <c r="F697" s="60" t="str">
        <f>תקן[[#This Row],[תיאור הפריט]]</f>
        <v>מרכך מים אוטומטי למטבח</v>
      </c>
      <c r="G697" s="64">
        <f>תקן[[#This Row],[עלות פריט]]</f>
        <v>3000</v>
      </c>
      <c r="H697" s="64">
        <f>תקן[[#This Row],[כמות]]</f>
        <v>1</v>
      </c>
      <c r="I697" s="64">
        <f>תקן[[#This Row],[סהכ עלות]]</f>
        <v>3000</v>
      </c>
      <c r="J697" s="65"/>
      <c r="K697" s="209" t="str">
        <f t="shared" si="103"/>
        <v>מרכך מים אוטומטי למטבח</v>
      </c>
      <c r="L697" s="210">
        <f t="shared" si="99"/>
        <v>1</v>
      </c>
      <c r="M697" s="211">
        <f t="shared" si="100"/>
        <v>0</v>
      </c>
      <c r="N697" s="211">
        <f t="shared" si="101"/>
        <v>3000</v>
      </c>
      <c r="O697" s="210"/>
      <c r="P697" s="218"/>
      <c r="Q697" s="215" t="str">
        <f t="shared" si="104"/>
        <v>מטבח וחדר אוכל</v>
      </c>
      <c r="R697" s="219">
        <f t="shared" si="105"/>
        <v>1</v>
      </c>
      <c r="S697" s="211">
        <f t="shared" si="106"/>
        <v>0</v>
      </c>
      <c r="T697" s="211">
        <f t="shared" si="102"/>
        <v>3000</v>
      </c>
      <c r="U697" s="211">
        <f t="shared" si="107"/>
        <v>3000</v>
      </c>
      <c r="V697" s="220"/>
      <c r="X697" s="63" t="str">
        <f>'טבלה מרכזת'!A697</f>
        <v>תשושי נפש</v>
      </c>
      <c r="Y697" s="63">
        <f>'טבלה מרכזת'!B697</f>
        <v>45</v>
      </c>
      <c r="Z697" s="63" t="str">
        <f>'טבלה מרכזת'!C697</f>
        <v>מטבח וחדר אוכל</v>
      </c>
      <c r="AA697" s="63" t="str">
        <f>'טבלה מרכזת'!D697</f>
        <v>מטבח</v>
      </c>
      <c r="AB697" s="63" t="str">
        <f>'טבלה מרכזת'!E697</f>
        <v>מרכך מים אוטומטי למטבח</v>
      </c>
      <c r="AC697" s="63">
        <f>'טבלה מרכזת'!F697</f>
        <v>3000</v>
      </c>
      <c r="AD697" s="63">
        <f>'טבלה מרכזת'!G697</f>
        <v>1</v>
      </c>
      <c r="AE697" s="63">
        <f>'טבלה מרכזת'!H697</f>
        <v>3000</v>
      </c>
    </row>
    <row r="698" spans="2:31" ht="42.5" thickBot="1" x14ac:dyDescent="0.35">
      <c r="B698" s="64" t="str">
        <f>תקן[[#This Row],[סוג מרכז]]</f>
        <v>תשושי נפש</v>
      </c>
      <c r="C698" s="64">
        <f>תקן[[#This Row],[גודל מרכז]]</f>
        <v>45</v>
      </c>
      <c r="D698" s="64" t="str">
        <f>תקן[[#This Row],[סוג פריט]]</f>
        <v>מטבח וחדר אוכל</v>
      </c>
      <c r="E698" s="64" t="str">
        <f>תקן[[#This Row],[קטגוריה]]</f>
        <v>חדר אוכל-כלי הגשה</v>
      </c>
      <c r="F698" s="60" t="str">
        <f>תקן[[#This Row],[תיאור הפריט]]</f>
        <v>מרקיה, סלסלת לחם, סט מלח פלפל סוכר, מתקן מפיות, קיסמי שיניים</v>
      </c>
      <c r="G698" s="64">
        <f>תקן[[#This Row],[עלות פריט]]</f>
        <v>250</v>
      </c>
      <c r="H698" s="64">
        <f>תקן[[#This Row],[כמות]]</f>
        <v>14</v>
      </c>
      <c r="I698" s="64">
        <f>תקן[[#This Row],[סהכ עלות]]</f>
        <v>3500</v>
      </c>
      <c r="J698" s="65"/>
      <c r="K698" s="209" t="str">
        <f t="shared" si="103"/>
        <v>מרקיה, סלסלת לחם, סט מלח פלפל סוכר, מתקן מפיות, קיסמי שיניים</v>
      </c>
      <c r="L698" s="210">
        <f t="shared" si="99"/>
        <v>14</v>
      </c>
      <c r="M698" s="211">
        <f t="shared" si="100"/>
        <v>0</v>
      </c>
      <c r="N698" s="211">
        <f t="shared" si="101"/>
        <v>3500</v>
      </c>
      <c r="O698" s="210"/>
      <c r="P698" s="218"/>
      <c r="Q698" s="215" t="str">
        <f t="shared" si="104"/>
        <v>מטבח וחדר אוכל</v>
      </c>
      <c r="R698" s="219">
        <f t="shared" si="105"/>
        <v>14</v>
      </c>
      <c r="S698" s="211">
        <f t="shared" si="106"/>
        <v>0</v>
      </c>
      <c r="T698" s="211">
        <f t="shared" si="102"/>
        <v>250</v>
      </c>
      <c r="U698" s="211">
        <f t="shared" si="107"/>
        <v>3500</v>
      </c>
      <c r="V698" s="220"/>
      <c r="X698" s="63" t="str">
        <f>'טבלה מרכזת'!A698</f>
        <v>תשושי נפש</v>
      </c>
      <c r="Y698" s="63">
        <f>'טבלה מרכזת'!B698</f>
        <v>45</v>
      </c>
      <c r="Z698" s="63" t="str">
        <f>'טבלה מרכזת'!C698</f>
        <v>מטבח וחדר אוכל</v>
      </c>
      <c r="AA698" s="63" t="str">
        <f>'טבלה מרכזת'!D698</f>
        <v>חדר אוכל-כלי הגשה</v>
      </c>
      <c r="AB698" s="63" t="str">
        <f>'טבלה מרכזת'!E698</f>
        <v>מרקיה, סלסלת לחם, סט מלח פלפל סוכר, מתקן מפיות, קיסמי שיניים</v>
      </c>
      <c r="AC698" s="63">
        <f>'טבלה מרכזת'!F698</f>
        <v>250</v>
      </c>
      <c r="AD698" s="63">
        <f>'טבלה מרכזת'!G698</f>
        <v>14</v>
      </c>
      <c r="AE698" s="63">
        <f>'טבלה מרכזת'!H698</f>
        <v>3500</v>
      </c>
    </row>
    <row r="699" spans="2:31" ht="14.5" thickBot="1" x14ac:dyDescent="0.35">
      <c r="B699" s="64" t="str">
        <f>תקן[[#This Row],[סוג מרכז]]</f>
        <v>תשושי נפש</v>
      </c>
      <c r="C699" s="64">
        <f>תקן[[#This Row],[גודל מרכז]]</f>
        <v>45</v>
      </c>
      <c r="D699" s="64" t="str">
        <f>תקן[[#This Row],[סוג פריט]]</f>
        <v>מטבח וחדר אוכל</v>
      </c>
      <c r="E699" s="64" t="str">
        <f>תקן[[#This Row],[קטגוריה]]</f>
        <v>מטבח</v>
      </c>
      <c r="F699" s="60" t="str">
        <f>תקן[[#This Row],[תיאור הפריט]]</f>
        <v>עגלת 3 קומות</v>
      </c>
      <c r="G699" s="64">
        <f>תקן[[#This Row],[עלות פריט]]</f>
        <v>1000</v>
      </c>
      <c r="H699" s="64">
        <f>תקן[[#This Row],[כמות]]</f>
        <v>2</v>
      </c>
      <c r="I699" s="64">
        <f>תקן[[#This Row],[סהכ עלות]]</f>
        <v>2000</v>
      </c>
      <c r="J699" s="65"/>
      <c r="K699" s="209" t="str">
        <f t="shared" si="103"/>
        <v>עגלת 3 קומות</v>
      </c>
      <c r="L699" s="210">
        <f t="shared" si="99"/>
        <v>2</v>
      </c>
      <c r="M699" s="211">
        <f t="shared" si="100"/>
        <v>0</v>
      </c>
      <c r="N699" s="211">
        <f t="shared" si="101"/>
        <v>2000</v>
      </c>
      <c r="O699" s="210"/>
      <c r="P699" s="218"/>
      <c r="Q699" s="215" t="str">
        <f t="shared" si="104"/>
        <v>מטבח וחדר אוכל</v>
      </c>
      <c r="R699" s="219">
        <f t="shared" si="105"/>
        <v>2</v>
      </c>
      <c r="S699" s="211">
        <f t="shared" si="106"/>
        <v>0</v>
      </c>
      <c r="T699" s="211">
        <f t="shared" si="102"/>
        <v>1000</v>
      </c>
      <c r="U699" s="211">
        <f t="shared" si="107"/>
        <v>2000</v>
      </c>
      <c r="V699" s="220"/>
      <c r="X699" s="63" t="str">
        <f>'טבלה מרכזת'!A699</f>
        <v>תשושי נפש</v>
      </c>
      <c r="Y699" s="63">
        <f>'טבלה מרכזת'!B699</f>
        <v>45</v>
      </c>
      <c r="Z699" s="63" t="str">
        <f>'טבלה מרכזת'!C699</f>
        <v>מטבח וחדר אוכל</v>
      </c>
      <c r="AA699" s="63" t="str">
        <f>'טבלה מרכזת'!D699</f>
        <v>מטבח</v>
      </c>
      <c r="AB699" s="63" t="str">
        <f>'טבלה מרכזת'!E699</f>
        <v>עגלת 3 קומות</v>
      </c>
      <c r="AC699" s="63">
        <f>'טבלה מרכזת'!F699</f>
        <v>1000</v>
      </c>
      <c r="AD699" s="63">
        <f>'טבלה מרכזת'!G699</f>
        <v>2</v>
      </c>
      <c r="AE699" s="63">
        <f>'טבלה מרכזת'!H699</f>
        <v>2000</v>
      </c>
    </row>
    <row r="700" spans="2:31" ht="14.5" thickBot="1" x14ac:dyDescent="0.35">
      <c r="B700" s="64" t="str">
        <f>תקן[[#This Row],[סוג מרכז]]</f>
        <v>תשושי נפש</v>
      </c>
      <c r="C700" s="64">
        <f>תקן[[#This Row],[גודל מרכז]]</f>
        <v>45</v>
      </c>
      <c r="D700" s="64" t="str">
        <f>תקן[[#This Row],[סוג פריט]]</f>
        <v>מטבח וחדר אוכל</v>
      </c>
      <c r="E700" s="64" t="str">
        <f>תקן[[#This Row],[קטגוריה]]</f>
        <v>מטבח</v>
      </c>
      <c r="F700" s="60" t="str">
        <f>תקן[[#This Row],[תיאור הפריט]]</f>
        <v>עגלת נירוסטה לפח אשפה</v>
      </c>
      <c r="G700" s="64">
        <f>תקן[[#This Row],[עלות פריט]]</f>
        <v>500</v>
      </c>
      <c r="H700" s="64">
        <f>תקן[[#This Row],[כמות]]</f>
        <v>1</v>
      </c>
      <c r="I700" s="64">
        <f>תקן[[#This Row],[סהכ עלות]]</f>
        <v>500</v>
      </c>
      <c r="J700" s="65"/>
      <c r="K700" s="209" t="str">
        <f t="shared" si="103"/>
        <v>עגלת נירוסטה לפח אשפה</v>
      </c>
      <c r="L700" s="210">
        <f t="shared" si="99"/>
        <v>1</v>
      </c>
      <c r="M700" s="211">
        <f t="shared" si="100"/>
        <v>0</v>
      </c>
      <c r="N700" s="211">
        <f t="shared" si="101"/>
        <v>500</v>
      </c>
      <c r="O700" s="210"/>
      <c r="P700" s="218"/>
      <c r="Q700" s="215" t="str">
        <f t="shared" si="104"/>
        <v>מטבח וחדר אוכל</v>
      </c>
      <c r="R700" s="219">
        <f t="shared" si="105"/>
        <v>1</v>
      </c>
      <c r="S700" s="211">
        <f t="shared" si="106"/>
        <v>0</v>
      </c>
      <c r="T700" s="211">
        <f t="shared" si="102"/>
        <v>500</v>
      </c>
      <c r="U700" s="211">
        <f t="shared" si="107"/>
        <v>500</v>
      </c>
      <c r="V700" s="220"/>
      <c r="X700" s="63" t="str">
        <f>'טבלה מרכזת'!A700</f>
        <v>תשושי נפש</v>
      </c>
      <c r="Y700" s="63">
        <f>'טבלה מרכזת'!B700</f>
        <v>45</v>
      </c>
      <c r="Z700" s="63" t="str">
        <f>'טבלה מרכזת'!C700</f>
        <v>מטבח וחדר אוכל</v>
      </c>
      <c r="AA700" s="63" t="str">
        <f>'טבלה מרכזת'!D700</f>
        <v>מטבח</v>
      </c>
      <c r="AB700" s="63" t="str">
        <f>'טבלה מרכזת'!E700</f>
        <v>עגלת נירוסטה לפח אשפה</v>
      </c>
      <c r="AC700" s="63">
        <f>'טבלה מרכזת'!F700</f>
        <v>500</v>
      </c>
      <c r="AD700" s="63">
        <f>'טבלה מרכזת'!G700</f>
        <v>1</v>
      </c>
      <c r="AE700" s="63">
        <f>'טבלה מרכזת'!H700</f>
        <v>500</v>
      </c>
    </row>
    <row r="701" spans="2:31" ht="14.5" thickBot="1" x14ac:dyDescent="0.35">
      <c r="B701" s="64" t="str">
        <f>תקן[[#This Row],[סוג מרכז]]</f>
        <v>תשושי נפש</v>
      </c>
      <c r="C701" s="64">
        <f>תקן[[#This Row],[גודל מרכז]]</f>
        <v>45</v>
      </c>
      <c r="D701" s="64" t="str">
        <f>תקן[[#This Row],[סוג פריט]]</f>
        <v>מטבח וחדר אוכל</v>
      </c>
      <c r="E701" s="64" t="str">
        <f>תקן[[#This Row],[קטגוריה]]</f>
        <v>מטבח</v>
      </c>
      <c r="F701" s="60" t="str">
        <f>תקן[[#This Row],[תיאור הפריט]]</f>
        <v>קומביסטימר+מעמד</v>
      </c>
      <c r="G701" s="64">
        <f>תקן[[#This Row],[עלות פריט]]</f>
        <v>15000</v>
      </c>
      <c r="H701" s="64">
        <f>תקן[[#This Row],[כמות]]</f>
        <v>1</v>
      </c>
      <c r="I701" s="64">
        <f>תקן[[#This Row],[סהכ עלות]]</f>
        <v>15000</v>
      </c>
      <c r="J701" s="65"/>
      <c r="K701" s="209" t="str">
        <f t="shared" si="103"/>
        <v>קומביסטימר+מעמד</v>
      </c>
      <c r="L701" s="210">
        <f t="shared" si="99"/>
        <v>1</v>
      </c>
      <c r="M701" s="211">
        <f t="shared" si="100"/>
        <v>0</v>
      </c>
      <c r="N701" s="211">
        <f t="shared" si="101"/>
        <v>15000</v>
      </c>
      <c r="O701" s="210"/>
      <c r="P701" s="218"/>
      <c r="Q701" s="215" t="str">
        <f t="shared" si="104"/>
        <v>מטבח וחדר אוכל</v>
      </c>
      <c r="R701" s="219">
        <f t="shared" si="105"/>
        <v>1</v>
      </c>
      <c r="S701" s="211">
        <f t="shared" si="106"/>
        <v>0</v>
      </c>
      <c r="T701" s="211">
        <f t="shared" si="102"/>
        <v>15000</v>
      </c>
      <c r="U701" s="211">
        <f t="shared" si="107"/>
        <v>15000</v>
      </c>
      <c r="V701" s="220"/>
      <c r="X701" s="63" t="str">
        <f>'טבלה מרכזת'!A701</f>
        <v>תשושי נפש</v>
      </c>
      <c r="Y701" s="63">
        <f>'טבלה מרכזת'!B701</f>
        <v>45</v>
      </c>
      <c r="Z701" s="63" t="str">
        <f>'טבלה מרכזת'!C701</f>
        <v>מטבח וחדר אוכל</v>
      </c>
      <c r="AA701" s="63" t="str">
        <f>'טבלה מרכזת'!D701</f>
        <v>מטבח</v>
      </c>
      <c r="AB701" s="63" t="str">
        <f>'טבלה מרכזת'!E701</f>
        <v>קומביסטימר+מעמד</v>
      </c>
      <c r="AC701" s="63">
        <f>'טבלה מרכזת'!F701</f>
        <v>15000</v>
      </c>
      <c r="AD701" s="63">
        <f>'טבלה מרכזת'!G701</f>
        <v>1</v>
      </c>
      <c r="AE701" s="63">
        <f>'טבלה מרכזת'!H701</f>
        <v>15000</v>
      </c>
    </row>
    <row r="702" spans="2:31" ht="14.5" thickBot="1" x14ac:dyDescent="0.35">
      <c r="B702" s="64" t="str">
        <f>תקן[[#This Row],[סוג מרכז]]</f>
        <v>תשושי נפש</v>
      </c>
      <c r="C702" s="64">
        <f>תקן[[#This Row],[גודל מרכז]]</f>
        <v>45</v>
      </c>
      <c r="D702" s="64" t="str">
        <f>תקן[[#This Row],[סוג פריט]]</f>
        <v>מטבח וחדר אוכל</v>
      </c>
      <c r="E702" s="64" t="str">
        <f>תקן[[#This Row],[קטגוריה]]</f>
        <v>מטבח</v>
      </c>
      <c r="F702" s="60" t="str">
        <f>תקן[[#This Row],[תיאור הפריט]]</f>
        <v>קוצץ ירקות מקצועי</v>
      </c>
      <c r="G702" s="64">
        <f>תקן[[#This Row],[עלות פריט]]</f>
        <v>5000</v>
      </c>
      <c r="H702" s="64">
        <f>תקן[[#This Row],[כמות]]</f>
        <v>1</v>
      </c>
      <c r="I702" s="64">
        <f>תקן[[#This Row],[סהכ עלות]]</f>
        <v>5000</v>
      </c>
      <c r="J702" s="65"/>
      <c r="K702" s="209" t="str">
        <f t="shared" si="103"/>
        <v>קוצץ ירקות מקצועי</v>
      </c>
      <c r="L702" s="210">
        <f t="shared" si="99"/>
        <v>1</v>
      </c>
      <c r="M702" s="211">
        <f t="shared" si="100"/>
        <v>0</v>
      </c>
      <c r="N702" s="211">
        <f t="shared" si="101"/>
        <v>5000</v>
      </c>
      <c r="O702" s="210"/>
      <c r="P702" s="218"/>
      <c r="Q702" s="215" t="str">
        <f t="shared" si="104"/>
        <v>מטבח וחדר אוכל</v>
      </c>
      <c r="R702" s="219">
        <f t="shared" si="105"/>
        <v>1</v>
      </c>
      <c r="S702" s="211">
        <f t="shared" si="106"/>
        <v>0</v>
      </c>
      <c r="T702" s="211">
        <f t="shared" si="102"/>
        <v>5000</v>
      </c>
      <c r="U702" s="211">
        <f t="shared" si="107"/>
        <v>5000</v>
      </c>
      <c r="V702" s="220"/>
      <c r="X702" s="63" t="str">
        <f>'טבלה מרכזת'!A702</f>
        <v>תשושי נפש</v>
      </c>
      <c r="Y702" s="63">
        <f>'טבלה מרכזת'!B702</f>
        <v>45</v>
      </c>
      <c r="Z702" s="63" t="str">
        <f>'טבלה מרכזת'!C702</f>
        <v>מטבח וחדר אוכל</v>
      </c>
      <c r="AA702" s="63" t="str">
        <f>'טבלה מרכזת'!D702</f>
        <v>מטבח</v>
      </c>
      <c r="AB702" s="63" t="str">
        <f>'טבלה מרכזת'!E702</f>
        <v>קוצץ ירקות מקצועי</v>
      </c>
      <c r="AC702" s="63">
        <f>'טבלה מרכזת'!F702</f>
        <v>5000</v>
      </c>
      <c r="AD702" s="63">
        <f>'טבלה מרכזת'!G702</f>
        <v>1</v>
      </c>
      <c r="AE702" s="63">
        <f>'טבלה מרכזת'!H702</f>
        <v>5000</v>
      </c>
    </row>
    <row r="703" spans="2:31" ht="28.5" thickBot="1" x14ac:dyDescent="0.35">
      <c r="B703" s="64" t="str">
        <f>תקן[[#This Row],[סוג מרכז]]</f>
        <v>תשושי נפש</v>
      </c>
      <c r="C703" s="64">
        <f>תקן[[#This Row],[גודל מרכז]]</f>
        <v>45</v>
      </c>
      <c r="D703" s="64" t="str">
        <f>תקן[[#This Row],[סוג פריט]]</f>
        <v>מטבח וחדר אוכל</v>
      </c>
      <c r="E703" s="64" t="str">
        <f>תקן[[#This Row],[קטגוריה]]</f>
        <v>חדר אוכל-כלי הגשה</v>
      </c>
      <c r="F703" s="60" t="str">
        <f>תקן[[#This Row],[תיאור הפריט]]</f>
        <v>קערות הגשה, מצקות וכפות הגשה, ארגזי פלסטויק לאיסוף</v>
      </c>
      <c r="G703" s="64">
        <f>תקן[[#This Row],[עלות פריט]]</f>
        <v>1200</v>
      </c>
      <c r="H703" s="64">
        <f>תקן[[#This Row],[כמות]]</f>
        <v>3</v>
      </c>
      <c r="I703" s="64">
        <f>תקן[[#This Row],[סהכ עלות]]</f>
        <v>3600</v>
      </c>
      <c r="J703" s="65"/>
      <c r="K703" s="209" t="str">
        <f t="shared" si="103"/>
        <v>קערות הגשה, מצקות וכפות הגשה, ארגזי פלסטויק לאיסוף</v>
      </c>
      <c r="L703" s="210">
        <f t="shared" si="99"/>
        <v>3</v>
      </c>
      <c r="M703" s="211">
        <f t="shared" si="100"/>
        <v>0</v>
      </c>
      <c r="N703" s="211">
        <f t="shared" si="101"/>
        <v>3600</v>
      </c>
      <c r="O703" s="210"/>
      <c r="P703" s="218"/>
      <c r="Q703" s="215" t="str">
        <f t="shared" si="104"/>
        <v>מטבח וחדר אוכל</v>
      </c>
      <c r="R703" s="219">
        <f t="shared" si="105"/>
        <v>3</v>
      </c>
      <c r="S703" s="211">
        <f t="shared" si="106"/>
        <v>0</v>
      </c>
      <c r="T703" s="211">
        <f t="shared" si="102"/>
        <v>1200</v>
      </c>
      <c r="U703" s="211">
        <f t="shared" si="107"/>
        <v>3600</v>
      </c>
      <c r="V703" s="220"/>
      <c r="X703" s="63" t="str">
        <f>'טבלה מרכזת'!A703</f>
        <v>תשושי נפש</v>
      </c>
      <c r="Y703" s="63">
        <f>'טבלה מרכזת'!B703</f>
        <v>45</v>
      </c>
      <c r="Z703" s="63" t="str">
        <f>'טבלה מרכזת'!C703</f>
        <v>מטבח וחדר אוכל</v>
      </c>
      <c r="AA703" s="63" t="str">
        <f>'טבלה מרכזת'!D703</f>
        <v>חדר אוכל-כלי הגשה</v>
      </c>
      <c r="AB703" s="63" t="str">
        <f>'טבלה מרכזת'!E703</f>
        <v>קערות הגשה, מצקות וכפות הגשה, ארגזי פלסטויק לאיסוף</v>
      </c>
      <c r="AC703" s="63">
        <f>'טבלה מרכזת'!F703</f>
        <v>1200</v>
      </c>
      <c r="AD703" s="63">
        <f>'טבלה מרכזת'!G703</f>
        <v>3</v>
      </c>
      <c r="AE703" s="63">
        <f>'טבלה מרכזת'!H703</f>
        <v>3600</v>
      </c>
    </row>
    <row r="704" spans="2:31" ht="14.5" thickBot="1" x14ac:dyDescent="0.35">
      <c r="B704" s="64" t="str">
        <f>תקן[[#This Row],[סוג מרכז]]</f>
        <v>תשושי נפש</v>
      </c>
      <c r="C704" s="64">
        <f>תקן[[#This Row],[גודל מרכז]]</f>
        <v>45</v>
      </c>
      <c r="D704" s="64" t="str">
        <f>תקן[[#This Row],[סוג פריט]]</f>
        <v>מטבח וחדר אוכל</v>
      </c>
      <c r="E704" s="64" t="str">
        <f>תקן[[#This Row],[קטגוריה]]</f>
        <v>כלי הכנה-מטבח מחמם</v>
      </c>
      <c r="F704" s="60" t="str">
        <f>תקן[[#This Row],[תיאור הפריט]]</f>
        <v>קערות וקעריות מסוגים שונים</v>
      </c>
      <c r="G704" s="64">
        <f>תקן[[#This Row],[עלות פריט]]</f>
        <v>500</v>
      </c>
      <c r="H704" s="64">
        <f>תקן[[#This Row],[כמות]]</f>
        <v>2</v>
      </c>
      <c r="I704" s="64">
        <f>תקן[[#This Row],[סהכ עלות]]</f>
        <v>1000</v>
      </c>
      <c r="J704" s="65"/>
      <c r="K704" s="209" t="str">
        <f t="shared" si="103"/>
        <v>קערות וקעריות מסוגים שונים</v>
      </c>
      <c r="L704" s="210">
        <f t="shared" si="99"/>
        <v>2</v>
      </c>
      <c r="M704" s="211">
        <f t="shared" si="100"/>
        <v>0</v>
      </c>
      <c r="N704" s="211">
        <f t="shared" si="101"/>
        <v>1000</v>
      </c>
      <c r="O704" s="210"/>
      <c r="P704" s="218"/>
      <c r="Q704" s="215" t="str">
        <f t="shared" si="104"/>
        <v>מטבח וחדר אוכל</v>
      </c>
      <c r="R704" s="219">
        <f t="shared" si="105"/>
        <v>2</v>
      </c>
      <c r="S704" s="211">
        <f t="shared" si="106"/>
        <v>0</v>
      </c>
      <c r="T704" s="211">
        <f t="shared" si="102"/>
        <v>500</v>
      </c>
      <c r="U704" s="211">
        <f t="shared" si="107"/>
        <v>1000</v>
      </c>
      <c r="V704" s="220"/>
      <c r="X704" s="63" t="str">
        <f>'טבלה מרכזת'!A704</f>
        <v>תשושי נפש</v>
      </c>
      <c r="Y704" s="63">
        <f>'טבלה מרכזת'!B704</f>
        <v>45</v>
      </c>
      <c r="Z704" s="63" t="str">
        <f>'טבלה מרכזת'!C704</f>
        <v>מטבח וחדר אוכל</v>
      </c>
      <c r="AA704" s="63" t="str">
        <f>'טבלה מרכזת'!D704</f>
        <v>כלי הכנה-מטבח מחמם</v>
      </c>
      <c r="AB704" s="63" t="str">
        <f>'טבלה מרכזת'!E704</f>
        <v>קערות וקעריות מסוגים שונים</v>
      </c>
      <c r="AC704" s="63">
        <f>'טבלה מרכזת'!F704</f>
        <v>500</v>
      </c>
      <c r="AD704" s="63">
        <f>'טבלה מרכזת'!G704</f>
        <v>2</v>
      </c>
      <c r="AE704" s="63">
        <f>'טבלה מרכזת'!H704</f>
        <v>1000</v>
      </c>
    </row>
    <row r="705" spans="2:31" ht="28.5" thickBot="1" x14ac:dyDescent="0.35">
      <c r="B705" s="64" t="str">
        <f>תקן[[#This Row],[סוג מרכז]]</f>
        <v>תשושי נפש</v>
      </c>
      <c r="C705" s="64">
        <f>תקן[[#This Row],[גודל מרכז]]</f>
        <v>45</v>
      </c>
      <c r="D705" s="64" t="str">
        <f>תקן[[#This Row],[סוג פריט]]</f>
        <v>מטבח וחדר אוכל</v>
      </c>
      <c r="E705" s="64" t="str">
        <f>תקן[[#This Row],[קטגוריה]]</f>
        <v>מטבח</v>
      </c>
      <c r="F705" s="60" t="str">
        <f>תקן[[#This Row],[תיאור הפריט]]</f>
        <v>שולחן ( 2 מ') עם כיור כפול + מדף תחתוןן</v>
      </c>
      <c r="G705" s="64">
        <f>תקן[[#This Row],[עלות פריט]]</f>
        <v>4200</v>
      </c>
      <c r="H705" s="64">
        <f>תקן[[#This Row],[כמות]]</f>
        <v>1</v>
      </c>
      <c r="I705" s="64">
        <f>תקן[[#This Row],[סהכ עלות]]</f>
        <v>4200</v>
      </c>
      <c r="J705" s="65"/>
      <c r="K705" s="209" t="str">
        <f t="shared" si="103"/>
        <v>שולחן ( 2 מ') עם כיור כפול + מדף תחתוןן</v>
      </c>
      <c r="L705" s="210">
        <f t="shared" si="99"/>
        <v>1</v>
      </c>
      <c r="M705" s="211">
        <f t="shared" si="100"/>
        <v>0</v>
      </c>
      <c r="N705" s="211">
        <f t="shared" si="101"/>
        <v>4200</v>
      </c>
      <c r="O705" s="210"/>
      <c r="P705" s="218"/>
      <c r="Q705" s="215" t="str">
        <f t="shared" si="104"/>
        <v>מטבח וחדר אוכל</v>
      </c>
      <c r="R705" s="219">
        <f t="shared" si="105"/>
        <v>1</v>
      </c>
      <c r="S705" s="211">
        <f t="shared" si="106"/>
        <v>0</v>
      </c>
      <c r="T705" s="211">
        <f t="shared" si="102"/>
        <v>4200</v>
      </c>
      <c r="U705" s="211">
        <f t="shared" si="107"/>
        <v>4200</v>
      </c>
      <c r="V705" s="220"/>
      <c r="X705" s="63" t="str">
        <f>'טבלה מרכזת'!A705</f>
        <v>תשושי נפש</v>
      </c>
      <c r="Y705" s="63">
        <f>'טבלה מרכזת'!B705</f>
        <v>45</v>
      </c>
      <c r="Z705" s="63" t="str">
        <f>'טבלה מרכזת'!C705</f>
        <v>מטבח וחדר אוכל</v>
      </c>
      <c r="AA705" s="63" t="str">
        <f>'טבלה מרכזת'!D705</f>
        <v>מטבח</v>
      </c>
      <c r="AB705" s="63" t="str">
        <f>'טבלה מרכזת'!E705</f>
        <v>שולחן ( 2 מ') עם כיור כפול + מדף תחתוןן</v>
      </c>
      <c r="AC705" s="63">
        <f>'טבלה מרכזת'!F705</f>
        <v>4200</v>
      </c>
      <c r="AD705" s="63">
        <f>'טבלה מרכזת'!G705</f>
        <v>1</v>
      </c>
      <c r="AE705" s="63">
        <f>'טבלה מרכזת'!H705</f>
        <v>4200</v>
      </c>
    </row>
    <row r="706" spans="2:31" ht="28.5" thickBot="1" x14ac:dyDescent="0.35">
      <c r="B706" s="64" t="str">
        <f>תקן[[#This Row],[סוג מרכז]]</f>
        <v>תשושי נפש</v>
      </c>
      <c r="C706" s="64">
        <f>תקן[[#This Row],[גודל מרכז]]</f>
        <v>45</v>
      </c>
      <c r="D706" s="64" t="str">
        <f>תקן[[#This Row],[סוג פריט]]</f>
        <v>מטבח וחדר אוכל</v>
      </c>
      <c r="E706" s="64" t="str">
        <f>תקן[[#This Row],[קטגוריה]]</f>
        <v>מטבח</v>
      </c>
      <c r="F706" s="60" t="str">
        <f>תקן[[#This Row],[תיאור הפריט]]</f>
        <v>שולחן עבודה ללא כיורים + מדף תחתון</v>
      </c>
      <c r="G706" s="64">
        <f>תקן[[#This Row],[עלות פריט]]</f>
        <v>2500</v>
      </c>
      <c r="H706" s="64">
        <f>תקן[[#This Row],[כמות]]</f>
        <v>3</v>
      </c>
      <c r="I706" s="64">
        <f>תקן[[#This Row],[סהכ עלות]]</f>
        <v>7500</v>
      </c>
      <c r="J706" s="65"/>
      <c r="K706" s="209" t="str">
        <f t="shared" si="103"/>
        <v>שולחן עבודה ללא כיורים + מדף תחתון</v>
      </c>
      <c r="L706" s="210">
        <f t="shared" si="99"/>
        <v>3</v>
      </c>
      <c r="M706" s="211">
        <f t="shared" si="100"/>
        <v>0</v>
      </c>
      <c r="N706" s="211">
        <f t="shared" si="101"/>
        <v>7500</v>
      </c>
      <c r="O706" s="210"/>
      <c r="P706" s="218"/>
      <c r="Q706" s="215" t="str">
        <f t="shared" si="104"/>
        <v>מטבח וחדר אוכל</v>
      </c>
      <c r="R706" s="219">
        <f t="shared" si="105"/>
        <v>3</v>
      </c>
      <c r="S706" s="211">
        <f t="shared" si="106"/>
        <v>0</v>
      </c>
      <c r="T706" s="211">
        <f t="shared" si="102"/>
        <v>2500</v>
      </c>
      <c r="U706" s="211">
        <f t="shared" si="107"/>
        <v>7500</v>
      </c>
      <c r="V706" s="220"/>
      <c r="X706" s="63" t="str">
        <f>'טבלה מרכזת'!A706</f>
        <v>תשושי נפש</v>
      </c>
      <c r="Y706" s="63">
        <f>'טבלה מרכזת'!B706</f>
        <v>45</v>
      </c>
      <c r="Z706" s="63" t="str">
        <f>'טבלה מרכזת'!C706</f>
        <v>מטבח וחדר אוכל</v>
      </c>
      <c r="AA706" s="63" t="str">
        <f>'טבלה מרכזת'!D706</f>
        <v>מטבח</v>
      </c>
      <c r="AB706" s="63" t="str">
        <f>'טבלה מרכזת'!E706</f>
        <v>שולחן עבודה ללא כיורים + מדף תחתון</v>
      </c>
      <c r="AC706" s="63">
        <f>'טבלה מרכזת'!F706</f>
        <v>2500</v>
      </c>
      <c r="AD706" s="63">
        <f>'טבלה מרכזת'!G706</f>
        <v>3</v>
      </c>
      <c r="AE706" s="63">
        <f>'טבלה מרכזת'!H706</f>
        <v>7500</v>
      </c>
    </row>
    <row r="707" spans="2:31" ht="28.5" thickBot="1" x14ac:dyDescent="0.35">
      <c r="B707" s="64" t="str">
        <f>תקן[[#This Row],[סוג מרכז]]</f>
        <v>תשושי נפש</v>
      </c>
      <c r="C707" s="64">
        <f>תקן[[#This Row],[גודל מרכז]]</f>
        <v>45</v>
      </c>
      <c r="D707" s="64" t="str">
        <f>תקן[[#This Row],[סוג פריט]]</f>
        <v>מטבח וחדר אוכל</v>
      </c>
      <c r="E707" s="64" t="str">
        <f>תקן[[#This Row],[קטגוריה]]</f>
        <v>מטבח</v>
      </c>
      <c r="F707" s="60" t="str">
        <f>תקן[[#This Row],[תיאור הפריט]]</f>
        <v>שולחן עם כיור יחיד ( 2 מ') + מדף תחתוןן</v>
      </c>
      <c r="G707" s="64">
        <f>תקן[[#This Row],[עלות פריט]]</f>
        <v>3500</v>
      </c>
      <c r="H707" s="64">
        <f>תקן[[#This Row],[כמות]]</f>
        <v>2</v>
      </c>
      <c r="I707" s="64">
        <f>תקן[[#This Row],[סהכ עלות]]</f>
        <v>7000</v>
      </c>
      <c r="J707" s="65"/>
      <c r="K707" s="209" t="str">
        <f t="shared" si="103"/>
        <v>שולחן עם כיור יחיד ( 2 מ') + מדף תחתוןן</v>
      </c>
      <c r="L707" s="210">
        <f t="shared" si="99"/>
        <v>2</v>
      </c>
      <c r="M707" s="211">
        <f t="shared" si="100"/>
        <v>0</v>
      </c>
      <c r="N707" s="211">
        <f t="shared" si="101"/>
        <v>7000</v>
      </c>
      <c r="O707" s="210"/>
      <c r="P707" s="218"/>
      <c r="Q707" s="215" t="str">
        <f t="shared" si="104"/>
        <v>מטבח וחדר אוכל</v>
      </c>
      <c r="R707" s="219">
        <f t="shared" si="105"/>
        <v>2</v>
      </c>
      <c r="S707" s="211">
        <f t="shared" si="106"/>
        <v>0</v>
      </c>
      <c r="T707" s="211">
        <f t="shared" si="102"/>
        <v>3500</v>
      </c>
      <c r="U707" s="211">
        <f t="shared" si="107"/>
        <v>7000</v>
      </c>
      <c r="V707" s="220"/>
      <c r="X707" s="63" t="str">
        <f>'טבלה מרכזת'!A707</f>
        <v>תשושי נפש</v>
      </c>
      <c r="Y707" s="63">
        <f>'טבלה מרכזת'!B707</f>
        <v>45</v>
      </c>
      <c r="Z707" s="63" t="str">
        <f>'טבלה מרכזת'!C707</f>
        <v>מטבח וחדר אוכל</v>
      </c>
      <c r="AA707" s="63" t="str">
        <f>'טבלה מרכזת'!D707</f>
        <v>מטבח</v>
      </c>
      <c r="AB707" s="63" t="str">
        <f>'טבלה מרכזת'!E707</f>
        <v>שולחן עם כיור יחיד ( 2 מ') + מדף תחתוןן</v>
      </c>
      <c r="AC707" s="63">
        <f>'טבלה מרכזת'!F707</f>
        <v>3500</v>
      </c>
      <c r="AD707" s="63">
        <f>'טבלה מרכזת'!G707</f>
        <v>2</v>
      </c>
      <c r="AE707" s="63">
        <f>'טבלה מרכזת'!H707</f>
        <v>7000</v>
      </c>
    </row>
    <row r="708" spans="2:31" ht="14.5" thickBot="1" x14ac:dyDescent="0.35">
      <c r="B708" s="64" t="str">
        <f>תקן[[#This Row],[סוג מרכז]]</f>
        <v>תשושי נפש</v>
      </c>
      <c r="C708" s="64">
        <f>תקן[[#This Row],[גודל מרכז]]</f>
        <v>45</v>
      </c>
      <c r="D708" s="64" t="str">
        <f>תקן[[#This Row],[סוג פריט]]</f>
        <v>מטבח וחדר אוכל</v>
      </c>
      <c r="E708" s="64" t="str">
        <f>תקן[[#This Row],[קטגוריה]]</f>
        <v>מטבח</v>
      </c>
      <c r="F708" s="60" t="str">
        <f>תקן[[#This Row],[תיאור הפריט]]</f>
        <v>תנור בישול ואפייה</v>
      </c>
      <c r="G708" s="64">
        <f>תקן[[#This Row],[עלות פריט]]</f>
        <v>6500</v>
      </c>
      <c r="H708" s="64">
        <f>תקן[[#This Row],[כמות]]</f>
        <v>1</v>
      </c>
      <c r="I708" s="64">
        <f>תקן[[#This Row],[סהכ עלות]]</f>
        <v>6500</v>
      </c>
      <c r="J708" s="65"/>
      <c r="K708" s="209" t="str">
        <f t="shared" si="103"/>
        <v>תנור בישול ואפייה</v>
      </c>
      <c r="L708" s="210">
        <f t="shared" si="99"/>
        <v>1</v>
      </c>
      <c r="M708" s="211">
        <f t="shared" si="100"/>
        <v>0</v>
      </c>
      <c r="N708" s="211">
        <f t="shared" si="101"/>
        <v>6500</v>
      </c>
      <c r="O708" s="210"/>
      <c r="P708" s="218"/>
      <c r="Q708" s="215" t="str">
        <f t="shared" si="104"/>
        <v>מטבח וחדר אוכל</v>
      </c>
      <c r="R708" s="219">
        <f t="shared" si="105"/>
        <v>1</v>
      </c>
      <c r="S708" s="211">
        <f t="shared" si="106"/>
        <v>0</v>
      </c>
      <c r="T708" s="211">
        <f t="shared" si="102"/>
        <v>6500</v>
      </c>
      <c r="U708" s="211">
        <f t="shared" si="107"/>
        <v>6500</v>
      </c>
      <c r="V708" s="220"/>
      <c r="X708" s="63" t="str">
        <f>'טבלה מרכזת'!A708</f>
        <v>תשושי נפש</v>
      </c>
      <c r="Y708" s="63">
        <f>'טבלה מרכזת'!B708</f>
        <v>45</v>
      </c>
      <c r="Z708" s="63" t="str">
        <f>'טבלה מרכזת'!C708</f>
        <v>מטבח וחדר אוכל</v>
      </c>
      <c r="AA708" s="63" t="str">
        <f>'טבלה מרכזת'!D708</f>
        <v>מטבח</v>
      </c>
      <c r="AB708" s="63" t="str">
        <f>'טבלה מרכזת'!E708</f>
        <v>תנור בישול ואפייה</v>
      </c>
      <c r="AC708" s="63">
        <f>'טבלה מרכזת'!F708</f>
        <v>6500</v>
      </c>
      <c r="AD708" s="63">
        <f>'טבלה מרכזת'!G708</f>
        <v>1</v>
      </c>
      <c r="AE708" s="63">
        <f>'טבלה מרכזת'!H708</f>
        <v>6500</v>
      </c>
    </row>
    <row r="709" spans="2:31" ht="14.5" thickBot="1" x14ac:dyDescent="0.35">
      <c r="B709" s="64" t="str">
        <f>תקן[[#This Row],[סוג מרכז]]</f>
        <v>תשושי נפש</v>
      </c>
      <c r="C709" s="64">
        <f>תקן[[#This Row],[גודל מרכז]]</f>
        <v>45</v>
      </c>
      <c r="D709" s="64" t="str">
        <f>תקן[[#This Row],[סוג פריט]]</f>
        <v>מטבח וחדר אוכל</v>
      </c>
      <c r="E709" s="64" t="str">
        <f>תקן[[#This Row],[קטגוריה]]</f>
        <v>מטבח</v>
      </c>
      <c r="F709" s="60" t="str">
        <f>תקן[[#This Row],[תיאור הפריט]]</f>
        <v>תנור מיקרוגל</v>
      </c>
      <c r="G709" s="64">
        <f>תקן[[#This Row],[עלות פריט]]</f>
        <v>1200</v>
      </c>
      <c r="H709" s="64">
        <f>תקן[[#This Row],[כמות]]</f>
        <v>1</v>
      </c>
      <c r="I709" s="64">
        <f>תקן[[#This Row],[סהכ עלות]]</f>
        <v>1200</v>
      </c>
      <c r="J709" s="65"/>
      <c r="K709" s="209" t="str">
        <f t="shared" si="103"/>
        <v>תנור מיקרוגל</v>
      </c>
      <c r="L709" s="210">
        <f t="shared" si="99"/>
        <v>1</v>
      </c>
      <c r="M709" s="211">
        <f t="shared" si="100"/>
        <v>0</v>
      </c>
      <c r="N709" s="211">
        <f t="shared" si="101"/>
        <v>1200</v>
      </c>
      <c r="O709" s="210"/>
      <c r="P709" s="218"/>
      <c r="Q709" s="215" t="str">
        <f t="shared" si="104"/>
        <v>מטבח וחדר אוכל</v>
      </c>
      <c r="R709" s="219">
        <f t="shared" si="105"/>
        <v>1</v>
      </c>
      <c r="S709" s="211">
        <f t="shared" si="106"/>
        <v>0</v>
      </c>
      <c r="T709" s="211">
        <f t="shared" si="102"/>
        <v>1200</v>
      </c>
      <c r="U709" s="211">
        <f t="shared" si="107"/>
        <v>1200</v>
      </c>
      <c r="V709" s="220"/>
      <c r="X709" s="63" t="str">
        <f>'טבלה מרכזת'!A709</f>
        <v>תשושי נפש</v>
      </c>
      <c r="Y709" s="63">
        <f>'טבלה מרכזת'!B709</f>
        <v>45</v>
      </c>
      <c r="Z709" s="63" t="str">
        <f>'טבלה מרכזת'!C709</f>
        <v>מטבח וחדר אוכל</v>
      </c>
      <c r="AA709" s="63" t="str">
        <f>'טבלה מרכזת'!D709</f>
        <v>מטבח</v>
      </c>
      <c r="AB709" s="63" t="str">
        <f>'טבלה מרכזת'!E709</f>
        <v>תנור מיקרוגל</v>
      </c>
      <c r="AC709" s="63">
        <f>'טבלה מרכזת'!F709</f>
        <v>1200</v>
      </c>
      <c r="AD709" s="63">
        <f>'טבלה מרכזת'!G709</f>
        <v>1</v>
      </c>
      <c r="AE709" s="63">
        <f>'טבלה מרכזת'!H709</f>
        <v>1200</v>
      </c>
    </row>
    <row r="710" spans="2:31" ht="28.5" thickBot="1" x14ac:dyDescent="0.35">
      <c r="B710" s="64" t="str">
        <f>תקן[[#This Row],[סוג מרכז]]</f>
        <v>תשושי נפש</v>
      </c>
      <c r="C710" s="64">
        <f>תקן[[#This Row],[גודל מרכז]]</f>
        <v>45</v>
      </c>
      <c r="D710" s="64" t="str">
        <f>תקן[[#This Row],[סוג פריט]]</f>
        <v>מטבח וחדר אוכל</v>
      </c>
      <c r="E710" s="64" t="str">
        <f>תקן[[#This Row],[קטגוריה]]</f>
        <v>חדר אוכל</v>
      </c>
      <c r="F710" s="60" t="str">
        <f>תקן[[#This Row],[תיאור הפריט]]</f>
        <v>תפריט דיגיטלי עם אפשרות להזמנות</v>
      </c>
      <c r="G710" s="64">
        <f>תקן[[#This Row],[עלות פריט]]</f>
        <v>2500</v>
      </c>
      <c r="H710" s="64">
        <f>תקן[[#This Row],[כמות]]</f>
        <v>1</v>
      </c>
      <c r="I710" s="64">
        <f>תקן[[#This Row],[סהכ עלות]]</f>
        <v>2500</v>
      </c>
      <c r="J710" s="65"/>
      <c r="K710" s="209" t="str">
        <f t="shared" si="103"/>
        <v>תפריט דיגיטלי עם אפשרות להזמנות</v>
      </c>
      <c r="L710" s="210">
        <f t="shared" si="99"/>
        <v>1</v>
      </c>
      <c r="M710" s="211">
        <f t="shared" si="100"/>
        <v>0</v>
      </c>
      <c r="N710" s="211">
        <f t="shared" si="101"/>
        <v>2500</v>
      </c>
      <c r="O710" s="210"/>
      <c r="P710" s="218"/>
      <c r="Q710" s="215" t="str">
        <f t="shared" si="104"/>
        <v>מטבח וחדר אוכל</v>
      </c>
      <c r="R710" s="219">
        <f t="shared" si="105"/>
        <v>1</v>
      </c>
      <c r="S710" s="211">
        <f t="shared" si="106"/>
        <v>0</v>
      </c>
      <c r="T710" s="211">
        <f t="shared" si="102"/>
        <v>2500</v>
      </c>
      <c r="U710" s="211">
        <f t="shared" si="107"/>
        <v>2500</v>
      </c>
      <c r="V710" s="220"/>
      <c r="X710" s="63" t="str">
        <f>'טבלה מרכזת'!A710</f>
        <v>תשושי נפש</v>
      </c>
      <c r="Y710" s="63">
        <f>'טבלה מרכזת'!B710</f>
        <v>45</v>
      </c>
      <c r="Z710" s="63" t="str">
        <f>'טבלה מרכזת'!C710</f>
        <v>מטבח וחדר אוכל</v>
      </c>
      <c r="AA710" s="63" t="str">
        <f>'טבלה מרכזת'!D710</f>
        <v>חדר אוכל</v>
      </c>
      <c r="AB710" s="63" t="str">
        <f>'טבלה מרכזת'!E710</f>
        <v>תפריט דיגיטלי עם אפשרות להזמנות</v>
      </c>
      <c r="AC710" s="63">
        <f>'טבלה מרכזת'!F710</f>
        <v>2500</v>
      </c>
      <c r="AD710" s="63">
        <f>'טבלה מרכזת'!G710</f>
        <v>1</v>
      </c>
      <c r="AE710" s="63">
        <f>'טבלה מרכזת'!H710</f>
        <v>2500</v>
      </c>
    </row>
    <row r="711" spans="2:31" ht="14.5" thickBot="1" x14ac:dyDescent="0.35">
      <c r="B711" s="64" t="str">
        <f>תקן[[#This Row],[סוג מרכז]]</f>
        <v>תשושי נפש</v>
      </c>
      <c r="C711" s="64">
        <f>תקן[[#This Row],[גודל מרכז]]</f>
        <v>45</v>
      </c>
      <c r="D711" s="64" t="str">
        <f>תקן[[#This Row],[סוג פריט]]</f>
        <v>מיחשוב</v>
      </c>
      <c r="E711" s="64" t="str">
        <f>תקן[[#This Row],[קטגוריה]]</f>
        <v>חדר מזכירות וקבלה</v>
      </c>
      <c r="F711" s="60" t="str">
        <f>תקן[[#This Row],[תיאור הפריט]]</f>
        <v>מגרסת נייר משרדית</v>
      </c>
      <c r="G711" s="64">
        <f>תקן[[#This Row],[עלות פריט]]</f>
        <v>600</v>
      </c>
      <c r="H711" s="64">
        <f>תקן[[#This Row],[כמות]]</f>
        <v>1</v>
      </c>
      <c r="I711" s="64">
        <f>תקן[[#This Row],[סהכ עלות]]</f>
        <v>600</v>
      </c>
      <c r="J711" s="65"/>
      <c r="K711" s="209" t="str">
        <f t="shared" si="103"/>
        <v>מגרסת נייר משרדית</v>
      </c>
      <c r="L711" s="210">
        <f t="shared" si="99"/>
        <v>1</v>
      </c>
      <c r="M711" s="211">
        <f t="shared" si="100"/>
        <v>0</v>
      </c>
      <c r="N711" s="211">
        <f t="shared" si="101"/>
        <v>600</v>
      </c>
      <c r="O711" s="210"/>
      <c r="P711" s="218"/>
      <c r="Q711" s="215" t="str">
        <f t="shared" si="104"/>
        <v>מיחשוב</v>
      </c>
      <c r="R711" s="219">
        <f t="shared" si="105"/>
        <v>1</v>
      </c>
      <c r="S711" s="211">
        <f t="shared" si="106"/>
        <v>0</v>
      </c>
      <c r="T711" s="211">
        <f t="shared" si="102"/>
        <v>600</v>
      </c>
      <c r="U711" s="211">
        <f t="shared" si="107"/>
        <v>600</v>
      </c>
      <c r="V711" s="220"/>
      <c r="X711" s="63" t="str">
        <f>'טבלה מרכזת'!A711</f>
        <v>תשושי נפש</v>
      </c>
      <c r="Y711" s="63">
        <f>'טבלה מרכזת'!B711</f>
        <v>45</v>
      </c>
      <c r="Z711" s="63" t="str">
        <f>'טבלה מרכזת'!C711</f>
        <v>מיחשוב</v>
      </c>
      <c r="AA711" s="63" t="str">
        <f>'טבלה מרכזת'!D711</f>
        <v>חדר מזכירות וקבלה</v>
      </c>
      <c r="AB711" s="63" t="str">
        <f>'טבלה מרכזת'!E711</f>
        <v>מגרסת נייר משרדית</v>
      </c>
      <c r="AC711" s="63">
        <f>'טבלה מרכזת'!F711</f>
        <v>600</v>
      </c>
      <c r="AD711" s="63">
        <f>'טבלה מרכזת'!G711</f>
        <v>1</v>
      </c>
      <c r="AE711" s="63">
        <f>'טבלה מרכזת'!H711</f>
        <v>600</v>
      </c>
    </row>
    <row r="712" spans="2:31" ht="14.5" thickBot="1" x14ac:dyDescent="0.35">
      <c r="B712" s="64" t="str">
        <f>תקן[[#This Row],[סוג מרכז]]</f>
        <v>תשושי נפש</v>
      </c>
      <c r="C712" s="64">
        <f>תקן[[#This Row],[גודל מרכז]]</f>
        <v>45</v>
      </c>
      <c r="D712" s="64" t="str">
        <f>תקן[[#This Row],[סוג פריט]]</f>
        <v>מיחשוב</v>
      </c>
      <c r="E712" s="64" t="str">
        <f>תקן[[#This Row],[קטגוריה]]</f>
        <v>חדר מזכירות וקבלה</v>
      </c>
      <c r="F712" s="60" t="str">
        <f>תקן[[#This Row],[תיאור הפריט]]</f>
        <v>מדפסת משולבת</v>
      </c>
      <c r="G712" s="64">
        <f>תקן[[#This Row],[עלות פריט]]</f>
        <v>1200</v>
      </c>
      <c r="H712" s="64">
        <f>תקן[[#This Row],[כמות]]</f>
        <v>1</v>
      </c>
      <c r="I712" s="64">
        <f>תקן[[#This Row],[סהכ עלות]]</f>
        <v>1200</v>
      </c>
      <c r="J712" s="65"/>
      <c r="K712" s="209" t="str">
        <f t="shared" si="103"/>
        <v>מדפסת משולבת</v>
      </c>
      <c r="L712" s="210">
        <f t="shared" si="99"/>
        <v>1</v>
      </c>
      <c r="M712" s="211">
        <f t="shared" si="100"/>
        <v>0</v>
      </c>
      <c r="N712" s="211">
        <f t="shared" si="101"/>
        <v>1200</v>
      </c>
      <c r="O712" s="210"/>
      <c r="P712" s="218"/>
      <c r="Q712" s="215" t="str">
        <f t="shared" si="104"/>
        <v>מיחשוב</v>
      </c>
      <c r="R712" s="219">
        <f t="shared" si="105"/>
        <v>1</v>
      </c>
      <c r="S712" s="211">
        <f t="shared" si="106"/>
        <v>0</v>
      </c>
      <c r="T712" s="211">
        <f t="shared" si="102"/>
        <v>1200</v>
      </c>
      <c r="U712" s="211">
        <f t="shared" si="107"/>
        <v>1200</v>
      </c>
      <c r="V712" s="220"/>
      <c r="X712" s="63" t="str">
        <f>'טבלה מרכזת'!A712</f>
        <v>תשושי נפש</v>
      </c>
      <c r="Y712" s="63">
        <f>'טבלה מרכזת'!B712</f>
        <v>45</v>
      </c>
      <c r="Z712" s="63" t="str">
        <f>'טבלה מרכזת'!C712</f>
        <v>מיחשוב</v>
      </c>
      <c r="AA712" s="63" t="str">
        <f>'טבלה מרכזת'!D712</f>
        <v>חדר מזכירות וקבלה</v>
      </c>
      <c r="AB712" s="63" t="str">
        <f>'טבלה מרכזת'!E712</f>
        <v>מדפסת משולבת</v>
      </c>
      <c r="AC712" s="63">
        <f>'טבלה מרכזת'!F712</f>
        <v>1200</v>
      </c>
      <c r="AD712" s="63">
        <f>'טבלה מרכזת'!G712</f>
        <v>1</v>
      </c>
      <c r="AE712" s="63">
        <f>'טבלה מרכזת'!H712</f>
        <v>1200</v>
      </c>
    </row>
    <row r="713" spans="2:31" ht="14.5" thickBot="1" x14ac:dyDescent="0.35">
      <c r="B713" s="64" t="str">
        <f>תקן[[#This Row],[סוג מרכז]]</f>
        <v>תשושי נפש</v>
      </c>
      <c r="C713" s="64">
        <f>תקן[[#This Row],[גודל מרכז]]</f>
        <v>45</v>
      </c>
      <c r="D713" s="64" t="str">
        <f>תקן[[#This Row],[סוג פריט]]</f>
        <v>מיחשוב</v>
      </c>
      <c r="E713" s="64" t="str">
        <f>תקן[[#This Row],[קטגוריה]]</f>
        <v>חדר מחשבים</v>
      </c>
      <c r="F713" s="60" t="str">
        <f>תקן[[#This Row],[תיאור הפריט]]</f>
        <v>מדפסת משולבת</v>
      </c>
      <c r="G713" s="64">
        <f>תקן[[#This Row],[עלות פריט]]</f>
        <v>1200</v>
      </c>
      <c r="H713" s="64">
        <f>תקן[[#This Row],[כמות]]</f>
        <v>1</v>
      </c>
      <c r="I713" s="64">
        <f>תקן[[#This Row],[סהכ עלות]]</f>
        <v>1200</v>
      </c>
      <c r="J713" s="65"/>
      <c r="K713" s="209" t="str">
        <f t="shared" si="103"/>
        <v>מדפסת משולבת</v>
      </c>
      <c r="L713" s="210">
        <f t="shared" si="99"/>
        <v>1</v>
      </c>
      <c r="M713" s="211">
        <f t="shared" si="100"/>
        <v>0</v>
      </c>
      <c r="N713" s="211">
        <f t="shared" si="101"/>
        <v>1200</v>
      </c>
      <c r="O713" s="210"/>
      <c r="P713" s="218"/>
      <c r="Q713" s="215" t="str">
        <f t="shared" si="104"/>
        <v>מיחשוב</v>
      </c>
      <c r="R713" s="219">
        <f t="shared" si="105"/>
        <v>1</v>
      </c>
      <c r="S713" s="211">
        <f t="shared" si="106"/>
        <v>0</v>
      </c>
      <c r="T713" s="211">
        <f t="shared" si="102"/>
        <v>1200</v>
      </c>
      <c r="U713" s="211">
        <f t="shared" si="107"/>
        <v>1200</v>
      </c>
      <c r="V713" s="220"/>
      <c r="X713" s="63" t="str">
        <f>'טבלה מרכזת'!A713</f>
        <v>תשושי נפש</v>
      </c>
      <c r="Y713" s="63">
        <f>'טבלה מרכזת'!B713</f>
        <v>45</v>
      </c>
      <c r="Z713" s="63" t="str">
        <f>'טבלה מרכזת'!C713</f>
        <v>מיחשוב</v>
      </c>
      <c r="AA713" s="63" t="str">
        <f>'טבלה מרכזת'!D713</f>
        <v>חדר מחשבים</v>
      </c>
      <c r="AB713" s="63" t="str">
        <f>'טבלה מרכזת'!E713</f>
        <v>מדפסת משולבת</v>
      </c>
      <c r="AC713" s="63">
        <f>'טבלה מרכזת'!F713</f>
        <v>1200</v>
      </c>
      <c r="AD713" s="63">
        <f>'טבלה מרכזת'!G713</f>
        <v>1</v>
      </c>
      <c r="AE713" s="63">
        <f>'טבלה מרכזת'!H713</f>
        <v>1200</v>
      </c>
    </row>
    <row r="714" spans="2:31" ht="14.5" thickBot="1" x14ac:dyDescent="0.35">
      <c r="B714" s="64" t="str">
        <f>תקן[[#This Row],[סוג מרכז]]</f>
        <v>תשושי נפש</v>
      </c>
      <c r="C714" s="64">
        <f>תקן[[#This Row],[גודל מרכז]]</f>
        <v>45</v>
      </c>
      <c r="D714" s="64" t="str">
        <f>תקן[[#This Row],[סוג פריט]]</f>
        <v>מיחשוב</v>
      </c>
      <c r="E714" s="64" t="str">
        <f>תקן[[#This Row],[קטגוריה]]</f>
        <v>חדר מחשבים</v>
      </c>
      <c r="F714" s="60" t="str">
        <f>תקן[[#This Row],[תיאור הפריט]]</f>
        <v>מחשב נייד לתצוגות</v>
      </c>
      <c r="G714" s="64">
        <f>תקן[[#This Row],[עלות פריט]]</f>
        <v>2500</v>
      </c>
      <c r="H714" s="64">
        <f>תקן[[#This Row],[כמות]]</f>
        <v>1</v>
      </c>
      <c r="I714" s="64">
        <f>תקן[[#This Row],[סהכ עלות]]</f>
        <v>2500</v>
      </c>
      <c r="J714" s="65"/>
      <c r="K714" s="209" t="str">
        <f t="shared" si="103"/>
        <v>מחשב נייד לתצוגות</v>
      </c>
      <c r="L714" s="210">
        <f t="shared" si="99"/>
        <v>1</v>
      </c>
      <c r="M714" s="211">
        <f t="shared" si="100"/>
        <v>0</v>
      </c>
      <c r="N714" s="211">
        <f t="shared" si="101"/>
        <v>2500</v>
      </c>
      <c r="O714" s="210"/>
      <c r="P714" s="218"/>
      <c r="Q714" s="215" t="str">
        <f t="shared" si="104"/>
        <v>מיחשוב</v>
      </c>
      <c r="R714" s="219">
        <f t="shared" si="105"/>
        <v>1</v>
      </c>
      <c r="S714" s="211">
        <f t="shared" si="106"/>
        <v>0</v>
      </c>
      <c r="T714" s="211">
        <f t="shared" si="102"/>
        <v>2500</v>
      </c>
      <c r="U714" s="211">
        <f t="shared" si="107"/>
        <v>2500</v>
      </c>
      <c r="V714" s="220"/>
      <c r="X714" s="63" t="str">
        <f>'טבלה מרכזת'!A714</f>
        <v>תשושי נפש</v>
      </c>
      <c r="Y714" s="63">
        <f>'טבלה מרכזת'!B714</f>
        <v>45</v>
      </c>
      <c r="Z714" s="63" t="str">
        <f>'טבלה מרכזת'!C714</f>
        <v>מיחשוב</v>
      </c>
      <c r="AA714" s="63" t="str">
        <f>'טבלה מרכזת'!D714</f>
        <v>חדר מחשבים</v>
      </c>
      <c r="AB714" s="63" t="str">
        <f>'טבלה מרכזת'!E714</f>
        <v>מחשב נייד לתצוגות</v>
      </c>
      <c r="AC714" s="63">
        <f>'טבלה מרכזת'!F714</f>
        <v>2500</v>
      </c>
      <c r="AD714" s="63">
        <f>'טבלה מרכזת'!G714</f>
        <v>1</v>
      </c>
      <c r="AE714" s="63">
        <f>'טבלה מרכזת'!H714</f>
        <v>2500</v>
      </c>
    </row>
    <row r="715" spans="2:31" ht="14.5" thickBot="1" x14ac:dyDescent="0.35">
      <c r="B715" s="64" t="str">
        <f>תקן[[#This Row],[סוג מרכז]]</f>
        <v>תשושי נפש</v>
      </c>
      <c r="C715" s="64">
        <f>תקן[[#This Row],[גודל מרכז]]</f>
        <v>45</v>
      </c>
      <c r="D715" s="64" t="str">
        <f>תקן[[#This Row],[סוג פריט]]</f>
        <v>מיחשוב</v>
      </c>
      <c r="E715" s="64" t="str">
        <f>תקן[[#This Row],[קטגוריה]]</f>
        <v>חדר מחשבים</v>
      </c>
      <c r="F715" s="60" t="str">
        <f>תקן[[#This Row],[תיאור הפריט]]</f>
        <v xml:space="preserve">מחשב+תוכנות </v>
      </c>
      <c r="G715" s="64">
        <f>תקן[[#This Row],[עלות פריט]]</f>
        <v>3500</v>
      </c>
      <c r="H715" s="64">
        <f>תקן[[#This Row],[כמות]]</f>
        <v>2</v>
      </c>
      <c r="I715" s="64">
        <f>תקן[[#This Row],[סהכ עלות]]</f>
        <v>7000</v>
      </c>
      <c r="J715" s="65"/>
      <c r="K715" s="209" t="str">
        <f t="shared" si="103"/>
        <v xml:space="preserve">מחשב+תוכנות </v>
      </c>
      <c r="L715" s="210">
        <f t="shared" si="99"/>
        <v>2</v>
      </c>
      <c r="M715" s="211">
        <f t="shared" si="100"/>
        <v>0</v>
      </c>
      <c r="N715" s="211">
        <f t="shared" si="101"/>
        <v>7000</v>
      </c>
      <c r="O715" s="210"/>
      <c r="P715" s="218"/>
      <c r="Q715" s="215" t="str">
        <f t="shared" si="104"/>
        <v>מיחשוב</v>
      </c>
      <c r="R715" s="219">
        <f t="shared" si="105"/>
        <v>2</v>
      </c>
      <c r="S715" s="211">
        <f t="shared" si="106"/>
        <v>0</v>
      </c>
      <c r="T715" s="211">
        <f t="shared" si="102"/>
        <v>3500</v>
      </c>
      <c r="U715" s="211">
        <f t="shared" si="107"/>
        <v>7000</v>
      </c>
      <c r="V715" s="220"/>
      <c r="X715" s="63" t="str">
        <f>'טבלה מרכזת'!A715</f>
        <v>תשושי נפש</v>
      </c>
      <c r="Y715" s="63">
        <f>'טבלה מרכזת'!B715</f>
        <v>45</v>
      </c>
      <c r="Z715" s="63" t="str">
        <f>'טבלה מרכזת'!C715</f>
        <v>מיחשוב</v>
      </c>
      <c r="AA715" s="63" t="str">
        <f>'טבלה מרכזת'!D715</f>
        <v>חדר מחשבים</v>
      </c>
      <c r="AB715" s="63" t="str">
        <f>'טבלה מרכזת'!E715</f>
        <v xml:space="preserve">מחשב+תוכנות </v>
      </c>
      <c r="AC715" s="63">
        <f>'טבלה מרכזת'!F715</f>
        <v>3500</v>
      </c>
      <c r="AD715" s="63">
        <f>'טבלה מרכזת'!G715</f>
        <v>2</v>
      </c>
      <c r="AE715" s="63">
        <f>'טבלה מרכזת'!H715</f>
        <v>7000</v>
      </c>
    </row>
    <row r="716" spans="2:31" ht="14.5" thickBot="1" x14ac:dyDescent="0.35">
      <c r="B716" s="64" t="str">
        <f>תקן[[#This Row],[סוג מרכז]]</f>
        <v>תשושי נפש</v>
      </c>
      <c r="C716" s="64">
        <f>תקן[[#This Row],[גודל מרכז]]</f>
        <v>45</v>
      </c>
      <c r="D716" s="64" t="str">
        <f>תקן[[#This Row],[סוג פריט]]</f>
        <v>מיחשוב</v>
      </c>
      <c r="E716" s="64" t="str">
        <f>תקן[[#This Row],[קטגוריה]]</f>
        <v>חדר מזכירות וקבלה</v>
      </c>
      <c r="F716" s="60" t="str">
        <f>תקן[[#This Row],[תיאור הפריט]]</f>
        <v>מחשב+תוכנות הפעלה ומשרד</v>
      </c>
      <c r="G716" s="64">
        <f>תקן[[#This Row],[עלות פריט]]</f>
        <v>3500</v>
      </c>
      <c r="H716" s="64">
        <f>תקן[[#This Row],[כמות]]</f>
        <v>1</v>
      </c>
      <c r="I716" s="64">
        <f>תקן[[#This Row],[סהכ עלות]]</f>
        <v>3500</v>
      </c>
      <c r="J716" s="65"/>
      <c r="K716" s="209" t="str">
        <f t="shared" si="103"/>
        <v>מחשב+תוכנות הפעלה ומשרד</v>
      </c>
      <c r="L716" s="210">
        <f t="shared" si="99"/>
        <v>1</v>
      </c>
      <c r="M716" s="211">
        <f t="shared" si="100"/>
        <v>0</v>
      </c>
      <c r="N716" s="211">
        <f t="shared" si="101"/>
        <v>3500</v>
      </c>
      <c r="O716" s="210"/>
      <c r="P716" s="218"/>
      <c r="Q716" s="215" t="str">
        <f t="shared" si="104"/>
        <v>מיחשוב</v>
      </c>
      <c r="R716" s="219">
        <f t="shared" si="105"/>
        <v>1</v>
      </c>
      <c r="S716" s="211">
        <f t="shared" si="106"/>
        <v>0</v>
      </c>
      <c r="T716" s="211">
        <f t="shared" si="102"/>
        <v>3500</v>
      </c>
      <c r="U716" s="211">
        <f t="shared" si="107"/>
        <v>3500</v>
      </c>
      <c r="V716" s="220"/>
      <c r="X716" s="63" t="str">
        <f>'טבלה מרכזת'!A716</f>
        <v>תשושי נפש</v>
      </c>
      <c r="Y716" s="63">
        <f>'טבלה מרכזת'!B716</f>
        <v>45</v>
      </c>
      <c r="Z716" s="63" t="str">
        <f>'טבלה מרכזת'!C716</f>
        <v>מיחשוב</v>
      </c>
      <c r="AA716" s="63" t="str">
        <f>'טבלה מרכזת'!D716</f>
        <v>חדר מזכירות וקבלה</v>
      </c>
      <c r="AB716" s="63" t="str">
        <f>'טבלה מרכזת'!E716</f>
        <v>מחשב+תוכנות הפעלה ומשרד</v>
      </c>
      <c r="AC716" s="63">
        <f>'טבלה מרכזת'!F716</f>
        <v>3500</v>
      </c>
      <c r="AD716" s="63">
        <f>'טבלה מרכזת'!G716</f>
        <v>1</v>
      </c>
      <c r="AE716" s="63">
        <f>'טבלה מרכזת'!H716</f>
        <v>3500</v>
      </c>
    </row>
    <row r="717" spans="2:31" ht="14.5" thickBot="1" x14ac:dyDescent="0.35">
      <c r="B717" s="64" t="str">
        <f>תקן[[#This Row],[סוג מרכז]]</f>
        <v>תשושי נפש</v>
      </c>
      <c r="C717" s="64">
        <f>תקן[[#This Row],[גודל מרכז]]</f>
        <v>45</v>
      </c>
      <c r="D717" s="64" t="str">
        <f>תקן[[#This Row],[סוג פריט]]</f>
        <v>מיחשוב</v>
      </c>
      <c r="E717" s="64" t="str">
        <f>תקן[[#This Row],[קטגוריה]]</f>
        <v>חדרי צוות/רב תחומי</v>
      </c>
      <c r="F717" s="60" t="str">
        <f>תקן[[#This Row],[תיאור הפריט]]</f>
        <v>מחשב+תוכנות הפעלה ומשרד</v>
      </c>
      <c r="G717" s="64">
        <f>תקן[[#This Row],[עלות פריט]]</f>
        <v>3500</v>
      </c>
      <c r="H717" s="64">
        <f>תקן[[#This Row],[כמות]]</f>
        <v>1</v>
      </c>
      <c r="I717" s="64">
        <f>תקן[[#This Row],[סהכ עלות]]</f>
        <v>3500</v>
      </c>
      <c r="J717" s="65"/>
      <c r="K717" s="209" t="str">
        <f t="shared" si="103"/>
        <v>מחשב+תוכנות הפעלה ומשרד</v>
      </c>
      <c r="L717" s="210">
        <f t="shared" si="99"/>
        <v>1</v>
      </c>
      <c r="M717" s="211">
        <f t="shared" si="100"/>
        <v>0</v>
      </c>
      <c r="N717" s="211">
        <f t="shared" si="101"/>
        <v>3500</v>
      </c>
      <c r="O717" s="210"/>
      <c r="P717" s="218"/>
      <c r="Q717" s="215" t="str">
        <f t="shared" si="104"/>
        <v>מיחשוב</v>
      </c>
      <c r="R717" s="219">
        <f t="shared" si="105"/>
        <v>1</v>
      </c>
      <c r="S717" s="211">
        <f t="shared" si="106"/>
        <v>0</v>
      </c>
      <c r="T717" s="211">
        <f t="shared" si="102"/>
        <v>3500</v>
      </c>
      <c r="U717" s="211">
        <f t="shared" si="107"/>
        <v>3500</v>
      </c>
      <c r="V717" s="220"/>
      <c r="X717" s="63" t="str">
        <f>'טבלה מרכזת'!A717</f>
        <v>תשושי נפש</v>
      </c>
      <c r="Y717" s="63">
        <f>'טבלה מרכזת'!B717</f>
        <v>45</v>
      </c>
      <c r="Z717" s="63" t="str">
        <f>'טבלה מרכזת'!C717</f>
        <v>מיחשוב</v>
      </c>
      <c r="AA717" s="63" t="str">
        <f>'טבלה מרכזת'!D717</f>
        <v>חדרי צוות/רב תחומי</v>
      </c>
      <c r="AB717" s="63" t="str">
        <f>'טבלה מרכזת'!E717</f>
        <v>מחשב+תוכנות הפעלה ומשרד</v>
      </c>
      <c r="AC717" s="63">
        <f>'טבלה מרכזת'!F717</f>
        <v>3500</v>
      </c>
      <c r="AD717" s="63">
        <f>'טבלה מרכזת'!G717</f>
        <v>1</v>
      </c>
      <c r="AE717" s="63">
        <f>'טבלה מרכזת'!H717</f>
        <v>3500</v>
      </c>
    </row>
    <row r="718" spans="2:31" ht="14.5" thickBot="1" x14ac:dyDescent="0.35">
      <c r="B718" s="64" t="str">
        <f>תקן[[#This Row],[סוג מרכז]]</f>
        <v>תשושי נפש</v>
      </c>
      <c r="C718" s="64">
        <f>תקן[[#This Row],[גודל מרכז]]</f>
        <v>45</v>
      </c>
      <c r="D718" s="64" t="str">
        <f>תקן[[#This Row],[סוג פריט]]</f>
        <v>עם הפנים לקהילה</v>
      </c>
      <c r="E718" s="64" t="str">
        <f>תקן[[#This Row],[קטגוריה]]</f>
        <v>עם הפנים לקהילה</v>
      </c>
      <c r="F718" s="60" t="str">
        <f>תקן[[#This Row],[תיאור הפריט]]</f>
        <v xml:space="preserve">ראה גיליון מצורף </v>
      </c>
      <c r="G718" s="64">
        <f>תקן[[#This Row],[עלות פריט]]</f>
        <v>0</v>
      </c>
      <c r="H718" s="64">
        <f>תקן[[#This Row],[כמות]]</f>
        <v>0</v>
      </c>
      <c r="I718" s="64">
        <f>תקן[[#This Row],[סהכ עלות]]</f>
        <v>0</v>
      </c>
      <c r="J718" s="65"/>
      <c r="K718" s="209" t="str">
        <f t="shared" si="103"/>
        <v xml:space="preserve">ראה גיליון מצורף </v>
      </c>
      <c r="L718" s="210">
        <f t="shared" si="99"/>
        <v>0</v>
      </c>
      <c r="M718" s="211">
        <f t="shared" si="100"/>
        <v>0</v>
      </c>
      <c r="N718" s="211">
        <f t="shared" si="101"/>
        <v>0</v>
      </c>
      <c r="O718" s="210"/>
      <c r="P718" s="218"/>
      <c r="Q718" s="215" t="str">
        <f t="shared" si="104"/>
        <v>עם הפנים לקהילה</v>
      </c>
      <c r="R718" s="219">
        <f t="shared" si="105"/>
        <v>0</v>
      </c>
      <c r="S718" s="211">
        <f t="shared" si="106"/>
        <v>0</v>
      </c>
      <c r="T718" s="211">
        <f t="shared" si="102"/>
        <v>0</v>
      </c>
      <c r="U718" s="211">
        <f t="shared" si="107"/>
        <v>0</v>
      </c>
      <c r="V718" s="220"/>
      <c r="X718" s="63" t="str">
        <f>'טבלה מרכזת'!A718</f>
        <v>תשושי נפש</v>
      </c>
      <c r="Y718" s="63">
        <f>'טבלה מרכזת'!B718</f>
        <v>45</v>
      </c>
      <c r="Z718" s="63" t="str">
        <f>'טבלה מרכזת'!C718</f>
        <v>עם הפנים לקהילה</v>
      </c>
      <c r="AA718" s="63" t="str">
        <f>'טבלה מרכזת'!D718</f>
        <v>עם הפנים לקהילה</v>
      </c>
      <c r="AB718" s="63" t="str">
        <f>'טבלה מרכזת'!E718</f>
        <v xml:space="preserve">ראה גיליון מצורף </v>
      </c>
      <c r="AC718" s="63">
        <f>'טבלה מרכזת'!F718</f>
        <v>0</v>
      </c>
      <c r="AD718" s="63">
        <f>'טבלה מרכזת'!G718</f>
        <v>0</v>
      </c>
      <c r="AE718" s="63">
        <f>'טבלה מרכזת'!H718</f>
        <v>0</v>
      </c>
    </row>
    <row r="719" spans="2:31" ht="14.5" thickBot="1" x14ac:dyDescent="0.35">
      <c r="B719" s="64" t="str">
        <f>תקן[[#This Row],[סוג מרכז]]</f>
        <v>תשושי נפש</v>
      </c>
      <c r="C719" s="64">
        <f>תקן[[#This Row],[גודל מרכז]]</f>
        <v>45</v>
      </c>
      <c r="D719" s="64" t="str">
        <f>תקן[[#This Row],[סוג פריט]]</f>
        <v>ציוד אלקטרוני</v>
      </c>
      <c r="E719" s="64" t="str">
        <f>תקן[[#This Row],[קטגוריה]]</f>
        <v>כללי</v>
      </c>
      <c r="F719" s="60" t="str">
        <f>תקן[[#This Row],[תיאור הפריט]]</f>
        <v>דפיברלטור</v>
      </c>
      <c r="G719" s="64">
        <f>תקן[[#This Row],[עלות פריט]]</f>
        <v>4500</v>
      </c>
      <c r="H719" s="64">
        <f>תקן[[#This Row],[כמות]]</f>
        <v>1</v>
      </c>
      <c r="I719" s="64">
        <f>תקן[[#This Row],[סהכ עלות]]</f>
        <v>4500</v>
      </c>
      <c r="J719" s="65"/>
      <c r="K719" s="209" t="str">
        <f t="shared" si="103"/>
        <v>דפיברלטור</v>
      </c>
      <c r="L719" s="210">
        <f t="shared" si="99"/>
        <v>1</v>
      </c>
      <c r="M719" s="211">
        <f t="shared" si="100"/>
        <v>0</v>
      </c>
      <c r="N719" s="211">
        <f t="shared" si="101"/>
        <v>4500</v>
      </c>
      <c r="O719" s="210"/>
      <c r="P719" s="218"/>
      <c r="Q719" s="215" t="str">
        <f t="shared" si="104"/>
        <v>ציוד אלקטרוני</v>
      </c>
      <c r="R719" s="219">
        <f t="shared" si="105"/>
        <v>1</v>
      </c>
      <c r="S719" s="211">
        <f t="shared" si="106"/>
        <v>0</v>
      </c>
      <c r="T719" s="211">
        <f t="shared" si="102"/>
        <v>4500</v>
      </c>
      <c r="U719" s="211">
        <f t="shared" si="107"/>
        <v>4500</v>
      </c>
      <c r="V719" s="220"/>
      <c r="X719" s="63" t="str">
        <f>'טבלה מרכזת'!A719</f>
        <v>תשושי נפש</v>
      </c>
      <c r="Y719" s="63">
        <f>'טבלה מרכזת'!B719</f>
        <v>45</v>
      </c>
      <c r="Z719" s="63" t="str">
        <f>'טבלה מרכזת'!C719</f>
        <v>ציוד אלקטרוני</v>
      </c>
      <c r="AA719" s="63" t="str">
        <f>'טבלה מרכזת'!D719</f>
        <v>כללי</v>
      </c>
      <c r="AB719" s="63" t="str">
        <f>'טבלה מרכזת'!E719</f>
        <v>דפיברלטור</v>
      </c>
      <c r="AC719" s="63">
        <f>'טבלה מרכזת'!F719</f>
        <v>4500</v>
      </c>
      <c r="AD719" s="63">
        <f>'טבלה מרכזת'!G719</f>
        <v>1</v>
      </c>
      <c r="AE719" s="63">
        <f>'טבלה מרכזת'!H719</f>
        <v>4500</v>
      </c>
    </row>
    <row r="720" spans="2:31" ht="28.5" thickBot="1" x14ac:dyDescent="0.35">
      <c r="B720" s="64" t="str">
        <f>תקן[[#This Row],[סוג מרכז]]</f>
        <v>תשושי נפש</v>
      </c>
      <c r="C720" s="64">
        <f>תקן[[#This Row],[גודל מרכז]]</f>
        <v>45</v>
      </c>
      <c r="D720" s="64" t="str">
        <f>תקן[[#This Row],[סוג פריט]]</f>
        <v>ציוד אלקטרוני</v>
      </c>
      <c r="E720" s="64" t="str">
        <f>תקן[[#This Row],[קטגוריה]]</f>
        <v>חדר מחשבים</v>
      </c>
      <c r="F720" s="60" t="str">
        <f>תקן[[#This Row],[תיאור הפריט]]</f>
        <v>טלוויזיה 42 (כולל הובלה והתקנה)</v>
      </c>
      <c r="G720" s="64">
        <f>תקן[[#This Row],[עלות פריט]]</f>
        <v>2500</v>
      </c>
      <c r="H720" s="64">
        <f>תקן[[#This Row],[כמות]]</f>
        <v>1</v>
      </c>
      <c r="I720" s="64">
        <f>תקן[[#This Row],[סהכ עלות]]</f>
        <v>2500</v>
      </c>
      <c r="J720" s="65"/>
      <c r="K720" s="209" t="str">
        <f t="shared" si="103"/>
        <v>טלוויזיה 42 (כולל הובלה והתקנה)</v>
      </c>
      <c r="L720" s="210">
        <f t="shared" si="99"/>
        <v>1</v>
      </c>
      <c r="M720" s="211">
        <f t="shared" si="100"/>
        <v>0</v>
      </c>
      <c r="N720" s="211">
        <f t="shared" si="101"/>
        <v>2500</v>
      </c>
      <c r="O720" s="210"/>
      <c r="P720" s="218"/>
      <c r="Q720" s="215" t="str">
        <f t="shared" si="104"/>
        <v>ציוד אלקטרוני</v>
      </c>
      <c r="R720" s="219">
        <f t="shared" si="105"/>
        <v>1</v>
      </c>
      <c r="S720" s="211">
        <f t="shared" si="106"/>
        <v>0</v>
      </c>
      <c r="T720" s="211">
        <f t="shared" si="102"/>
        <v>2500</v>
      </c>
      <c r="U720" s="211">
        <f t="shared" si="107"/>
        <v>2500</v>
      </c>
      <c r="V720" s="220"/>
      <c r="X720" s="63" t="str">
        <f>'טבלה מרכזת'!A720</f>
        <v>תשושי נפש</v>
      </c>
      <c r="Y720" s="63">
        <f>'טבלה מרכזת'!B720</f>
        <v>45</v>
      </c>
      <c r="Z720" s="63" t="str">
        <f>'טבלה מרכזת'!C720</f>
        <v>ציוד אלקטרוני</v>
      </c>
      <c r="AA720" s="63" t="str">
        <f>'טבלה מרכזת'!D720</f>
        <v>חדר מחשבים</v>
      </c>
      <c r="AB720" s="63" t="str">
        <f>'טבלה מרכזת'!E720</f>
        <v>טלוויזיה 42 (כולל הובלה והתקנה)</v>
      </c>
      <c r="AC720" s="63">
        <f>'טבלה מרכזת'!F720</f>
        <v>2500</v>
      </c>
      <c r="AD720" s="63">
        <f>'טבלה מרכזת'!G720</f>
        <v>1</v>
      </c>
      <c r="AE720" s="63">
        <f>'טבלה מרכזת'!H720</f>
        <v>2500</v>
      </c>
    </row>
    <row r="721" spans="2:31" ht="28.5" thickBot="1" x14ac:dyDescent="0.35">
      <c r="B721" s="64" t="str">
        <f>תקן[[#This Row],[סוג מרכז]]</f>
        <v>תשושי נפש</v>
      </c>
      <c r="C721" s="64">
        <f>תקן[[#This Row],[גודל מרכז]]</f>
        <v>45</v>
      </c>
      <c r="D721" s="64" t="str">
        <f>תקן[[#This Row],[סוג פריט]]</f>
        <v>ציוד אלקטרוני</v>
      </c>
      <c r="E721" s="64" t="str">
        <f>תקן[[#This Row],[קטגוריה]]</f>
        <v>חדר מנהל</v>
      </c>
      <c r="F721" s="60" t="str">
        <f>תקן[[#This Row],[תיאור הפריט]]</f>
        <v>טלוויזיה 42 (כולל הובלה והתקנה)</v>
      </c>
      <c r="G721" s="64">
        <f>תקן[[#This Row],[עלות פריט]]</f>
        <v>2500</v>
      </c>
      <c r="H721" s="64">
        <f>תקן[[#This Row],[כמות]]</f>
        <v>1</v>
      </c>
      <c r="I721" s="64">
        <f>תקן[[#This Row],[סהכ עלות]]</f>
        <v>2500</v>
      </c>
      <c r="J721" s="65"/>
      <c r="K721" s="209" t="str">
        <f t="shared" si="103"/>
        <v>טלוויזיה 42 (כולל הובלה והתקנה)</v>
      </c>
      <c r="L721" s="210">
        <f t="shared" si="99"/>
        <v>1</v>
      </c>
      <c r="M721" s="211">
        <f t="shared" si="100"/>
        <v>0</v>
      </c>
      <c r="N721" s="211">
        <f t="shared" si="101"/>
        <v>2500</v>
      </c>
      <c r="O721" s="210"/>
      <c r="P721" s="218"/>
      <c r="Q721" s="215" t="str">
        <f t="shared" si="104"/>
        <v>ציוד אלקטרוני</v>
      </c>
      <c r="R721" s="219">
        <f t="shared" si="105"/>
        <v>1</v>
      </c>
      <c r="S721" s="211">
        <f t="shared" si="106"/>
        <v>0</v>
      </c>
      <c r="T721" s="211">
        <f t="shared" si="102"/>
        <v>2500</v>
      </c>
      <c r="U721" s="211">
        <f t="shared" si="107"/>
        <v>2500</v>
      </c>
      <c r="V721" s="220"/>
      <c r="X721" s="63" t="str">
        <f>'טבלה מרכזת'!A721</f>
        <v>תשושי נפש</v>
      </c>
      <c r="Y721" s="63">
        <f>'טבלה מרכזת'!B721</f>
        <v>45</v>
      </c>
      <c r="Z721" s="63" t="str">
        <f>'טבלה מרכזת'!C721</f>
        <v>ציוד אלקטרוני</v>
      </c>
      <c r="AA721" s="63" t="str">
        <f>'טבלה מרכזת'!D721</f>
        <v>חדר מנהל</v>
      </c>
      <c r="AB721" s="63" t="str">
        <f>'טבלה מרכזת'!E721</f>
        <v>טלוויזיה 42 (כולל הובלה והתקנה)</v>
      </c>
      <c r="AC721" s="63">
        <f>'טבלה מרכזת'!F721</f>
        <v>2500</v>
      </c>
      <c r="AD721" s="63">
        <f>'טבלה מרכזת'!G721</f>
        <v>1</v>
      </c>
      <c r="AE721" s="63">
        <f>'טבלה מרכזת'!H721</f>
        <v>2500</v>
      </c>
    </row>
    <row r="722" spans="2:31" ht="28.5" thickBot="1" x14ac:dyDescent="0.35">
      <c r="B722" s="64" t="str">
        <f>תקן[[#This Row],[סוג מרכז]]</f>
        <v>תשושי נפש</v>
      </c>
      <c r="C722" s="64">
        <f>תקן[[#This Row],[גודל מרכז]]</f>
        <v>45</v>
      </c>
      <c r="D722" s="64" t="str">
        <f>תקן[[#This Row],[סוג פריט]]</f>
        <v>ציוד אלקטרוני</v>
      </c>
      <c r="E722" s="64" t="str">
        <f>תקן[[#This Row],[קטגוריה]]</f>
        <v>חדרי פעילות/תעסוקה</v>
      </c>
      <c r="F722" s="60" t="str">
        <f>תקן[[#This Row],[תיאור הפריט]]</f>
        <v>טלוויזיה 42 (כולל הובלה והתקנה)</v>
      </c>
      <c r="G722" s="64">
        <f>תקן[[#This Row],[עלות פריט]]</f>
        <v>2500</v>
      </c>
      <c r="H722" s="64">
        <f>תקן[[#This Row],[כמות]]</f>
        <v>2</v>
      </c>
      <c r="I722" s="64">
        <f>תקן[[#This Row],[סהכ עלות]]</f>
        <v>5000</v>
      </c>
      <c r="J722" s="65"/>
      <c r="K722" s="209" t="str">
        <f t="shared" si="103"/>
        <v>טלוויזיה 42 (כולל הובלה והתקנה)</v>
      </c>
      <c r="L722" s="210">
        <f t="shared" si="99"/>
        <v>2</v>
      </c>
      <c r="M722" s="211">
        <f t="shared" si="100"/>
        <v>0</v>
      </c>
      <c r="N722" s="211">
        <f t="shared" si="101"/>
        <v>5000</v>
      </c>
      <c r="O722" s="210"/>
      <c r="P722" s="218"/>
      <c r="Q722" s="215" t="str">
        <f t="shared" si="104"/>
        <v>ציוד אלקטרוני</v>
      </c>
      <c r="R722" s="219">
        <f t="shared" si="105"/>
        <v>2</v>
      </c>
      <c r="S722" s="211">
        <f t="shared" si="106"/>
        <v>0</v>
      </c>
      <c r="T722" s="211">
        <f t="shared" si="102"/>
        <v>2500</v>
      </c>
      <c r="U722" s="211">
        <f t="shared" si="107"/>
        <v>5000</v>
      </c>
      <c r="V722" s="220"/>
      <c r="X722" s="63" t="str">
        <f>'טבלה מרכזת'!A722</f>
        <v>תשושי נפש</v>
      </c>
      <c r="Y722" s="63">
        <f>'טבלה מרכזת'!B722</f>
        <v>45</v>
      </c>
      <c r="Z722" s="63" t="str">
        <f>'טבלה מרכזת'!C722</f>
        <v>ציוד אלקטרוני</v>
      </c>
      <c r="AA722" s="63" t="str">
        <f>'טבלה מרכזת'!D722</f>
        <v>חדרי פעילות/תעסוקה</v>
      </c>
      <c r="AB722" s="63" t="str">
        <f>'טבלה מרכזת'!E722</f>
        <v>טלוויזיה 42 (כולל הובלה והתקנה)</v>
      </c>
      <c r="AC722" s="63">
        <f>'טבלה מרכזת'!F722</f>
        <v>2500</v>
      </c>
      <c r="AD722" s="63">
        <f>'טבלה מרכזת'!G722</f>
        <v>2</v>
      </c>
      <c r="AE722" s="63">
        <f>'טבלה מרכזת'!H722</f>
        <v>5000</v>
      </c>
    </row>
    <row r="723" spans="2:31" ht="28.5" thickBot="1" x14ac:dyDescent="0.35">
      <c r="B723" s="64" t="str">
        <f>תקן[[#This Row],[סוג מרכז]]</f>
        <v>תשושי נפש</v>
      </c>
      <c r="C723" s="64">
        <f>תקן[[#This Row],[גודל מרכז]]</f>
        <v>45</v>
      </c>
      <c r="D723" s="64" t="str">
        <f>תקן[[#This Row],[סוג פריט]]</f>
        <v>ציוד אלקטרוני</v>
      </c>
      <c r="E723" s="64" t="str">
        <f>תקן[[#This Row],[קטגוריה]]</f>
        <v>חדרי צוות/רב תחומי</v>
      </c>
      <c r="F723" s="60" t="str">
        <f>תקן[[#This Row],[תיאור הפריט]]</f>
        <v>טלוויזיה 42 (כולל הובלה והתקנה)</v>
      </c>
      <c r="G723" s="64">
        <f>תקן[[#This Row],[עלות פריט]]</f>
        <v>2500</v>
      </c>
      <c r="H723" s="64">
        <f>תקן[[#This Row],[כמות]]</f>
        <v>2</v>
      </c>
      <c r="I723" s="64">
        <f>תקן[[#This Row],[סהכ עלות]]</f>
        <v>5000</v>
      </c>
      <c r="J723" s="65"/>
      <c r="K723" s="209" t="str">
        <f t="shared" si="103"/>
        <v>טלוויזיה 42 (כולל הובלה והתקנה)</v>
      </c>
      <c r="L723" s="210">
        <f t="shared" si="99"/>
        <v>2</v>
      </c>
      <c r="M723" s="211">
        <f t="shared" si="100"/>
        <v>0</v>
      </c>
      <c r="N723" s="211">
        <f t="shared" si="101"/>
        <v>5000</v>
      </c>
      <c r="O723" s="210"/>
      <c r="P723" s="218"/>
      <c r="Q723" s="215" t="str">
        <f t="shared" si="104"/>
        <v>ציוד אלקטרוני</v>
      </c>
      <c r="R723" s="219">
        <f t="shared" si="105"/>
        <v>2</v>
      </c>
      <c r="S723" s="211">
        <f t="shared" si="106"/>
        <v>0</v>
      </c>
      <c r="T723" s="211">
        <f t="shared" si="102"/>
        <v>2500</v>
      </c>
      <c r="U723" s="211">
        <f t="shared" si="107"/>
        <v>5000</v>
      </c>
      <c r="V723" s="220"/>
      <c r="X723" s="63" t="str">
        <f>'טבלה מרכזת'!A723</f>
        <v>תשושי נפש</v>
      </c>
      <c r="Y723" s="63">
        <f>'טבלה מרכזת'!B723</f>
        <v>45</v>
      </c>
      <c r="Z723" s="63" t="str">
        <f>'טבלה מרכזת'!C723</f>
        <v>ציוד אלקטרוני</v>
      </c>
      <c r="AA723" s="63" t="str">
        <f>'טבלה מרכזת'!D723</f>
        <v>חדרי צוות/רב תחומי</v>
      </c>
      <c r="AB723" s="63" t="str">
        <f>'טבלה מרכזת'!E723</f>
        <v>טלוויזיה 42 (כולל הובלה והתקנה)</v>
      </c>
      <c r="AC723" s="63">
        <f>'טבלה מרכזת'!F723</f>
        <v>2500</v>
      </c>
      <c r="AD723" s="63">
        <f>'טבלה מרכזת'!G723</f>
        <v>2</v>
      </c>
      <c r="AE723" s="63">
        <f>'טבלה מרכזת'!H723</f>
        <v>5000</v>
      </c>
    </row>
    <row r="724" spans="2:31" ht="28.5" thickBot="1" x14ac:dyDescent="0.35">
      <c r="B724" s="64" t="str">
        <f>תקן[[#This Row],[סוג מרכז]]</f>
        <v>תשושי נפש</v>
      </c>
      <c r="C724" s="64">
        <f>תקן[[#This Row],[גודל מרכז]]</f>
        <v>45</v>
      </c>
      <c r="D724" s="64" t="str">
        <f>תקן[[#This Row],[סוג פריט]]</f>
        <v>ציוד אלקטרוני</v>
      </c>
      <c r="E724" s="64" t="str">
        <f>תקן[[#This Row],[קטגוריה]]</f>
        <v>אולם כניסה</v>
      </c>
      <c r="F724" s="60" t="str">
        <f>תקן[[#This Row],[תיאור הפריט]]</f>
        <v>טלוויזיה 65 (כולל הובלה והתקנה)</v>
      </c>
      <c r="G724" s="64">
        <f>תקן[[#This Row],[עלות פריט]]</f>
        <v>5000</v>
      </c>
      <c r="H724" s="64">
        <f>תקן[[#This Row],[כמות]]</f>
        <v>1</v>
      </c>
      <c r="I724" s="64">
        <f>תקן[[#This Row],[סהכ עלות]]</f>
        <v>5000</v>
      </c>
      <c r="J724" s="65"/>
      <c r="K724" s="209" t="str">
        <f t="shared" si="103"/>
        <v>טלוויזיה 65 (כולל הובלה והתקנה)</v>
      </c>
      <c r="L724" s="210">
        <f t="shared" si="99"/>
        <v>1</v>
      </c>
      <c r="M724" s="211">
        <f t="shared" si="100"/>
        <v>0</v>
      </c>
      <c r="N724" s="211">
        <f t="shared" si="101"/>
        <v>5000</v>
      </c>
      <c r="O724" s="210"/>
      <c r="P724" s="218"/>
      <c r="Q724" s="215" t="str">
        <f t="shared" si="104"/>
        <v>ציוד אלקטרוני</v>
      </c>
      <c r="R724" s="219">
        <f t="shared" si="105"/>
        <v>1</v>
      </c>
      <c r="S724" s="211">
        <f t="shared" si="106"/>
        <v>0</v>
      </c>
      <c r="T724" s="211">
        <f t="shared" si="102"/>
        <v>5000</v>
      </c>
      <c r="U724" s="211">
        <f t="shared" si="107"/>
        <v>5000</v>
      </c>
      <c r="V724" s="220"/>
      <c r="X724" s="63" t="str">
        <f>'טבלה מרכזת'!A724</f>
        <v>תשושי נפש</v>
      </c>
      <c r="Y724" s="63">
        <f>'טבלה מרכזת'!B724</f>
        <v>45</v>
      </c>
      <c r="Z724" s="63" t="str">
        <f>'טבלה מרכזת'!C724</f>
        <v>ציוד אלקטרוני</v>
      </c>
      <c r="AA724" s="63" t="str">
        <f>'טבלה מרכזת'!D724</f>
        <v>אולם כניסה</v>
      </c>
      <c r="AB724" s="63" t="str">
        <f>'טבלה מרכזת'!E724</f>
        <v>טלוויזיה 65 (כולל הובלה והתקנה)</v>
      </c>
      <c r="AC724" s="63">
        <f>'טבלה מרכזת'!F724</f>
        <v>5000</v>
      </c>
      <c r="AD724" s="63">
        <f>'טבלה מרכזת'!G724</f>
        <v>1</v>
      </c>
      <c r="AE724" s="63">
        <f>'טבלה מרכזת'!H724</f>
        <v>5000</v>
      </c>
    </row>
    <row r="725" spans="2:31" ht="28.5" thickBot="1" x14ac:dyDescent="0.35">
      <c r="B725" s="64" t="str">
        <f>תקן[[#This Row],[סוג מרכז]]</f>
        <v>תשושי נפש</v>
      </c>
      <c r="C725" s="64">
        <f>תקן[[#This Row],[גודל מרכז]]</f>
        <v>45</v>
      </c>
      <c r="D725" s="64" t="str">
        <f>תקן[[#This Row],[סוג פריט]]</f>
        <v>ציוד אלקטרוני</v>
      </c>
      <c r="E725" s="64" t="str">
        <f>תקן[[#This Row],[קטגוריה]]</f>
        <v>חדר אוכל</v>
      </c>
      <c r="F725" s="60" t="str">
        <f>תקן[[#This Row],[תיאור הפריט]]</f>
        <v>טלוויזיה 65 (כולל הובלה והתקנה)</v>
      </c>
      <c r="G725" s="64">
        <f>תקן[[#This Row],[עלות פריט]]</f>
        <v>5000</v>
      </c>
      <c r="H725" s="64">
        <f>תקן[[#This Row],[כמות]]</f>
        <v>1</v>
      </c>
      <c r="I725" s="64">
        <f>תקן[[#This Row],[סהכ עלות]]</f>
        <v>5000</v>
      </c>
      <c r="J725" s="65"/>
      <c r="K725" s="209" t="str">
        <f t="shared" si="103"/>
        <v>טלוויזיה 65 (כולל הובלה והתקנה)</v>
      </c>
      <c r="L725" s="210">
        <f t="shared" si="99"/>
        <v>1</v>
      </c>
      <c r="M725" s="211">
        <f t="shared" si="100"/>
        <v>0</v>
      </c>
      <c r="N725" s="211">
        <f t="shared" si="101"/>
        <v>5000</v>
      </c>
      <c r="O725" s="210"/>
      <c r="P725" s="218"/>
      <c r="Q725" s="215" t="str">
        <f t="shared" si="104"/>
        <v>ציוד אלקטרוני</v>
      </c>
      <c r="R725" s="219">
        <f t="shared" si="105"/>
        <v>1</v>
      </c>
      <c r="S725" s="211">
        <f t="shared" si="106"/>
        <v>0</v>
      </c>
      <c r="T725" s="211">
        <f t="shared" si="102"/>
        <v>5000</v>
      </c>
      <c r="U725" s="211">
        <f t="shared" si="107"/>
        <v>5000</v>
      </c>
      <c r="V725" s="220"/>
      <c r="X725" s="63" t="str">
        <f>'טבלה מרכזת'!A725</f>
        <v>תשושי נפש</v>
      </c>
      <c r="Y725" s="63">
        <f>'טבלה מרכזת'!B725</f>
        <v>45</v>
      </c>
      <c r="Z725" s="63" t="str">
        <f>'טבלה מרכזת'!C725</f>
        <v>ציוד אלקטרוני</v>
      </c>
      <c r="AA725" s="63" t="str">
        <f>'טבלה מרכזת'!D725</f>
        <v>חדר אוכל</v>
      </c>
      <c r="AB725" s="63" t="str">
        <f>'טבלה מרכזת'!E725</f>
        <v>טלוויזיה 65 (כולל הובלה והתקנה)</v>
      </c>
      <c r="AC725" s="63">
        <f>'טבלה מרכזת'!F725</f>
        <v>5000</v>
      </c>
      <c r="AD725" s="63">
        <f>'טבלה מרכזת'!G725</f>
        <v>1</v>
      </c>
      <c r="AE725" s="63">
        <f>'טבלה מרכזת'!H725</f>
        <v>5000</v>
      </c>
    </row>
    <row r="726" spans="2:31" ht="28.5" thickBot="1" x14ac:dyDescent="0.35">
      <c r="B726" s="64" t="str">
        <f>תקן[[#This Row],[סוג מרכז]]</f>
        <v>תשושי נפש</v>
      </c>
      <c r="C726" s="64">
        <f>תקן[[#This Row],[גודל מרכז]]</f>
        <v>45</v>
      </c>
      <c r="D726" s="64" t="str">
        <f>תקן[[#This Row],[סוג פריט]]</f>
        <v>ציוד אלקטרוני</v>
      </c>
      <c r="E726" s="64" t="str">
        <f>תקן[[#This Row],[קטגוריה]]</f>
        <v>חדר אוכל</v>
      </c>
      <c r="F726" s="60" t="str">
        <f>תקן[[#This Row],[תיאור הפריט]]</f>
        <v>טלוויזיה 85 (כולל הובלה והתקנה)</v>
      </c>
      <c r="G726" s="64">
        <f>תקן[[#This Row],[עלות פריט]]</f>
        <v>8000</v>
      </c>
      <c r="H726" s="64">
        <f>תקן[[#This Row],[כמות]]</f>
        <v>1</v>
      </c>
      <c r="I726" s="64">
        <f>תקן[[#This Row],[סהכ עלות]]</f>
        <v>8000</v>
      </c>
      <c r="J726" s="65"/>
      <c r="K726" s="209" t="str">
        <f t="shared" si="103"/>
        <v>טלוויזיה 85 (כולל הובלה והתקנה)</v>
      </c>
      <c r="L726" s="210">
        <f t="shared" si="99"/>
        <v>1</v>
      </c>
      <c r="M726" s="211">
        <f t="shared" si="100"/>
        <v>0</v>
      </c>
      <c r="N726" s="211">
        <f t="shared" si="101"/>
        <v>8000</v>
      </c>
      <c r="O726" s="210"/>
      <c r="P726" s="218"/>
      <c r="Q726" s="215" t="str">
        <f t="shared" si="104"/>
        <v>ציוד אלקטרוני</v>
      </c>
      <c r="R726" s="219">
        <f t="shared" si="105"/>
        <v>1</v>
      </c>
      <c r="S726" s="211">
        <f t="shared" si="106"/>
        <v>0</v>
      </c>
      <c r="T726" s="211">
        <f t="shared" si="102"/>
        <v>8000</v>
      </c>
      <c r="U726" s="211">
        <f t="shared" si="107"/>
        <v>8000</v>
      </c>
      <c r="V726" s="220"/>
      <c r="X726" s="63" t="str">
        <f>'טבלה מרכזת'!A726</f>
        <v>תשושי נפש</v>
      </c>
      <c r="Y726" s="63">
        <f>'טבלה מרכזת'!B726</f>
        <v>45</v>
      </c>
      <c r="Z726" s="63" t="str">
        <f>'טבלה מרכזת'!C726</f>
        <v>ציוד אלקטרוני</v>
      </c>
      <c r="AA726" s="63" t="str">
        <f>'טבלה מרכזת'!D726</f>
        <v>חדר אוכל</v>
      </c>
      <c r="AB726" s="63" t="str">
        <f>'טבלה מרכזת'!E726</f>
        <v>טלוויזיה 85 (כולל הובלה והתקנה)</v>
      </c>
      <c r="AC726" s="63">
        <f>'טבלה מרכזת'!F726</f>
        <v>8000</v>
      </c>
      <c r="AD726" s="63">
        <f>'טבלה מרכזת'!G726</f>
        <v>1</v>
      </c>
      <c r="AE726" s="63">
        <f>'טבלה מרכזת'!H726</f>
        <v>8000</v>
      </c>
    </row>
    <row r="727" spans="2:31" ht="14.5" thickBot="1" x14ac:dyDescent="0.35">
      <c r="B727" s="64" t="str">
        <f>תקן[[#This Row],[סוג מרכז]]</f>
        <v>תשושי נפש</v>
      </c>
      <c r="C727" s="64">
        <f>תקן[[#This Row],[גודל מרכז]]</f>
        <v>45</v>
      </c>
      <c r="D727" s="64" t="str">
        <f>תקן[[#This Row],[סוג פריט]]</f>
        <v>ציוד אלקטרוני</v>
      </c>
      <c r="E727" s="64" t="str">
        <f>תקן[[#This Row],[קטגוריה]]</f>
        <v>ציוד אלקטרוני</v>
      </c>
      <c r="F727" s="60" t="str">
        <f>תקן[[#This Row],[תיאור הפריט]]</f>
        <v>מגדיל טווח WIFI</v>
      </c>
      <c r="G727" s="64">
        <f>תקן[[#This Row],[עלות פריט]]</f>
        <v>900</v>
      </c>
      <c r="H727" s="64">
        <f>תקן[[#This Row],[כמות]]</f>
        <v>1</v>
      </c>
      <c r="I727" s="64">
        <f>תקן[[#This Row],[סהכ עלות]]</f>
        <v>900</v>
      </c>
      <c r="J727" s="65"/>
      <c r="K727" s="209" t="str">
        <f t="shared" si="103"/>
        <v>מגדיל טווח WIFI</v>
      </c>
      <c r="L727" s="210">
        <f t="shared" si="99"/>
        <v>1</v>
      </c>
      <c r="M727" s="211">
        <f t="shared" si="100"/>
        <v>0</v>
      </c>
      <c r="N727" s="211">
        <f t="shared" si="101"/>
        <v>900</v>
      </c>
      <c r="O727" s="210"/>
      <c r="P727" s="218"/>
      <c r="Q727" s="215" t="str">
        <f t="shared" si="104"/>
        <v>ציוד אלקטרוני</v>
      </c>
      <c r="R727" s="219">
        <f t="shared" si="105"/>
        <v>1</v>
      </c>
      <c r="S727" s="211">
        <f t="shared" si="106"/>
        <v>0</v>
      </c>
      <c r="T727" s="211">
        <f t="shared" si="102"/>
        <v>900</v>
      </c>
      <c r="U727" s="211">
        <f t="shared" si="107"/>
        <v>900</v>
      </c>
      <c r="V727" s="220"/>
      <c r="X727" s="63" t="str">
        <f>'טבלה מרכזת'!A727</f>
        <v>תשושי נפש</v>
      </c>
      <c r="Y727" s="63">
        <f>'טבלה מרכזת'!B727</f>
        <v>45</v>
      </c>
      <c r="Z727" s="63" t="str">
        <f>'טבלה מרכזת'!C727</f>
        <v>ציוד אלקטרוני</v>
      </c>
      <c r="AA727" s="63" t="str">
        <f>'טבלה מרכזת'!D727</f>
        <v>ציוד אלקטרוני</v>
      </c>
      <c r="AB727" s="63" t="str">
        <f>'טבלה מרכזת'!E727</f>
        <v>מגדיל טווח WIFI</v>
      </c>
      <c r="AC727" s="63">
        <f>'טבלה מרכזת'!F727</f>
        <v>900</v>
      </c>
      <c r="AD727" s="63">
        <f>'טבלה מרכזת'!G727</f>
        <v>1</v>
      </c>
      <c r="AE727" s="63">
        <f>'טבלה מרכזת'!H727</f>
        <v>900</v>
      </c>
    </row>
    <row r="728" spans="2:31" ht="14.5" thickBot="1" x14ac:dyDescent="0.35">
      <c r="B728" s="64" t="str">
        <f>תקן[[#This Row],[סוג מרכז]]</f>
        <v>תשושי נפש</v>
      </c>
      <c r="C728" s="64">
        <f>תקן[[#This Row],[גודל מרכז]]</f>
        <v>45</v>
      </c>
      <c r="D728" s="64" t="str">
        <f>תקן[[#This Row],[סוג פריט]]</f>
        <v>ציוד אלקטרוני</v>
      </c>
      <c r="E728" s="64" t="str">
        <f>תקן[[#This Row],[קטגוריה]]</f>
        <v>כללי</v>
      </c>
      <c r="F728" s="60" t="str">
        <f>תקן[[#This Row],[תיאור הפריט]]</f>
        <v>מערכת אזעקה ומצלמות</v>
      </c>
      <c r="G728" s="64">
        <f>תקן[[#This Row],[עלות פריט]]</f>
        <v>5000</v>
      </c>
      <c r="H728" s="64">
        <f>תקן[[#This Row],[כמות]]</f>
        <v>1</v>
      </c>
      <c r="I728" s="64">
        <f>תקן[[#This Row],[סהכ עלות]]</f>
        <v>5000</v>
      </c>
      <c r="J728" s="65"/>
      <c r="K728" s="209" t="str">
        <f t="shared" si="103"/>
        <v>מערכת אזעקה ומצלמות</v>
      </c>
      <c r="L728" s="210">
        <f t="shared" si="99"/>
        <v>1</v>
      </c>
      <c r="M728" s="211">
        <f t="shared" si="100"/>
        <v>0</v>
      </c>
      <c r="N728" s="211">
        <f t="shared" si="101"/>
        <v>5000</v>
      </c>
      <c r="O728" s="210"/>
      <c r="P728" s="218"/>
      <c r="Q728" s="215" t="str">
        <f t="shared" si="104"/>
        <v>ציוד אלקטרוני</v>
      </c>
      <c r="R728" s="219">
        <f t="shared" si="105"/>
        <v>1</v>
      </c>
      <c r="S728" s="211">
        <f t="shared" si="106"/>
        <v>0</v>
      </c>
      <c r="T728" s="211">
        <f t="shared" si="102"/>
        <v>5000</v>
      </c>
      <c r="U728" s="211">
        <f t="shared" si="107"/>
        <v>5000</v>
      </c>
      <c r="V728" s="220"/>
      <c r="X728" s="63" t="str">
        <f>'טבלה מרכזת'!A728</f>
        <v>תשושי נפש</v>
      </c>
      <c r="Y728" s="63">
        <f>'טבלה מרכזת'!B728</f>
        <v>45</v>
      </c>
      <c r="Z728" s="63" t="str">
        <f>'טבלה מרכזת'!C728</f>
        <v>ציוד אלקטרוני</v>
      </c>
      <c r="AA728" s="63" t="str">
        <f>'טבלה מרכזת'!D728</f>
        <v>כללי</v>
      </c>
      <c r="AB728" s="63" t="str">
        <f>'טבלה מרכזת'!E728</f>
        <v>מערכת אזעקה ומצלמות</v>
      </c>
      <c r="AC728" s="63">
        <f>'טבלה מרכזת'!F728</f>
        <v>5000</v>
      </c>
      <c r="AD728" s="63">
        <f>'טבלה מרכזת'!G728</f>
        <v>1</v>
      </c>
      <c r="AE728" s="63">
        <f>'טבלה מרכזת'!H728</f>
        <v>5000</v>
      </c>
    </row>
    <row r="729" spans="2:31" ht="14.5" thickBot="1" x14ac:dyDescent="0.35">
      <c r="B729" s="64" t="str">
        <f>תקן[[#This Row],[סוג מרכז]]</f>
        <v>תשושי נפש</v>
      </c>
      <c r="C729" s="64">
        <f>תקן[[#This Row],[גודל מרכז]]</f>
        <v>45</v>
      </c>
      <c r="D729" s="64" t="str">
        <f>תקן[[#This Row],[סוג פריט]]</f>
        <v>ציוד אלקטרוני</v>
      </c>
      <c r="E729" s="64" t="str">
        <f>תקן[[#This Row],[קטגוריה]]</f>
        <v>ציוד אלקטרוני</v>
      </c>
      <c r="F729" s="60" t="str">
        <f>תקן[[#This Row],[תיאור הפריט]]</f>
        <v>מערכת התרעה נגד אש</v>
      </c>
      <c r="G729" s="64">
        <f>תקן[[#This Row],[עלות פריט]]</f>
        <v>5200</v>
      </c>
      <c r="H729" s="64">
        <f>תקן[[#This Row],[כמות]]</f>
        <v>1</v>
      </c>
      <c r="I729" s="64">
        <f>תקן[[#This Row],[סהכ עלות]]</f>
        <v>5200</v>
      </c>
      <c r="J729" s="65"/>
      <c r="K729" s="209" t="str">
        <f t="shared" si="103"/>
        <v>מערכת התרעה נגד אש</v>
      </c>
      <c r="L729" s="210">
        <f t="shared" si="99"/>
        <v>1</v>
      </c>
      <c r="M729" s="211">
        <f t="shared" si="100"/>
        <v>0</v>
      </c>
      <c r="N729" s="211">
        <f t="shared" si="101"/>
        <v>5200</v>
      </c>
      <c r="O729" s="210"/>
      <c r="P729" s="218"/>
      <c r="Q729" s="215" t="str">
        <f t="shared" si="104"/>
        <v>ציוד אלקטרוני</v>
      </c>
      <c r="R729" s="219">
        <f t="shared" si="105"/>
        <v>1</v>
      </c>
      <c r="S729" s="211">
        <f t="shared" si="106"/>
        <v>0</v>
      </c>
      <c r="T729" s="211">
        <f t="shared" si="102"/>
        <v>5200</v>
      </c>
      <c r="U729" s="211">
        <f t="shared" si="107"/>
        <v>5200</v>
      </c>
      <c r="V729" s="220"/>
      <c r="X729" s="63" t="str">
        <f>'טבלה מרכזת'!A729</f>
        <v>תשושי נפש</v>
      </c>
      <c r="Y729" s="63">
        <f>'טבלה מרכזת'!B729</f>
        <v>45</v>
      </c>
      <c r="Z729" s="63" t="str">
        <f>'טבלה מרכזת'!C729</f>
        <v>ציוד אלקטרוני</v>
      </c>
      <c r="AA729" s="63" t="str">
        <f>'טבלה מרכזת'!D729</f>
        <v>ציוד אלקטרוני</v>
      </c>
      <c r="AB729" s="63" t="str">
        <f>'טבלה מרכזת'!E729</f>
        <v>מערכת התרעה נגד אש</v>
      </c>
      <c r="AC729" s="63">
        <f>'טבלה מרכזת'!F729</f>
        <v>5200</v>
      </c>
      <c r="AD729" s="63">
        <f>'טבלה מרכזת'!G729</f>
        <v>1</v>
      </c>
      <c r="AE729" s="63">
        <f>'טבלה מרכזת'!H729</f>
        <v>5200</v>
      </c>
    </row>
    <row r="730" spans="2:31" ht="14.5" thickBot="1" x14ac:dyDescent="0.35">
      <c r="B730" s="64" t="str">
        <f>תקן[[#This Row],[סוג מרכז]]</f>
        <v>תשושי נפש</v>
      </c>
      <c r="C730" s="64">
        <f>תקן[[#This Row],[גודל מרכז]]</f>
        <v>45</v>
      </c>
      <c r="D730" s="64" t="str">
        <f>תקן[[#This Row],[סוג פריט]]</f>
        <v>ציוד אלקטרוני</v>
      </c>
      <c r="E730" s="64" t="str">
        <f>תקן[[#This Row],[קטגוריה]]</f>
        <v>ציוד אלקטרוני</v>
      </c>
      <c r="F730" s="60" t="str">
        <f>תקן[[#This Row],[תיאור הפריט]]</f>
        <v>מערכת טלפונים</v>
      </c>
      <c r="G730" s="64">
        <f>תקן[[#This Row],[עלות פריט]]</f>
        <v>6100</v>
      </c>
      <c r="H730" s="64">
        <f>תקן[[#This Row],[כמות]]</f>
        <v>1</v>
      </c>
      <c r="I730" s="64">
        <f>תקן[[#This Row],[סהכ עלות]]</f>
        <v>6100</v>
      </c>
      <c r="J730" s="65"/>
      <c r="K730" s="209" t="str">
        <f t="shared" si="103"/>
        <v>מערכת טלפונים</v>
      </c>
      <c r="L730" s="210">
        <f t="shared" si="99"/>
        <v>1</v>
      </c>
      <c r="M730" s="211">
        <f t="shared" si="100"/>
        <v>0</v>
      </c>
      <c r="N730" s="211">
        <f t="shared" si="101"/>
        <v>6100</v>
      </c>
      <c r="O730" s="210"/>
      <c r="P730" s="218"/>
      <c r="Q730" s="215" t="str">
        <f t="shared" si="104"/>
        <v>ציוד אלקטרוני</v>
      </c>
      <c r="R730" s="219">
        <f t="shared" si="105"/>
        <v>1</v>
      </c>
      <c r="S730" s="211">
        <f t="shared" si="106"/>
        <v>0</v>
      </c>
      <c r="T730" s="211">
        <f t="shared" si="102"/>
        <v>6100</v>
      </c>
      <c r="U730" s="211">
        <f t="shared" si="107"/>
        <v>6100</v>
      </c>
      <c r="V730" s="220"/>
      <c r="X730" s="63" t="str">
        <f>'טבלה מרכזת'!A730</f>
        <v>תשושי נפש</v>
      </c>
      <c r="Y730" s="63">
        <f>'טבלה מרכזת'!B730</f>
        <v>45</v>
      </c>
      <c r="Z730" s="63" t="str">
        <f>'טבלה מרכזת'!C730</f>
        <v>ציוד אלקטרוני</v>
      </c>
      <c r="AA730" s="63" t="str">
        <f>'טבלה מרכזת'!D730</f>
        <v>ציוד אלקטרוני</v>
      </c>
      <c r="AB730" s="63" t="str">
        <f>'טבלה מרכזת'!E730</f>
        <v>מערכת טלפונים</v>
      </c>
      <c r="AC730" s="63">
        <f>'טבלה מרכזת'!F730</f>
        <v>6100</v>
      </c>
      <c r="AD730" s="63">
        <f>'טבלה מרכזת'!G730</f>
        <v>1</v>
      </c>
      <c r="AE730" s="63">
        <f>'טבלה מרכזת'!H730</f>
        <v>6100</v>
      </c>
    </row>
    <row r="731" spans="2:31" ht="14.5" thickBot="1" x14ac:dyDescent="0.35">
      <c r="B731" s="64" t="str">
        <f>תקן[[#This Row],[סוג מרכז]]</f>
        <v>תשושי נפש</v>
      </c>
      <c r="C731" s="64">
        <f>תקן[[#This Row],[גודל מרכז]]</f>
        <v>45</v>
      </c>
      <c r="D731" s="64" t="str">
        <f>תקן[[#This Row],[סוג פריט]]</f>
        <v>ציוד אלקטרוני</v>
      </c>
      <c r="E731" s="64" t="str">
        <f>תקן[[#This Row],[קטגוריה]]</f>
        <v>ציוד אלקטרוני</v>
      </c>
      <c r="F731" s="60" t="str">
        <f>תקן[[#This Row],[תיאור הפריט]]</f>
        <v>מערכת כריזת חירום</v>
      </c>
      <c r="G731" s="64">
        <f>תקן[[#This Row],[עלות פריט]]</f>
        <v>5000</v>
      </c>
      <c r="H731" s="64">
        <f>תקן[[#This Row],[כמות]]</f>
        <v>1</v>
      </c>
      <c r="I731" s="64">
        <f>תקן[[#This Row],[סהכ עלות]]</f>
        <v>5000</v>
      </c>
      <c r="J731" s="65"/>
      <c r="K731" s="209" t="str">
        <f t="shared" si="103"/>
        <v>מערכת כריזת חירום</v>
      </c>
      <c r="L731" s="210">
        <f t="shared" si="99"/>
        <v>1</v>
      </c>
      <c r="M731" s="211">
        <f t="shared" si="100"/>
        <v>0</v>
      </c>
      <c r="N731" s="211">
        <f t="shared" si="101"/>
        <v>5000</v>
      </c>
      <c r="O731" s="210"/>
      <c r="P731" s="218"/>
      <c r="Q731" s="215" t="str">
        <f t="shared" si="104"/>
        <v>ציוד אלקטרוני</v>
      </c>
      <c r="R731" s="219">
        <f t="shared" si="105"/>
        <v>1</v>
      </c>
      <c r="S731" s="211">
        <f t="shared" si="106"/>
        <v>0</v>
      </c>
      <c r="T731" s="211">
        <f t="shared" si="102"/>
        <v>5000</v>
      </c>
      <c r="U731" s="211">
        <f t="shared" si="107"/>
        <v>5000</v>
      </c>
      <c r="V731" s="220"/>
      <c r="X731" s="63" t="str">
        <f>'טבלה מרכזת'!A731</f>
        <v>תשושי נפש</v>
      </c>
      <c r="Y731" s="63">
        <f>'טבלה מרכזת'!B731</f>
        <v>45</v>
      </c>
      <c r="Z731" s="63" t="str">
        <f>'טבלה מרכזת'!C731</f>
        <v>ציוד אלקטרוני</v>
      </c>
      <c r="AA731" s="63" t="str">
        <f>'טבלה מרכזת'!D731</f>
        <v>ציוד אלקטרוני</v>
      </c>
      <c r="AB731" s="63" t="str">
        <f>'טבלה מרכזת'!E731</f>
        <v>מערכת כריזת חירום</v>
      </c>
      <c r="AC731" s="63">
        <f>'טבלה מרכזת'!F731</f>
        <v>5000</v>
      </c>
      <c r="AD731" s="63">
        <f>'טבלה מרכזת'!G731</f>
        <v>1</v>
      </c>
      <c r="AE731" s="63">
        <f>'טבלה מרכזת'!H731</f>
        <v>5000</v>
      </c>
    </row>
    <row r="732" spans="2:31" ht="14.5" thickBot="1" x14ac:dyDescent="0.35">
      <c r="B732" s="64" t="str">
        <f>תקן[[#This Row],[סוג מרכז]]</f>
        <v>תשושי נפש</v>
      </c>
      <c r="C732" s="64">
        <f>תקן[[#This Row],[גודל מרכז]]</f>
        <v>45</v>
      </c>
      <c r="D732" s="64" t="str">
        <f>תקן[[#This Row],[סוג פריט]]</f>
        <v>ריהוט</v>
      </c>
      <c r="E732" s="64" t="str">
        <f>תקן[[#This Row],[קטגוריה]]</f>
        <v>חדר מנוחה</v>
      </c>
      <c r="F732" s="60" t="str">
        <f>תקן[[#This Row],[תיאור הפריט]]</f>
        <v>ארון איחסון (רוחב 80-100 ס"מ)</v>
      </c>
      <c r="G732" s="64">
        <f>תקן[[#This Row],[עלות פריט]]</f>
        <v>1000</v>
      </c>
      <c r="H732" s="64">
        <f>תקן[[#This Row],[כמות]]</f>
        <v>1</v>
      </c>
      <c r="I732" s="64">
        <f>תקן[[#This Row],[סהכ עלות]]</f>
        <v>1000</v>
      </c>
      <c r="J732" s="65"/>
      <c r="K732" s="209" t="str">
        <f t="shared" si="103"/>
        <v>ארון איחסון (רוחב 80-100 ס"מ)</v>
      </c>
      <c r="L732" s="210">
        <f t="shared" si="99"/>
        <v>1</v>
      </c>
      <c r="M732" s="211">
        <f t="shared" si="100"/>
        <v>0</v>
      </c>
      <c r="N732" s="211">
        <f t="shared" si="101"/>
        <v>1000</v>
      </c>
      <c r="O732" s="210"/>
      <c r="P732" s="218"/>
      <c r="Q732" s="215" t="str">
        <f t="shared" si="104"/>
        <v>ריהוט</v>
      </c>
      <c r="R732" s="219">
        <f t="shared" si="105"/>
        <v>1</v>
      </c>
      <c r="S732" s="211">
        <f t="shared" si="106"/>
        <v>0</v>
      </c>
      <c r="T732" s="211">
        <f t="shared" si="102"/>
        <v>1000</v>
      </c>
      <c r="U732" s="211">
        <f t="shared" si="107"/>
        <v>1000</v>
      </c>
      <c r="V732" s="220"/>
      <c r="X732" s="63" t="str">
        <f>'טבלה מרכזת'!A732</f>
        <v>תשושי נפש</v>
      </c>
      <c r="Y732" s="63">
        <f>'טבלה מרכזת'!B732</f>
        <v>45</v>
      </c>
      <c r="Z732" s="63" t="str">
        <f>'טבלה מרכזת'!C732</f>
        <v>ריהוט</v>
      </c>
      <c r="AA732" s="63" t="str">
        <f>'טבלה מרכזת'!D732</f>
        <v>חדר מנוחה</v>
      </c>
      <c r="AB732" s="63" t="str">
        <f>'טבלה מרכזת'!E732</f>
        <v>ארון איחסון (רוחב 80-100 ס"מ)</v>
      </c>
      <c r="AC732" s="63">
        <f>'טבלה מרכזת'!F732</f>
        <v>1000</v>
      </c>
      <c r="AD732" s="63">
        <f>'טבלה מרכזת'!G732</f>
        <v>1</v>
      </c>
      <c r="AE732" s="63">
        <f>'טבלה מרכזת'!H732</f>
        <v>1000</v>
      </c>
    </row>
    <row r="733" spans="2:31" ht="14.5" thickBot="1" x14ac:dyDescent="0.35">
      <c r="B733" s="64" t="str">
        <f>תקן[[#This Row],[סוג מרכז]]</f>
        <v>תשושי נפש</v>
      </c>
      <c r="C733" s="64">
        <f>תקן[[#This Row],[גודל מרכז]]</f>
        <v>45</v>
      </c>
      <c r="D733" s="64" t="str">
        <f>תקן[[#This Row],[סוג פריט]]</f>
        <v>ריהוט</v>
      </c>
      <c r="E733" s="64" t="str">
        <f>תקן[[#This Row],[קטגוריה]]</f>
        <v>חדר ניקיון</v>
      </c>
      <c r="F733" s="60" t="str">
        <f>תקן[[#This Row],[תיאור הפריט]]</f>
        <v>ארון איחסון (רוחב 80-100 ס"מ)</v>
      </c>
      <c r="G733" s="64">
        <f>תקן[[#This Row],[עלות פריט]]</f>
        <v>1000</v>
      </c>
      <c r="H733" s="64">
        <f>תקן[[#This Row],[כמות]]</f>
        <v>1</v>
      </c>
      <c r="I733" s="64">
        <f>תקן[[#This Row],[סהכ עלות]]</f>
        <v>1000</v>
      </c>
      <c r="J733" s="65"/>
      <c r="K733" s="209" t="str">
        <f t="shared" si="103"/>
        <v>ארון איחסון (רוחב 80-100 ס"מ)</v>
      </c>
      <c r="L733" s="210">
        <f t="shared" si="99"/>
        <v>1</v>
      </c>
      <c r="M733" s="211">
        <f t="shared" si="100"/>
        <v>0</v>
      </c>
      <c r="N733" s="211">
        <f t="shared" si="101"/>
        <v>1000</v>
      </c>
      <c r="O733" s="210"/>
      <c r="P733" s="218"/>
      <c r="Q733" s="215" t="str">
        <f t="shared" si="104"/>
        <v>ריהוט</v>
      </c>
      <c r="R733" s="219">
        <f t="shared" si="105"/>
        <v>1</v>
      </c>
      <c r="S733" s="211">
        <f t="shared" si="106"/>
        <v>0</v>
      </c>
      <c r="T733" s="211">
        <f t="shared" si="102"/>
        <v>1000</v>
      </c>
      <c r="U733" s="211">
        <f t="shared" si="107"/>
        <v>1000</v>
      </c>
      <c r="V733" s="220"/>
      <c r="X733" s="63" t="str">
        <f>'טבלה מרכזת'!A733</f>
        <v>תשושי נפש</v>
      </c>
      <c r="Y733" s="63">
        <f>'טבלה מרכזת'!B733</f>
        <v>45</v>
      </c>
      <c r="Z733" s="63" t="str">
        <f>'טבלה מרכזת'!C733</f>
        <v>ריהוט</v>
      </c>
      <c r="AA733" s="63" t="str">
        <f>'טבלה מרכזת'!D733</f>
        <v>חדר ניקיון</v>
      </c>
      <c r="AB733" s="63" t="str">
        <f>'טבלה מרכזת'!E733</f>
        <v>ארון איחסון (רוחב 80-100 ס"מ)</v>
      </c>
      <c r="AC733" s="63">
        <f>'טבלה מרכזת'!F733</f>
        <v>1000</v>
      </c>
      <c r="AD733" s="63">
        <f>'טבלה מרכזת'!G733</f>
        <v>1</v>
      </c>
      <c r="AE733" s="63">
        <f>'טבלה מרכזת'!H733</f>
        <v>1000</v>
      </c>
    </row>
    <row r="734" spans="2:31" ht="14.5" thickBot="1" x14ac:dyDescent="0.35">
      <c r="B734" s="64" t="str">
        <f>תקן[[#This Row],[סוג מרכז]]</f>
        <v>תשושי נפש</v>
      </c>
      <c r="C734" s="64">
        <f>תקן[[#This Row],[גודל מרכז]]</f>
        <v>45</v>
      </c>
      <c r="D734" s="64" t="str">
        <f>תקן[[#This Row],[סוג פריט]]</f>
        <v>ריהוט</v>
      </c>
      <c r="E734" s="64" t="str">
        <f>תקן[[#This Row],[קטגוריה]]</f>
        <v>חדרי פעילות/תעסוקה</v>
      </c>
      <c r="F734" s="60" t="str">
        <f>תקן[[#This Row],[תיאור הפריט]]</f>
        <v>ארון איחסון (רוחב 80-100 ס"מ)</v>
      </c>
      <c r="G734" s="64">
        <f>תקן[[#This Row],[עלות פריט]]</f>
        <v>1000</v>
      </c>
      <c r="H734" s="64">
        <f>תקן[[#This Row],[כמות]]</f>
        <v>4</v>
      </c>
      <c r="I734" s="64">
        <f>תקן[[#This Row],[סהכ עלות]]</f>
        <v>4000</v>
      </c>
      <c r="J734" s="65"/>
      <c r="K734" s="209" t="str">
        <f t="shared" si="103"/>
        <v>ארון איחסון (רוחב 80-100 ס"מ)</v>
      </c>
      <c r="L734" s="210">
        <f t="shared" si="99"/>
        <v>4</v>
      </c>
      <c r="M734" s="211">
        <f t="shared" si="100"/>
        <v>0</v>
      </c>
      <c r="N734" s="211">
        <f t="shared" si="101"/>
        <v>4000</v>
      </c>
      <c r="O734" s="210"/>
      <c r="P734" s="218"/>
      <c r="Q734" s="215" t="str">
        <f t="shared" si="104"/>
        <v>ריהוט</v>
      </c>
      <c r="R734" s="219">
        <f t="shared" si="105"/>
        <v>4</v>
      </c>
      <c r="S734" s="211">
        <f t="shared" si="106"/>
        <v>0</v>
      </c>
      <c r="T734" s="211">
        <f t="shared" si="102"/>
        <v>1000</v>
      </c>
      <c r="U734" s="211">
        <f t="shared" si="107"/>
        <v>4000</v>
      </c>
      <c r="V734" s="220"/>
      <c r="X734" s="63" t="str">
        <f>'טבלה מרכזת'!A734</f>
        <v>תשושי נפש</v>
      </c>
      <c r="Y734" s="63">
        <f>'טבלה מרכזת'!B734</f>
        <v>45</v>
      </c>
      <c r="Z734" s="63" t="str">
        <f>'טבלה מרכזת'!C734</f>
        <v>ריהוט</v>
      </c>
      <c r="AA734" s="63" t="str">
        <f>'טבלה מרכזת'!D734</f>
        <v>חדרי פעילות/תעסוקה</v>
      </c>
      <c r="AB734" s="63" t="str">
        <f>'טבלה מרכזת'!E734</f>
        <v>ארון איחסון (רוחב 80-100 ס"מ)</v>
      </c>
      <c r="AC734" s="63">
        <f>'טבלה מרכזת'!F734</f>
        <v>1000</v>
      </c>
      <c r="AD734" s="63">
        <f>'טבלה מרכזת'!G734</f>
        <v>4</v>
      </c>
      <c r="AE734" s="63">
        <f>'טבלה מרכזת'!H734</f>
        <v>4000</v>
      </c>
    </row>
    <row r="735" spans="2:31" ht="14.5" thickBot="1" x14ac:dyDescent="0.35">
      <c r="B735" s="64" t="str">
        <f>תקן[[#This Row],[סוג מרכז]]</f>
        <v>תשושי נפש</v>
      </c>
      <c r="C735" s="64">
        <f>תקן[[#This Row],[גודל מרכז]]</f>
        <v>45</v>
      </c>
      <c r="D735" s="64" t="str">
        <f>תקן[[#This Row],[סוג פריט]]</f>
        <v>ריהוט</v>
      </c>
      <c r="E735" s="64" t="str">
        <f>תקן[[#This Row],[קטגוריה]]</f>
        <v>מחסנים - מטבח, כללי, תעסוקה</v>
      </c>
      <c r="F735" s="60" t="str">
        <f>תקן[[#This Row],[תיאור הפריט]]</f>
        <v>ארון איחסון (רוחב 80-100 ס"מ)</v>
      </c>
      <c r="G735" s="64">
        <f>תקן[[#This Row],[עלות פריט]]</f>
        <v>1000</v>
      </c>
      <c r="H735" s="64">
        <f>תקן[[#This Row],[כמות]]</f>
        <v>3</v>
      </c>
      <c r="I735" s="64">
        <f>תקן[[#This Row],[סהכ עלות]]</f>
        <v>3000</v>
      </c>
      <c r="J735" s="65"/>
      <c r="K735" s="209" t="str">
        <f t="shared" si="103"/>
        <v>ארון איחסון (רוחב 80-100 ס"מ)</v>
      </c>
      <c r="L735" s="210">
        <f t="shared" si="99"/>
        <v>3</v>
      </c>
      <c r="M735" s="211">
        <f t="shared" si="100"/>
        <v>0</v>
      </c>
      <c r="N735" s="211">
        <f t="shared" si="101"/>
        <v>3000</v>
      </c>
      <c r="O735" s="210"/>
      <c r="P735" s="218"/>
      <c r="Q735" s="215" t="str">
        <f t="shared" si="104"/>
        <v>ריהוט</v>
      </c>
      <c r="R735" s="219">
        <f t="shared" si="105"/>
        <v>3</v>
      </c>
      <c r="S735" s="211">
        <f t="shared" si="106"/>
        <v>0</v>
      </c>
      <c r="T735" s="211">
        <f t="shared" si="102"/>
        <v>1000</v>
      </c>
      <c r="U735" s="211">
        <f t="shared" si="107"/>
        <v>3000</v>
      </c>
      <c r="V735" s="220"/>
      <c r="X735" s="63" t="str">
        <f>'טבלה מרכזת'!A735</f>
        <v>תשושי נפש</v>
      </c>
      <c r="Y735" s="63">
        <f>'טבלה מרכזת'!B735</f>
        <v>45</v>
      </c>
      <c r="Z735" s="63" t="str">
        <f>'טבלה מרכזת'!C735</f>
        <v>ריהוט</v>
      </c>
      <c r="AA735" s="63" t="str">
        <f>'טבלה מרכזת'!D735</f>
        <v>מחסנים - מטבח, כללי, תעסוקה</v>
      </c>
      <c r="AB735" s="63" t="str">
        <f>'טבלה מרכזת'!E735</f>
        <v>ארון איחסון (רוחב 80-100 ס"מ)</v>
      </c>
      <c r="AC735" s="63">
        <f>'טבלה מרכזת'!F735</f>
        <v>1000</v>
      </c>
      <c r="AD735" s="63">
        <f>'טבלה מרכזת'!G735</f>
        <v>3</v>
      </c>
      <c r="AE735" s="63">
        <f>'טבלה מרכזת'!H735</f>
        <v>3000</v>
      </c>
    </row>
    <row r="736" spans="2:31" ht="14.5" thickBot="1" x14ac:dyDescent="0.35">
      <c r="B736" s="64" t="str">
        <f>תקן[[#This Row],[סוג מרכז]]</f>
        <v>תשושי נפש</v>
      </c>
      <c r="C736" s="64">
        <f>תקן[[#This Row],[גודל מרכז]]</f>
        <v>45</v>
      </c>
      <c r="D736" s="64" t="str">
        <f>תקן[[#This Row],[סוג פריט]]</f>
        <v>ריהוט</v>
      </c>
      <c r="E736" s="64" t="str">
        <f>תקן[[#This Row],[קטגוריה]]</f>
        <v>מכבסה</v>
      </c>
      <c r="F736" s="60" t="str">
        <f>תקן[[#This Row],[תיאור הפריט]]</f>
        <v>ארון איחסון (רוחב 80-100 ס"מ)</v>
      </c>
      <c r="G736" s="64">
        <f>תקן[[#This Row],[עלות פריט]]</f>
        <v>1000</v>
      </c>
      <c r="H736" s="64">
        <f>תקן[[#This Row],[כמות]]</f>
        <v>1</v>
      </c>
      <c r="I736" s="64">
        <f>תקן[[#This Row],[סהכ עלות]]</f>
        <v>1000</v>
      </c>
      <c r="J736" s="65"/>
      <c r="K736" s="209" t="str">
        <f t="shared" si="103"/>
        <v>ארון איחסון (רוחב 80-100 ס"מ)</v>
      </c>
      <c r="L736" s="210">
        <f t="shared" si="99"/>
        <v>1</v>
      </c>
      <c r="M736" s="211">
        <f t="shared" si="100"/>
        <v>0</v>
      </c>
      <c r="N736" s="211">
        <f t="shared" si="101"/>
        <v>1000</v>
      </c>
      <c r="O736" s="210"/>
      <c r="P736" s="218"/>
      <c r="Q736" s="215" t="str">
        <f t="shared" si="104"/>
        <v>ריהוט</v>
      </c>
      <c r="R736" s="219">
        <f t="shared" si="105"/>
        <v>1</v>
      </c>
      <c r="S736" s="211">
        <f t="shared" si="106"/>
        <v>0</v>
      </c>
      <c r="T736" s="211">
        <f t="shared" si="102"/>
        <v>1000</v>
      </c>
      <c r="U736" s="211">
        <f t="shared" si="107"/>
        <v>1000</v>
      </c>
      <c r="V736" s="220"/>
      <c r="X736" s="63" t="str">
        <f>'טבלה מרכזת'!A736</f>
        <v>תשושי נפש</v>
      </c>
      <c r="Y736" s="63">
        <f>'טבלה מרכזת'!B736</f>
        <v>45</v>
      </c>
      <c r="Z736" s="63" t="str">
        <f>'טבלה מרכזת'!C736</f>
        <v>ריהוט</v>
      </c>
      <c r="AA736" s="63" t="str">
        <f>'טבלה מרכזת'!D736</f>
        <v>מכבסה</v>
      </c>
      <c r="AB736" s="63" t="str">
        <f>'טבלה מרכזת'!E736</f>
        <v>ארון איחסון (רוחב 80-100 ס"מ)</v>
      </c>
      <c r="AC736" s="63">
        <f>'טבלה מרכזת'!F736</f>
        <v>1000</v>
      </c>
      <c r="AD736" s="63">
        <f>'טבלה מרכזת'!G736</f>
        <v>1</v>
      </c>
      <c r="AE736" s="63">
        <f>'טבלה מרכזת'!H736</f>
        <v>1000</v>
      </c>
    </row>
    <row r="737" spans="2:31" ht="28.5" thickBot="1" x14ac:dyDescent="0.35">
      <c r="B737" s="64" t="str">
        <f>תקן[[#This Row],[סוג מרכז]]</f>
        <v>תשושי נפש</v>
      </c>
      <c r="C737" s="64">
        <f>תקן[[#This Row],[גודל מרכז]]</f>
        <v>45</v>
      </c>
      <c r="D737" s="64" t="str">
        <f>תקן[[#This Row],[סוג פריט]]</f>
        <v>ריהוט</v>
      </c>
      <c r="E737" s="64" t="str">
        <f>תקן[[#This Row],[קטגוריה]]</f>
        <v>חדר מזכירות וקבלה</v>
      </c>
      <c r="F737" s="60" t="str">
        <f>תקן[[#This Row],[תיאור הפריט]]</f>
        <v>ארון איחסון משרדי (רוחב כ- 1 מטר)</v>
      </c>
      <c r="G737" s="64">
        <f>תקן[[#This Row],[עלות פריט]]</f>
        <v>1500</v>
      </c>
      <c r="H737" s="64">
        <f>תקן[[#This Row],[כמות]]</f>
        <v>2</v>
      </c>
      <c r="I737" s="64">
        <f>תקן[[#This Row],[סהכ עלות]]</f>
        <v>3000</v>
      </c>
      <c r="J737" s="65"/>
      <c r="K737" s="209" t="str">
        <f t="shared" si="103"/>
        <v>ארון איחסון משרדי (רוחב כ- 1 מטר)</v>
      </c>
      <c r="L737" s="210">
        <f t="shared" si="99"/>
        <v>2</v>
      </c>
      <c r="M737" s="211">
        <f t="shared" si="100"/>
        <v>0</v>
      </c>
      <c r="N737" s="211">
        <f t="shared" si="101"/>
        <v>3000</v>
      </c>
      <c r="O737" s="210"/>
      <c r="P737" s="218"/>
      <c r="Q737" s="215" t="str">
        <f t="shared" si="104"/>
        <v>ריהוט</v>
      </c>
      <c r="R737" s="219">
        <f t="shared" si="105"/>
        <v>2</v>
      </c>
      <c r="S737" s="211">
        <f t="shared" si="106"/>
        <v>0</v>
      </c>
      <c r="T737" s="211">
        <f t="shared" si="102"/>
        <v>1500</v>
      </c>
      <c r="U737" s="211">
        <f t="shared" si="107"/>
        <v>3000</v>
      </c>
      <c r="V737" s="220"/>
      <c r="X737" s="63" t="str">
        <f>'טבלה מרכזת'!A737</f>
        <v>תשושי נפש</v>
      </c>
      <c r="Y737" s="63">
        <f>'טבלה מרכזת'!B737</f>
        <v>45</v>
      </c>
      <c r="Z737" s="63" t="str">
        <f>'טבלה מרכזת'!C737</f>
        <v>ריהוט</v>
      </c>
      <c r="AA737" s="63" t="str">
        <f>'טבלה מרכזת'!D737</f>
        <v>חדר מזכירות וקבלה</v>
      </c>
      <c r="AB737" s="63" t="str">
        <f>'טבלה מרכזת'!E737</f>
        <v>ארון איחסון משרדי (רוחב כ- 1 מטר)</v>
      </c>
      <c r="AC737" s="63">
        <f>'טבלה מרכזת'!F737</f>
        <v>1500</v>
      </c>
      <c r="AD737" s="63">
        <f>'טבלה מרכזת'!G737</f>
        <v>2</v>
      </c>
      <c r="AE737" s="63">
        <f>'טבלה מרכזת'!H737</f>
        <v>3000</v>
      </c>
    </row>
    <row r="738" spans="2:31" ht="28.5" thickBot="1" x14ac:dyDescent="0.35">
      <c r="B738" s="64" t="str">
        <f>תקן[[#This Row],[סוג מרכז]]</f>
        <v>תשושי נפש</v>
      </c>
      <c r="C738" s="64">
        <f>תקן[[#This Row],[גודל מרכז]]</f>
        <v>45</v>
      </c>
      <c r="D738" s="64" t="str">
        <f>תקן[[#This Row],[סוג פריט]]</f>
        <v>ריהוט</v>
      </c>
      <c r="E738" s="64" t="str">
        <f>תקן[[#This Row],[קטגוריה]]</f>
        <v>חדר מחשבים</v>
      </c>
      <c r="F738" s="60" t="str">
        <f>תקן[[#This Row],[תיאור הפריט]]</f>
        <v>ארון איחסון משרדי (רוחב כ- 1 מטר)</v>
      </c>
      <c r="G738" s="64">
        <f>תקן[[#This Row],[עלות פריט]]</f>
        <v>1500</v>
      </c>
      <c r="H738" s="64">
        <f>תקן[[#This Row],[כמות]]</f>
        <v>1</v>
      </c>
      <c r="I738" s="64">
        <f>תקן[[#This Row],[סהכ עלות]]</f>
        <v>1500</v>
      </c>
      <c r="J738" s="65"/>
      <c r="K738" s="209" t="str">
        <f t="shared" si="103"/>
        <v>ארון איחסון משרדי (רוחב כ- 1 מטר)</v>
      </c>
      <c r="L738" s="210">
        <f t="shared" si="99"/>
        <v>1</v>
      </c>
      <c r="M738" s="211">
        <f t="shared" si="100"/>
        <v>0</v>
      </c>
      <c r="N738" s="211">
        <f t="shared" si="101"/>
        <v>1500</v>
      </c>
      <c r="O738" s="210"/>
      <c r="P738" s="218"/>
      <c r="Q738" s="215" t="str">
        <f t="shared" si="104"/>
        <v>ריהוט</v>
      </c>
      <c r="R738" s="219">
        <f t="shared" si="105"/>
        <v>1</v>
      </c>
      <c r="S738" s="211">
        <f t="shared" si="106"/>
        <v>0</v>
      </c>
      <c r="T738" s="211">
        <f t="shared" si="102"/>
        <v>1500</v>
      </c>
      <c r="U738" s="211">
        <f t="shared" si="107"/>
        <v>1500</v>
      </c>
      <c r="V738" s="220"/>
      <c r="X738" s="63" t="str">
        <f>'טבלה מרכזת'!A738</f>
        <v>תשושי נפש</v>
      </c>
      <c r="Y738" s="63">
        <f>'טבלה מרכזת'!B738</f>
        <v>45</v>
      </c>
      <c r="Z738" s="63" t="str">
        <f>'טבלה מרכזת'!C738</f>
        <v>ריהוט</v>
      </c>
      <c r="AA738" s="63" t="str">
        <f>'טבלה מרכזת'!D738</f>
        <v>חדר מחשבים</v>
      </c>
      <c r="AB738" s="63" t="str">
        <f>'טבלה מרכזת'!E738</f>
        <v>ארון איחסון משרדי (רוחב כ- 1 מטר)</v>
      </c>
      <c r="AC738" s="63">
        <f>'טבלה מרכזת'!F738</f>
        <v>1500</v>
      </c>
      <c r="AD738" s="63">
        <f>'טבלה מרכזת'!G738</f>
        <v>1</v>
      </c>
      <c r="AE738" s="63">
        <f>'טבלה מרכזת'!H738</f>
        <v>1500</v>
      </c>
    </row>
    <row r="739" spans="2:31" ht="28.5" thickBot="1" x14ac:dyDescent="0.35">
      <c r="B739" s="64" t="str">
        <f>תקן[[#This Row],[סוג מרכז]]</f>
        <v>תשושי נפש</v>
      </c>
      <c r="C739" s="64">
        <f>תקן[[#This Row],[גודל מרכז]]</f>
        <v>45</v>
      </c>
      <c r="D739" s="64" t="str">
        <f>תקן[[#This Row],[סוג פריט]]</f>
        <v>ריהוט</v>
      </c>
      <c r="E739" s="64" t="str">
        <f>תקן[[#This Row],[קטגוריה]]</f>
        <v>חדר מנהל</v>
      </c>
      <c r="F739" s="60" t="str">
        <f>תקן[[#This Row],[תיאור הפריט]]</f>
        <v>ארון איחסון משרדי (רוחב כ- 1 מטר)</v>
      </c>
      <c r="G739" s="64">
        <f>תקן[[#This Row],[עלות פריט]]</f>
        <v>1500</v>
      </c>
      <c r="H739" s="64">
        <f>תקן[[#This Row],[כמות]]</f>
        <v>1</v>
      </c>
      <c r="I739" s="64">
        <f>תקן[[#This Row],[סהכ עלות]]</f>
        <v>1500</v>
      </c>
      <c r="J739" s="65"/>
      <c r="K739" s="209" t="str">
        <f t="shared" si="103"/>
        <v>ארון איחסון משרדי (רוחב כ- 1 מטר)</v>
      </c>
      <c r="L739" s="210">
        <f t="shared" si="99"/>
        <v>1</v>
      </c>
      <c r="M739" s="211">
        <f t="shared" si="100"/>
        <v>0</v>
      </c>
      <c r="N739" s="211">
        <f t="shared" si="101"/>
        <v>1500</v>
      </c>
      <c r="O739" s="210"/>
      <c r="P739" s="218"/>
      <c r="Q739" s="215" t="str">
        <f t="shared" si="104"/>
        <v>ריהוט</v>
      </c>
      <c r="R739" s="219">
        <f t="shared" si="105"/>
        <v>1</v>
      </c>
      <c r="S739" s="211">
        <f t="shared" si="106"/>
        <v>0</v>
      </c>
      <c r="T739" s="211">
        <f t="shared" si="102"/>
        <v>1500</v>
      </c>
      <c r="U739" s="211">
        <f t="shared" si="107"/>
        <v>1500</v>
      </c>
      <c r="V739" s="220"/>
      <c r="X739" s="63" t="str">
        <f>'טבלה מרכזת'!A739</f>
        <v>תשושי נפש</v>
      </c>
      <c r="Y739" s="63">
        <f>'טבלה מרכזת'!B739</f>
        <v>45</v>
      </c>
      <c r="Z739" s="63" t="str">
        <f>'טבלה מרכזת'!C739</f>
        <v>ריהוט</v>
      </c>
      <c r="AA739" s="63" t="str">
        <f>'טבלה מרכזת'!D739</f>
        <v>חדר מנהל</v>
      </c>
      <c r="AB739" s="63" t="str">
        <f>'טבלה מרכזת'!E739</f>
        <v>ארון איחסון משרדי (רוחב כ- 1 מטר)</v>
      </c>
      <c r="AC739" s="63">
        <f>'טבלה מרכזת'!F739</f>
        <v>1500</v>
      </c>
      <c r="AD739" s="63">
        <f>'טבלה מרכזת'!G739</f>
        <v>1</v>
      </c>
      <c r="AE739" s="63">
        <f>'טבלה מרכזת'!H739</f>
        <v>1500</v>
      </c>
    </row>
    <row r="740" spans="2:31" ht="28.5" thickBot="1" x14ac:dyDescent="0.35">
      <c r="B740" s="64" t="str">
        <f>תקן[[#This Row],[סוג מרכז]]</f>
        <v>תשושי נפש</v>
      </c>
      <c r="C740" s="64">
        <f>תקן[[#This Row],[גודל מרכז]]</f>
        <v>45</v>
      </c>
      <c r="D740" s="64" t="str">
        <f>תקן[[#This Row],[סוג פריט]]</f>
        <v>ריהוט</v>
      </c>
      <c r="E740" s="64" t="str">
        <f>תקן[[#This Row],[קטגוריה]]</f>
        <v>חדרי צוות/רב תחומי</v>
      </c>
      <c r="F740" s="60" t="str">
        <f>תקן[[#This Row],[תיאור הפריט]]</f>
        <v>ארון איחסון משרדי (רוחב כ- 1 מטר)</v>
      </c>
      <c r="G740" s="64">
        <f>תקן[[#This Row],[עלות פריט]]</f>
        <v>1500</v>
      </c>
      <c r="H740" s="64">
        <f>תקן[[#This Row],[כמות]]</f>
        <v>2</v>
      </c>
      <c r="I740" s="64">
        <f>תקן[[#This Row],[סהכ עלות]]</f>
        <v>3000</v>
      </c>
      <c r="J740" s="65"/>
      <c r="K740" s="209" t="str">
        <f t="shared" si="103"/>
        <v>ארון איחסון משרדי (רוחב כ- 1 מטר)</v>
      </c>
      <c r="L740" s="210">
        <f t="shared" si="99"/>
        <v>2</v>
      </c>
      <c r="M740" s="211">
        <f t="shared" si="100"/>
        <v>0</v>
      </c>
      <c r="N740" s="211">
        <f t="shared" si="101"/>
        <v>3000</v>
      </c>
      <c r="O740" s="210"/>
      <c r="P740" s="218"/>
      <c r="Q740" s="215" t="str">
        <f t="shared" si="104"/>
        <v>ריהוט</v>
      </c>
      <c r="R740" s="219">
        <f t="shared" si="105"/>
        <v>2</v>
      </c>
      <c r="S740" s="211">
        <f t="shared" si="106"/>
        <v>0</v>
      </c>
      <c r="T740" s="211">
        <f t="shared" si="102"/>
        <v>1500</v>
      </c>
      <c r="U740" s="211">
        <f t="shared" si="107"/>
        <v>3000</v>
      </c>
      <c r="V740" s="220"/>
      <c r="X740" s="63" t="str">
        <f>'טבלה מרכזת'!A740</f>
        <v>תשושי נפש</v>
      </c>
      <c r="Y740" s="63">
        <f>'טבלה מרכזת'!B740</f>
        <v>45</v>
      </c>
      <c r="Z740" s="63" t="str">
        <f>'טבלה מרכזת'!C740</f>
        <v>ריהוט</v>
      </c>
      <c r="AA740" s="63" t="str">
        <f>'טבלה מרכזת'!D740</f>
        <v>חדרי צוות/רב תחומי</v>
      </c>
      <c r="AB740" s="63" t="str">
        <f>'טבלה מרכזת'!E740</f>
        <v>ארון איחסון משרדי (רוחב כ- 1 מטר)</v>
      </c>
      <c r="AC740" s="63">
        <f>'טבלה מרכזת'!F740</f>
        <v>1500</v>
      </c>
      <c r="AD740" s="63">
        <f>'טבלה מרכזת'!G740</f>
        <v>2</v>
      </c>
      <c r="AE740" s="63">
        <f>'טבלה מרכזת'!H740</f>
        <v>3000</v>
      </c>
    </row>
    <row r="741" spans="2:31" ht="14.5" thickBot="1" x14ac:dyDescent="0.35">
      <c r="B741" s="64" t="str">
        <f>תקן[[#This Row],[סוג מרכז]]</f>
        <v>תשושי נפש</v>
      </c>
      <c r="C741" s="64">
        <f>תקן[[#This Row],[גודל מרכז]]</f>
        <v>45</v>
      </c>
      <c r="D741" s="64" t="str">
        <f>תקן[[#This Row],[סוג פריט]]</f>
        <v>ריהוט</v>
      </c>
      <c r="E741" s="64" t="str">
        <f>תקן[[#This Row],[קטגוריה]]</f>
        <v>חדר מזכירות וקבלה</v>
      </c>
      <c r="F741" s="60" t="str">
        <f>תקן[[#This Row],[תיאור הפריט]]</f>
        <v>ארון ארכיב</v>
      </c>
      <c r="G741" s="64">
        <f>תקן[[#This Row],[עלות פריט]]</f>
        <v>1500</v>
      </c>
      <c r="H741" s="64">
        <f>תקן[[#This Row],[כמות]]</f>
        <v>1</v>
      </c>
      <c r="I741" s="64">
        <f>תקן[[#This Row],[סהכ עלות]]</f>
        <v>1500</v>
      </c>
      <c r="J741" s="65"/>
      <c r="K741" s="209" t="str">
        <f t="shared" si="103"/>
        <v>ארון ארכיב</v>
      </c>
      <c r="L741" s="210">
        <f t="shared" si="99"/>
        <v>1</v>
      </c>
      <c r="M741" s="211">
        <f t="shared" si="100"/>
        <v>0</v>
      </c>
      <c r="N741" s="211">
        <f t="shared" si="101"/>
        <v>1500</v>
      </c>
      <c r="O741" s="210"/>
      <c r="P741" s="218"/>
      <c r="Q741" s="215" t="str">
        <f t="shared" si="104"/>
        <v>ריהוט</v>
      </c>
      <c r="R741" s="219">
        <f t="shared" si="105"/>
        <v>1</v>
      </c>
      <c r="S741" s="211">
        <f t="shared" si="106"/>
        <v>0</v>
      </c>
      <c r="T741" s="211">
        <f t="shared" si="102"/>
        <v>1500</v>
      </c>
      <c r="U741" s="211">
        <f t="shared" si="107"/>
        <v>1500</v>
      </c>
      <c r="V741" s="220"/>
      <c r="X741" s="63" t="str">
        <f>'טבלה מרכזת'!A741</f>
        <v>תשושי נפש</v>
      </c>
      <c r="Y741" s="63">
        <f>'טבלה מרכזת'!B741</f>
        <v>45</v>
      </c>
      <c r="Z741" s="63" t="str">
        <f>'טבלה מרכזת'!C741</f>
        <v>ריהוט</v>
      </c>
      <c r="AA741" s="63" t="str">
        <f>'טבלה מרכזת'!D741</f>
        <v>חדר מזכירות וקבלה</v>
      </c>
      <c r="AB741" s="63" t="str">
        <f>'טבלה מרכזת'!E741</f>
        <v>ארון ארכיב</v>
      </c>
      <c r="AC741" s="63">
        <f>'טבלה מרכזת'!F741</f>
        <v>1500</v>
      </c>
      <c r="AD741" s="63">
        <f>'טבלה מרכזת'!G741</f>
        <v>1</v>
      </c>
      <c r="AE741" s="63">
        <f>'טבלה מרכזת'!H741</f>
        <v>1500</v>
      </c>
    </row>
    <row r="742" spans="2:31" ht="28.5" thickBot="1" x14ac:dyDescent="0.35">
      <c r="B742" s="64" t="str">
        <f>תקן[[#This Row],[סוג מרכז]]</f>
        <v>תשושי נפש</v>
      </c>
      <c r="C742" s="64">
        <f>תקן[[#This Row],[גודל מרכז]]</f>
        <v>45</v>
      </c>
      <c r="D742" s="64" t="str">
        <f>תקן[[#This Row],[סוג פריט]]</f>
        <v>ריהוט</v>
      </c>
      <c r="E742" s="64" t="str">
        <f>תקן[[#This Row],[קטגוריה]]</f>
        <v>מלתחה</v>
      </c>
      <c r="F742" s="60" t="str">
        <f>תקן[[#This Row],[תיאור הפריט]]</f>
        <v>ארון לתליית מעילים (רוחב 1 מטר)</v>
      </c>
      <c r="G742" s="64">
        <f>תקן[[#This Row],[עלות פריט]]</f>
        <v>1000</v>
      </c>
      <c r="H742" s="64">
        <f>תקן[[#This Row],[כמות]]</f>
        <v>1</v>
      </c>
      <c r="I742" s="64">
        <f>תקן[[#This Row],[סהכ עלות]]</f>
        <v>1000</v>
      </c>
      <c r="J742" s="65"/>
      <c r="K742" s="209" t="str">
        <f t="shared" si="103"/>
        <v>ארון לתליית מעילים (רוחב 1 מטר)</v>
      </c>
      <c r="L742" s="210">
        <f t="shared" si="99"/>
        <v>1</v>
      </c>
      <c r="M742" s="211">
        <f t="shared" si="100"/>
        <v>0</v>
      </c>
      <c r="N742" s="211">
        <f t="shared" si="101"/>
        <v>1000</v>
      </c>
      <c r="O742" s="210"/>
      <c r="P742" s="218"/>
      <c r="Q742" s="215" t="str">
        <f t="shared" si="104"/>
        <v>ריהוט</v>
      </c>
      <c r="R742" s="219">
        <f t="shared" si="105"/>
        <v>1</v>
      </c>
      <c r="S742" s="211">
        <f t="shared" si="106"/>
        <v>0</v>
      </c>
      <c r="T742" s="211">
        <f t="shared" si="102"/>
        <v>1000</v>
      </c>
      <c r="U742" s="211">
        <f t="shared" si="107"/>
        <v>1000</v>
      </c>
      <c r="V742" s="220"/>
      <c r="X742" s="63" t="str">
        <f>'טבלה מרכזת'!A742</f>
        <v>תשושי נפש</v>
      </c>
      <c r="Y742" s="63">
        <f>'טבלה מרכזת'!B742</f>
        <v>45</v>
      </c>
      <c r="Z742" s="63" t="str">
        <f>'טבלה מרכזת'!C742</f>
        <v>ריהוט</v>
      </c>
      <c r="AA742" s="63" t="str">
        <f>'טבלה מרכזת'!D742</f>
        <v>מלתחה</v>
      </c>
      <c r="AB742" s="63" t="str">
        <f>'טבלה מרכזת'!E742</f>
        <v>ארון לתליית מעילים (רוחב 1 מטר)</v>
      </c>
      <c r="AC742" s="63">
        <f>'טבלה מרכזת'!F742</f>
        <v>1000</v>
      </c>
      <c r="AD742" s="63">
        <f>'טבלה מרכזת'!G742</f>
        <v>1</v>
      </c>
      <c r="AE742" s="63">
        <f>'טבלה מרכזת'!H742</f>
        <v>1000</v>
      </c>
    </row>
    <row r="743" spans="2:31" ht="28.5" thickBot="1" x14ac:dyDescent="0.35">
      <c r="B743" s="64" t="str">
        <f>תקן[[#This Row],[סוג מרכז]]</f>
        <v>תשושי נפש</v>
      </c>
      <c r="C743" s="64">
        <f>תקן[[#This Row],[גודל מרכז]]</f>
        <v>45</v>
      </c>
      <c r="D743" s="64" t="str">
        <f>תקן[[#This Row],[סוג פריט]]</f>
        <v>ריהוט</v>
      </c>
      <c r="E743" s="64" t="str">
        <f>תקן[[#This Row],[קטגוריה]]</f>
        <v>שירותי צוות ומלתחה</v>
      </c>
      <c r="F743" s="60" t="str">
        <f>תקן[[#This Row],[תיאור הפריט]]</f>
        <v>ארון לתליית מעילים (רוחב 1 מטר)</v>
      </c>
      <c r="G743" s="64">
        <f>תקן[[#This Row],[עלות פריט]]</f>
        <v>1000</v>
      </c>
      <c r="H743" s="64">
        <f>תקן[[#This Row],[כמות]]</f>
        <v>1</v>
      </c>
      <c r="I743" s="64">
        <f>תקן[[#This Row],[סהכ עלות]]</f>
        <v>1000</v>
      </c>
      <c r="J743" s="65"/>
      <c r="K743" s="209" t="str">
        <f t="shared" si="103"/>
        <v>ארון לתליית מעילים (רוחב 1 מטר)</v>
      </c>
      <c r="L743" s="210">
        <f t="shared" si="99"/>
        <v>1</v>
      </c>
      <c r="M743" s="211">
        <f t="shared" si="100"/>
        <v>0</v>
      </c>
      <c r="N743" s="211">
        <f t="shared" si="101"/>
        <v>1000</v>
      </c>
      <c r="O743" s="210"/>
      <c r="P743" s="218"/>
      <c r="Q743" s="215" t="str">
        <f t="shared" si="104"/>
        <v>ריהוט</v>
      </c>
      <c r="R743" s="219">
        <f t="shared" si="105"/>
        <v>1</v>
      </c>
      <c r="S743" s="211">
        <f t="shared" si="106"/>
        <v>0</v>
      </c>
      <c r="T743" s="211">
        <f t="shared" si="102"/>
        <v>1000</v>
      </c>
      <c r="U743" s="211">
        <f t="shared" si="107"/>
        <v>1000</v>
      </c>
      <c r="V743" s="220"/>
      <c r="X743" s="63" t="str">
        <f>'טבלה מרכזת'!A743</f>
        <v>תשושי נפש</v>
      </c>
      <c r="Y743" s="63">
        <f>'טבלה מרכזת'!B743</f>
        <v>45</v>
      </c>
      <c r="Z743" s="63" t="str">
        <f>'טבלה מרכזת'!C743</f>
        <v>ריהוט</v>
      </c>
      <c r="AA743" s="63" t="str">
        <f>'טבלה מרכזת'!D743</f>
        <v>שירותי צוות ומלתחה</v>
      </c>
      <c r="AB743" s="63" t="str">
        <f>'טבלה מרכזת'!E743</f>
        <v>ארון לתליית מעילים (רוחב 1 מטר)</v>
      </c>
      <c r="AC743" s="63">
        <f>'טבלה מרכזת'!F743</f>
        <v>1000</v>
      </c>
      <c r="AD743" s="63">
        <f>'טבלה מרכזת'!G743</f>
        <v>1</v>
      </c>
      <c r="AE743" s="63">
        <f>'טבלה מרכזת'!H743</f>
        <v>1000</v>
      </c>
    </row>
    <row r="744" spans="2:31" ht="14.5" thickBot="1" x14ac:dyDescent="0.35">
      <c r="B744" s="64" t="str">
        <f>תקן[[#This Row],[סוג מרכז]]</f>
        <v>תשושי נפש</v>
      </c>
      <c r="C744" s="64">
        <f>תקן[[#This Row],[גודל מרכז]]</f>
        <v>45</v>
      </c>
      <c r="D744" s="64" t="str">
        <f>תקן[[#This Row],[סוג פריט]]</f>
        <v>ריהוט</v>
      </c>
      <c r="E744" s="64" t="str">
        <f>תקן[[#This Row],[קטגוריה]]</f>
        <v>חדר מזכירות וקבלה</v>
      </c>
      <c r="F744" s="60" t="str">
        <f>תקן[[#This Row],[תיאור הפריט]]</f>
        <v>ארון משרדי נמוך</v>
      </c>
      <c r="G744" s="64">
        <f>תקן[[#This Row],[עלות פריט]]</f>
        <v>1200</v>
      </c>
      <c r="H744" s="64">
        <f>תקן[[#This Row],[כמות]]</f>
        <v>1</v>
      </c>
      <c r="I744" s="64">
        <f>תקן[[#This Row],[סהכ עלות]]</f>
        <v>1200</v>
      </c>
      <c r="J744" s="65"/>
      <c r="K744" s="209" t="str">
        <f t="shared" si="103"/>
        <v>ארון משרדי נמוך</v>
      </c>
      <c r="L744" s="210">
        <f t="shared" ref="L744:L805" si="108">H744</f>
        <v>1</v>
      </c>
      <c r="M744" s="211">
        <f t="shared" ref="M744:M805" si="109">IF(L744-H744&lt;&gt;0,L744-H744,0)</f>
        <v>0</v>
      </c>
      <c r="N744" s="211">
        <f t="shared" ref="N744:N805" si="110">L744*G744</f>
        <v>1200</v>
      </c>
      <c r="O744" s="210"/>
      <c r="P744" s="218"/>
      <c r="Q744" s="215" t="str">
        <f t="shared" si="104"/>
        <v>ריהוט</v>
      </c>
      <c r="R744" s="219">
        <f t="shared" si="105"/>
        <v>1</v>
      </c>
      <c r="S744" s="211">
        <f t="shared" si="106"/>
        <v>0</v>
      </c>
      <c r="T744" s="211">
        <f t="shared" ref="T744:T805" si="111">G744</f>
        <v>1200</v>
      </c>
      <c r="U744" s="211">
        <f t="shared" si="107"/>
        <v>1200</v>
      </c>
      <c r="V744" s="220"/>
      <c r="X744" s="63" t="str">
        <f>'טבלה מרכזת'!A744</f>
        <v>תשושי נפש</v>
      </c>
      <c r="Y744" s="63">
        <f>'טבלה מרכזת'!B744</f>
        <v>45</v>
      </c>
      <c r="Z744" s="63" t="str">
        <f>'טבלה מרכזת'!C744</f>
        <v>ריהוט</v>
      </c>
      <c r="AA744" s="63" t="str">
        <f>'טבלה מרכזת'!D744</f>
        <v>חדר מזכירות וקבלה</v>
      </c>
      <c r="AB744" s="63" t="str">
        <f>'טבלה מרכזת'!E744</f>
        <v>ארון משרדי נמוך</v>
      </c>
      <c r="AC744" s="63">
        <f>'טבלה מרכזת'!F744</f>
        <v>1200</v>
      </c>
      <c r="AD744" s="63">
        <f>'טבלה מרכזת'!G744</f>
        <v>1</v>
      </c>
      <c r="AE744" s="63">
        <f>'טבלה מרכזת'!H744</f>
        <v>1200</v>
      </c>
    </row>
    <row r="745" spans="2:31" ht="14.5" thickBot="1" x14ac:dyDescent="0.35">
      <c r="B745" s="64" t="str">
        <f>תקן[[#This Row],[סוג מרכז]]</f>
        <v>תשושי נפש</v>
      </c>
      <c r="C745" s="64">
        <f>תקן[[#This Row],[גודל מרכז]]</f>
        <v>45</v>
      </c>
      <c r="D745" s="64" t="str">
        <f>תקן[[#This Row],[סוג פריט]]</f>
        <v>ריהוט</v>
      </c>
      <c r="E745" s="64" t="str">
        <f>תקן[[#This Row],[קטגוריה]]</f>
        <v>חדר מנהל</v>
      </c>
      <c r="F745" s="60" t="str">
        <f>תקן[[#This Row],[תיאור הפריט]]</f>
        <v>ארון משרדי נמוך</v>
      </c>
      <c r="G745" s="64">
        <f>תקן[[#This Row],[עלות פריט]]</f>
        <v>1200</v>
      </c>
      <c r="H745" s="64">
        <f>תקן[[#This Row],[כמות]]</f>
        <v>1</v>
      </c>
      <c r="I745" s="64">
        <f>תקן[[#This Row],[סהכ עלות]]</f>
        <v>1200</v>
      </c>
      <c r="J745" s="65"/>
      <c r="K745" s="209" t="str">
        <f t="shared" ref="K745:K806" si="112">F745</f>
        <v>ארון משרדי נמוך</v>
      </c>
      <c r="L745" s="210">
        <f t="shared" si="108"/>
        <v>1</v>
      </c>
      <c r="M745" s="211">
        <f t="shared" si="109"/>
        <v>0</v>
      </c>
      <c r="N745" s="211">
        <f t="shared" si="110"/>
        <v>1200</v>
      </c>
      <c r="O745" s="210"/>
      <c r="P745" s="218"/>
      <c r="Q745" s="215" t="str">
        <f t="shared" ref="Q745:Q806" si="113">D745</f>
        <v>ריהוט</v>
      </c>
      <c r="R745" s="219">
        <f t="shared" ref="R745:R806" si="114">L745</f>
        <v>1</v>
      </c>
      <c r="S745" s="211">
        <f t="shared" ref="S745:S806" si="115">M745</f>
        <v>0</v>
      </c>
      <c r="T745" s="211">
        <f t="shared" si="111"/>
        <v>1200</v>
      </c>
      <c r="U745" s="211">
        <f t="shared" ref="U745:U806" si="116">T745*R745</f>
        <v>1200</v>
      </c>
      <c r="V745" s="220"/>
      <c r="X745" s="63" t="str">
        <f>'טבלה מרכזת'!A745</f>
        <v>תשושי נפש</v>
      </c>
      <c r="Y745" s="63">
        <f>'טבלה מרכזת'!B745</f>
        <v>45</v>
      </c>
      <c r="Z745" s="63" t="str">
        <f>'טבלה מרכזת'!C745</f>
        <v>ריהוט</v>
      </c>
      <c r="AA745" s="63" t="str">
        <f>'טבלה מרכזת'!D745</f>
        <v>חדר מנהל</v>
      </c>
      <c r="AB745" s="63" t="str">
        <f>'טבלה מרכזת'!E745</f>
        <v>ארון משרדי נמוך</v>
      </c>
      <c r="AC745" s="63">
        <f>'טבלה מרכזת'!F745</f>
        <v>1200</v>
      </c>
      <c r="AD745" s="63">
        <f>'טבלה מרכזת'!G745</f>
        <v>1</v>
      </c>
      <c r="AE745" s="63">
        <f>'טבלה מרכזת'!H745</f>
        <v>1200</v>
      </c>
    </row>
    <row r="746" spans="2:31" ht="14.5" thickBot="1" x14ac:dyDescent="0.35">
      <c r="B746" s="64" t="str">
        <f>תקן[[#This Row],[סוג מרכז]]</f>
        <v>תשושי נפש</v>
      </c>
      <c r="C746" s="64">
        <f>תקן[[#This Row],[גודל מרכז]]</f>
        <v>45</v>
      </c>
      <c r="D746" s="64" t="str">
        <f>תקן[[#This Row],[סוג פריט]]</f>
        <v>ריהוט</v>
      </c>
      <c r="E746" s="64" t="str">
        <f>תקן[[#This Row],[קטגוריה]]</f>
        <v>חדרי צוות/רב תחומי</v>
      </c>
      <c r="F746" s="60" t="str">
        <f>תקן[[#This Row],[תיאור הפריט]]</f>
        <v>ארון עזרה ראשונה</v>
      </c>
      <c r="G746" s="64">
        <f>תקן[[#This Row],[עלות פריט]]</f>
        <v>400</v>
      </c>
      <c r="H746" s="64">
        <f>תקן[[#This Row],[כמות]]</f>
        <v>1</v>
      </c>
      <c r="I746" s="64">
        <f>תקן[[#This Row],[סהכ עלות]]</f>
        <v>400</v>
      </c>
      <c r="J746" s="65"/>
      <c r="K746" s="209" t="str">
        <f t="shared" si="112"/>
        <v>ארון עזרה ראשונה</v>
      </c>
      <c r="L746" s="210">
        <f t="shared" si="108"/>
        <v>1</v>
      </c>
      <c r="M746" s="211">
        <f t="shared" si="109"/>
        <v>0</v>
      </c>
      <c r="N746" s="211">
        <f t="shared" si="110"/>
        <v>400</v>
      </c>
      <c r="O746" s="210"/>
      <c r="P746" s="218"/>
      <c r="Q746" s="215" t="str">
        <f t="shared" si="113"/>
        <v>ריהוט</v>
      </c>
      <c r="R746" s="219">
        <f t="shared" si="114"/>
        <v>1</v>
      </c>
      <c r="S746" s="211">
        <f t="shared" si="115"/>
        <v>0</v>
      </c>
      <c r="T746" s="211">
        <f t="shared" si="111"/>
        <v>400</v>
      </c>
      <c r="U746" s="211">
        <f t="shared" si="116"/>
        <v>400</v>
      </c>
      <c r="V746" s="220"/>
      <c r="X746" s="63" t="str">
        <f>'טבלה מרכזת'!A746</f>
        <v>תשושי נפש</v>
      </c>
      <c r="Y746" s="63">
        <f>'טבלה מרכזת'!B746</f>
        <v>45</v>
      </c>
      <c r="Z746" s="63" t="str">
        <f>'טבלה מרכזת'!C746</f>
        <v>ריהוט</v>
      </c>
      <c r="AA746" s="63" t="str">
        <f>'טבלה מרכזת'!D746</f>
        <v>חדרי צוות/רב תחומי</v>
      </c>
      <c r="AB746" s="63" t="str">
        <f>'טבלה מרכזת'!E746</f>
        <v>ארון עזרה ראשונה</v>
      </c>
      <c r="AC746" s="63">
        <f>'טבלה מרכזת'!F746</f>
        <v>400</v>
      </c>
      <c r="AD746" s="63">
        <f>'טבלה מרכזת'!G746</f>
        <v>1</v>
      </c>
      <c r="AE746" s="63">
        <f>'טבלה מרכזת'!H746</f>
        <v>400</v>
      </c>
    </row>
    <row r="747" spans="2:31" ht="14.5" thickBot="1" x14ac:dyDescent="0.35">
      <c r="B747" s="64" t="str">
        <f>תקן[[#This Row],[סוג מרכז]]</f>
        <v>תשושי נפש</v>
      </c>
      <c r="C747" s="64">
        <f>תקן[[#This Row],[גודל מרכז]]</f>
        <v>45</v>
      </c>
      <c r="D747" s="64" t="str">
        <f>תקן[[#This Row],[סוג פריט]]</f>
        <v>ריהוט</v>
      </c>
      <c r="E747" s="64" t="str">
        <f>תקן[[#This Row],[קטגוריה]]</f>
        <v>חדרי פעילות/תעסוקה</v>
      </c>
      <c r="F747" s="60" t="str">
        <f>תקן[[#This Row],[תיאור הפריט]]</f>
        <v>ארון תחתון+כיור+ברז+משטח</v>
      </c>
      <c r="G747" s="64">
        <f>תקן[[#This Row],[עלות פריט]]</f>
        <v>2500</v>
      </c>
      <c r="H747" s="64">
        <f>תקן[[#This Row],[כמות]]</f>
        <v>1</v>
      </c>
      <c r="I747" s="64">
        <f>תקן[[#This Row],[סהכ עלות]]</f>
        <v>2500</v>
      </c>
      <c r="J747" s="65"/>
      <c r="K747" s="209" t="str">
        <f t="shared" si="112"/>
        <v>ארון תחתון+כיור+ברז+משטח</v>
      </c>
      <c r="L747" s="210">
        <f t="shared" si="108"/>
        <v>1</v>
      </c>
      <c r="M747" s="211">
        <f t="shared" si="109"/>
        <v>0</v>
      </c>
      <c r="N747" s="211">
        <f t="shared" si="110"/>
        <v>2500</v>
      </c>
      <c r="O747" s="210"/>
      <c r="P747" s="218"/>
      <c r="Q747" s="215" t="str">
        <f t="shared" si="113"/>
        <v>ריהוט</v>
      </c>
      <c r="R747" s="219">
        <f t="shared" si="114"/>
        <v>1</v>
      </c>
      <c r="S747" s="211">
        <f t="shared" si="115"/>
        <v>0</v>
      </c>
      <c r="T747" s="211">
        <f t="shared" si="111"/>
        <v>2500</v>
      </c>
      <c r="U747" s="211">
        <f t="shared" si="116"/>
        <v>2500</v>
      </c>
      <c r="V747" s="220"/>
      <c r="X747" s="63" t="str">
        <f>'טבלה מרכזת'!A747</f>
        <v>תשושי נפש</v>
      </c>
      <c r="Y747" s="63">
        <f>'טבלה מרכזת'!B747</f>
        <v>45</v>
      </c>
      <c r="Z747" s="63" t="str">
        <f>'טבלה מרכזת'!C747</f>
        <v>ריהוט</v>
      </c>
      <c r="AA747" s="63" t="str">
        <f>'טבלה מרכזת'!D747</f>
        <v>חדרי פעילות/תעסוקה</v>
      </c>
      <c r="AB747" s="63" t="str">
        <f>'טבלה מרכזת'!E747</f>
        <v>ארון תחתון+כיור+ברז+משטח</v>
      </c>
      <c r="AC747" s="63">
        <f>'טבלה מרכזת'!F747</f>
        <v>2500</v>
      </c>
      <c r="AD747" s="63">
        <f>'טבלה מרכזת'!G747</f>
        <v>1</v>
      </c>
      <c r="AE747" s="63">
        <f>'טבלה מרכזת'!H747</f>
        <v>2500</v>
      </c>
    </row>
    <row r="748" spans="2:31" ht="14.5" thickBot="1" x14ac:dyDescent="0.35">
      <c r="B748" s="64" t="str">
        <f>תקן[[#This Row],[סוג מרכז]]</f>
        <v>תשושי נפש</v>
      </c>
      <c r="C748" s="64">
        <f>תקן[[#This Row],[גודל מרכז]]</f>
        <v>45</v>
      </c>
      <c r="D748" s="64" t="str">
        <f>תקן[[#This Row],[סוג פריט]]</f>
        <v>ריהוט</v>
      </c>
      <c r="E748" s="64" t="str">
        <f>תקן[[#This Row],[קטגוריה]]</f>
        <v>חדרי צוות/רב תחומי</v>
      </c>
      <c r="F748" s="60" t="str">
        <f>תקן[[#This Row],[תיאור הפריט]]</f>
        <v>ארון תחתון+כיור+ברז+משטח</v>
      </c>
      <c r="G748" s="64">
        <f>תקן[[#This Row],[עלות פריט]]</f>
        <v>2500</v>
      </c>
      <c r="H748" s="64">
        <f>תקן[[#This Row],[כמות]]</f>
        <v>2</v>
      </c>
      <c r="I748" s="64">
        <f>תקן[[#This Row],[סהכ עלות]]</f>
        <v>5000</v>
      </c>
      <c r="J748" s="65"/>
      <c r="K748" s="209" t="str">
        <f t="shared" si="112"/>
        <v>ארון תחתון+כיור+ברז+משטח</v>
      </c>
      <c r="L748" s="210">
        <f t="shared" si="108"/>
        <v>2</v>
      </c>
      <c r="M748" s="211">
        <f t="shared" si="109"/>
        <v>0</v>
      </c>
      <c r="N748" s="211">
        <f t="shared" si="110"/>
        <v>5000</v>
      </c>
      <c r="O748" s="210"/>
      <c r="P748" s="218"/>
      <c r="Q748" s="215" t="str">
        <f t="shared" si="113"/>
        <v>ריהוט</v>
      </c>
      <c r="R748" s="219">
        <f t="shared" si="114"/>
        <v>2</v>
      </c>
      <c r="S748" s="211">
        <f t="shared" si="115"/>
        <v>0</v>
      </c>
      <c r="T748" s="211">
        <f t="shared" si="111"/>
        <v>2500</v>
      </c>
      <c r="U748" s="211">
        <f t="shared" si="116"/>
        <v>5000</v>
      </c>
      <c r="V748" s="220"/>
      <c r="X748" s="63" t="str">
        <f>'טבלה מרכזת'!A748</f>
        <v>תשושי נפש</v>
      </c>
      <c r="Y748" s="63">
        <f>'טבלה מרכזת'!B748</f>
        <v>45</v>
      </c>
      <c r="Z748" s="63" t="str">
        <f>'טבלה מרכזת'!C748</f>
        <v>ריהוט</v>
      </c>
      <c r="AA748" s="63" t="str">
        <f>'טבלה מרכזת'!D748</f>
        <v>חדרי צוות/רב תחומי</v>
      </c>
      <c r="AB748" s="63" t="str">
        <f>'טבלה מרכזת'!E748</f>
        <v>ארון תחתון+כיור+ברז+משטח</v>
      </c>
      <c r="AC748" s="63">
        <f>'טבלה מרכזת'!F748</f>
        <v>2500</v>
      </c>
      <c r="AD748" s="63">
        <f>'טבלה מרכזת'!G748</f>
        <v>2</v>
      </c>
      <c r="AE748" s="63">
        <f>'טבלה מרכזת'!H748</f>
        <v>5000</v>
      </c>
    </row>
    <row r="749" spans="2:31" ht="14.5" thickBot="1" x14ac:dyDescent="0.35">
      <c r="B749" s="64" t="str">
        <f>תקן[[#This Row],[סוג מרכז]]</f>
        <v>תשושי נפש</v>
      </c>
      <c r="C749" s="64">
        <f>תקן[[#This Row],[גודל מרכז]]</f>
        <v>45</v>
      </c>
      <c r="D749" s="64" t="str">
        <f>תקן[[#This Row],[סוג פריט]]</f>
        <v>ריהוט</v>
      </c>
      <c r="E749" s="64" t="str">
        <f>תקן[[#This Row],[קטגוריה]]</f>
        <v>חדר מזכירות וקבלה</v>
      </c>
      <c r="F749" s="60" t="str">
        <f>תקן[[#This Row],[תיאור הפריט]]</f>
        <v>ארון תיקיות</v>
      </c>
      <c r="G749" s="64">
        <f>תקן[[#This Row],[עלות פריט]]</f>
        <v>900</v>
      </c>
      <c r="H749" s="64">
        <f>תקן[[#This Row],[כמות]]</f>
        <v>2</v>
      </c>
      <c r="I749" s="64">
        <f>תקן[[#This Row],[סהכ עלות]]</f>
        <v>1800</v>
      </c>
      <c r="J749" s="65"/>
      <c r="K749" s="209" t="str">
        <f t="shared" si="112"/>
        <v>ארון תיקיות</v>
      </c>
      <c r="L749" s="210">
        <f t="shared" si="108"/>
        <v>2</v>
      </c>
      <c r="M749" s="211">
        <f t="shared" si="109"/>
        <v>0</v>
      </c>
      <c r="N749" s="211">
        <f t="shared" si="110"/>
        <v>1800</v>
      </c>
      <c r="O749" s="210"/>
      <c r="P749" s="218"/>
      <c r="Q749" s="215" t="str">
        <f t="shared" si="113"/>
        <v>ריהוט</v>
      </c>
      <c r="R749" s="219">
        <f t="shared" si="114"/>
        <v>2</v>
      </c>
      <c r="S749" s="211">
        <f t="shared" si="115"/>
        <v>0</v>
      </c>
      <c r="T749" s="211">
        <f t="shared" si="111"/>
        <v>900</v>
      </c>
      <c r="U749" s="211">
        <f t="shared" si="116"/>
        <v>1800</v>
      </c>
      <c r="V749" s="220"/>
      <c r="X749" s="63" t="str">
        <f>'טבלה מרכזת'!A749</f>
        <v>תשושי נפש</v>
      </c>
      <c r="Y749" s="63">
        <f>'טבלה מרכזת'!B749</f>
        <v>45</v>
      </c>
      <c r="Z749" s="63" t="str">
        <f>'טבלה מרכזת'!C749</f>
        <v>ריהוט</v>
      </c>
      <c r="AA749" s="63" t="str">
        <f>'טבלה מרכזת'!D749</f>
        <v>חדר מזכירות וקבלה</v>
      </c>
      <c r="AB749" s="63" t="str">
        <f>'טבלה מרכזת'!E749</f>
        <v>ארון תיקיות</v>
      </c>
      <c r="AC749" s="63">
        <f>'טבלה מרכזת'!F749</f>
        <v>900</v>
      </c>
      <c r="AD749" s="63">
        <f>'טבלה מרכזת'!G749</f>
        <v>2</v>
      </c>
      <c r="AE749" s="63">
        <f>'טבלה מרכזת'!H749</f>
        <v>1800</v>
      </c>
    </row>
    <row r="750" spans="2:31" ht="14.5" thickBot="1" x14ac:dyDescent="0.35">
      <c r="B750" s="64" t="str">
        <f>תקן[[#This Row],[סוג מרכז]]</f>
        <v>תשושי נפש</v>
      </c>
      <c r="C750" s="64">
        <f>תקן[[#This Row],[גודל מרכז]]</f>
        <v>45</v>
      </c>
      <c r="D750" s="64" t="str">
        <f>תקן[[#This Row],[סוג פריט]]</f>
        <v>ריהוט</v>
      </c>
      <c r="E750" s="64" t="str">
        <f>תקן[[#This Row],[קטגוריה]]</f>
        <v>חדרי צוות/רב תחומי</v>
      </c>
      <c r="F750" s="60" t="str">
        <f>תקן[[#This Row],[תיאור הפריט]]</f>
        <v>ארון תיקיות</v>
      </c>
      <c r="G750" s="64">
        <f>תקן[[#This Row],[עלות פריט]]</f>
        <v>900</v>
      </c>
      <c r="H750" s="64">
        <f>תקן[[#This Row],[כמות]]</f>
        <v>1</v>
      </c>
      <c r="I750" s="64">
        <f>תקן[[#This Row],[סהכ עלות]]</f>
        <v>900</v>
      </c>
      <c r="J750" s="65"/>
      <c r="K750" s="209" t="str">
        <f t="shared" si="112"/>
        <v>ארון תיקיות</v>
      </c>
      <c r="L750" s="210">
        <f t="shared" si="108"/>
        <v>1</v>
      </c>
      <c r="M750" s="211">
        <f t="shared" si="109"/>
        <v>0</v>
      </c>
      <c r="N750" s="211">
        <f t="shared" si="110"/>
        <v>900</v>
      </c>
      <c r="O750" s="210"/>
      <c r="P750" s="218"/>
      <c r="Q750" s="215" t="str">
        <f t="shared" si="113"/>
        <v>ריהוט</v>
      </c>
      <c r="R750" s="219">
        <f t="shared" si="114"/>
        <v>1</v>
      </c>
      <c r="S750" s="211">
        <f t="shared" si="115"/>
        <v>0</v>
      </c>
      <c r="T750" s="211">
        <f t="shared" si="111"/>
        <v>900</v>
      </c>
      <c r="U750" s="211">
        <f t="shared" si="116"/>
        <v>900</v>
      </c>
      <c r="V750" s="220"/>
      <c r="X750" s="63" t="str">
        <f>'טבלה מרכזת'!A750</f>
        <v>תשושי נפש</v>
      </c>
      <c r="Y750" s="63">
        <f>'טבלה מרכזת'!B750</f>
        <v>45</v>
      </c>
      <c r="Z750" s="63" t="str">
        <f>'טבלה מרכזת'!C750</f>
        <v>ריהוט</v>
      </c>
      <c r="AA750" s="63" t="str">
        <f>'טבלה מרכזת'!D750</f>
        <v>חדרי צוות/רב תחומי</v>
      </c>
      <c r="AB750" s="63" t="str">
        <f>'טבלה מרכזת'!E750</f>
        <v>ארון תיקיות</v>
      </c>
      <c r="AC750" s="63">
        <f>'טבלה מרכזת'!F750</f>
        <v>900</v>
      </c>
      <c r="AD750" s="63">
        <f>'טבלה מרכזת'!G750</f>
        <v>1</v>
      </c>
      <c r="AE750" s="63">
        <f>'טבלה מרכזת'!H750</f>
        <v>900</v>
      </c>
    </row>
    <row r="751" spans="2:31" ht="28.5" thickBot="1" x14ac:dyDescent="0.35">
      <c r="B751" s="64" t="str">
        <f>תקן[[#This Row],[סוג מרכז]]</f>
        <v>תשושי נפש</v>
      </c>
      <c r="C751" s="64">
        <f>תקן[[#This Row],[גודל מרכז]]</f>
        <v>45</v>
      </c>
      <c r="D751" s="64" t="str">
        <f>תקן[[#This Row],[סוג פריט]]</f>
        <v>ריהוט</v>
      </c>
      <c r="E751" s="64" t="str">
        <f>תקן[[#This Row],[קטגוריה]]</f>
        <v>אולם כניסה</v>
      </c>
      <c r="F751" s="60" t="str">
        <f>תקן[[#This Row],[תיאור הפריט]]</f>
        <v>ארון תצוגה/ויטרינה - רוחב 1מטר</v>
      </c>
      <c r="G751" s="64">
        <f>תקן[[#This Row],[עלות פריט]]</f>
        <v>1500</v>
      </c>
      <c r="H751" s="64">
        <f>תקן[[#This Row],[כמות]]</f>
        <v>2</v>
      </c>
      <c r="I751" s="64">
        <f>תקן[[#This Row],[סהכ עלות]]</f>
        <v>3000</v>
      </c>
      <c r="J751" s="65"/>
      <c r="K751" s="209" t="str">
        <f t="shared" si="112"/>
        <v>ארון תצוגה/ויטרינה - רוחב 1מטר</v>
      </c>
      <c r="L751" s="210">
        <f t="shared" si="108"/>
        <v>2</v>
      </c>
      <c r="M751" s="211">
        <f t="shared" si="109"/>
        <v>0</v>
      </c>
      <c r="N751" s="211">
        <f t="shared" si="110"/>
        <v>3000</v>
      </c>
      <c r="O751" s="210"/>
      <c r="P751" s="218"/>
      <c r="Q751" s="215" t="str">
        <f t="shared" si="113"/>
        <v>ריהוט</v>
      </c>
      <c r="R751" s="219">
        <f t="shared" si="114"/>
        <v>2</v>
      </c>
      <c r="S751" s="211">
        <f t="shared" si="115"/>
        <v>0</v>
      </c>
      <c r="T751" s="211">
        <f t="shared" si="111"/>
        <v>1500</v>
      </c>
      <c r="U751" s="211">
        <f t="shared" si="116"/>
        <v>3000</v>
      </c>
      <c r="V751" s="220"/>
      <c r="X751" s="63" t="str">
        <f>'טבלה מרכזת'!A751</f>
        <v>תשושי נפש</v>
      </c>
      <c r="Y751" s="63">
        <f>'טבלה מרכזת'!B751</f>
        <v>45</v>
      </c>
      <c r="Z751" s="63" t="str">
        <f>'טבלה מרכזת'!C751</f>
        <v>ריהוט</v>
      </c>
      <c r="AA751" s="63" t="str">
        <f>'טבלה מרכזת'!D751</f>
        <v>אולם כניסה</v>
      </c>
      <c r="AB751" s="63" t="str">
        <f>'טבלה מרכזת'!E751</f>
        <v>ארון תצוגה/ויטרינה - רוחב 1מטר</v>
      </c>
      <c r="AC751" s="63">
        <f>'טבלה מרכזת'!F751</f>
        <v>1500</v>
      </c>
      <c r="AD751" s="63">
        <f>'טבלה מרכזת'!G751</f>
        <v>2</v>
      </c>
      <c r="AE751" s="63">
        <f>'טבלה מרכזת'!H751</f>
        <v>3000</v>
      </c>
    </row>
    <row r="752" spans="2:31" ht="28.5" thickBot="1" x14ac:dyDescent="0.35">
      <c r="B752" s="64" t="str">
        <f>תקן[[#This Row],[סוג מרכז]]</f>
        <v>תשושי נפש</v>
      </c>
      <c r="C752" s="64">
        <f>תקן[[#This Row],[גודל מרכז]]</f>
        <v>45</v>
      </c>
      <c r="D752" s="64" t="str">
        <f>תקן[[#This Row],[סוג פריט]]</f>
        <v>ריהוט</v>
      </c>
      <c r="E752" s="64" t="str">
        <f>תקן[[#This Row],[קטגוריה]]</f>
        <v>חדרי פעילות/תעסוקה</v>
      </c>
      <c r="F752" s="60" t="str">
        <f>תקן[[#This Row],[תיאור הפריט]]</f>
        <v>ארון תצוגה/ויטרינה - רוחב 1מטר</v>
      </c>
      <c r="G752" s="64">
        <f>תקן[[#This Row],[עלות פריט]]</f>
        <v>1500</v>
      </c>
      <c r="H752" s="64">
        <f>תקן[[#This Row],[כמות]]</f>
        <v>2</v>
      </c>
      <c r="I752" s="64">
        <f>תקן[[#This Row],[סהכ עלות]]</f>
        <v>3000</v>
      </c>
      <c r="J752" s="65"/>
      <c r="K752" s="209" t="str">
        <f t="shared" si="112"/>
        <v>ארון תצוגה/ויטרינה - רוחב 1מטר</v>
      </c>
      <c r="L752" s="210">
        <f t="shared" si="108"/>
        <v>2</v>
      </c>
      <c r="M752" s="211">
        <f t="shared" si="109"/>
        <v>0</v>
      </c>
      <c r="N752" s="211">
        <f t="shared" si="110"/>
        <v>3000</v>
      </c>
      <c r="O752" s="210"/>
      <c r="P752" s="218"/>
      <c r="Q752" s="215" t="str">
        <f t="shared" si="113"/>
        <v>ריהוט</v>
      </c>
      <c r="R752" s="219">
        <f t="shared" si="114"/>
        <v>2</v>
      </c>
      <c r="S752" s="211">
        <f t="shared" si="115"/>
        <v>0</v>
      </c>
      <c r="T752" s="211">
        <f t="shared" si="111"/>
        <v>1500</v>
      </c>
      <c r="U752" s="211">
        <f t="shared" si="116"/>
        <v>3000</v>
      </c>
      <c r="V752" s="220"/>
      <c r="X752" s="63" t="str">
        <f>'טבלה מרכזת'!A752</f>
        <v>תשושי נפש</v>
      </c>
      <c r="Y752" s="63">
        <f>'טבלה מרכזת'!B752</f>
        <v>45</v>
      </c>
      <c r="Z752" s="63" t="str">
        <f>'טבלה מרכזת'!C752</f>
        <v>ריהוט</v>
      </c>
      <c r="AA752" s="63" t="str">
        <f>'טבלה מרכזת'!D752</f>
        <v>חדרי פעילות/תעסוקה</v>
      </c>
      <c r="AB752" s="63" t="str">
        <f>'טבלה מרכזת'!E752</f>
        <v>ארון תצוגה/ויטרינה - רוחב 1מטר</v>
      </c>
      <c r="AC752" s="63">
        <f>'טבלה מרכזת'!F752</f>
        <v>1500</v>
      </c>
      <c r="AD752" s="63">
        <f>'טבלה מרכזת'!G752</f>
        <v>2</v>
      </c>
      <c r="AE752" s="63">
        <f>'טבלה מרכזת'!H752</f>
        <v>3000</v>
      </c>
    </row>
    <row r="753" spans="2:31" ht="14.5" thickBot="1" x14ac:dyDescent="0.35">
      <c r="B753" s="64" t="str">
        <f>תקן[[#This Row],[סוג מרכז]]</f>
        <v>תשושי נפש</v>
      </c>
      <c r="C753" s="64">
        <f>תקן[[#This Row],[גודל מרכז]]</f>
        <v>45</v>
      </c>
      <c r="D753" s="64" t="str">
        <f>תקן[[#This Row],[סוג פריט]]</f>
        <v>ריהוט</v>
      </c>
      <c r="E753" s="64" t="str">
        <f>תקן[[#This Row],[קטגוריה]]</f>
        <v>חדר רחצה</v>
      </c>
      <c r="F753" s="60" t="str">
        <f>תקן[[#This Row],[תיאור הפריט]]</f>
        <v>ארונית מגירות מפלסטיק</v>
      </c>
      <c r="G753" s="64">
        <f>תקן[[#This Row],[עלות פריט]]</f>
        <v>350</v>
      </c>
      <c r="H753" s="64">
        <f>תקן[[#This Row],[כמות]]</f>
        <v>2</v>
      </c>
      <c r="I753" s="64">
        <f>תקן[[#This Row],[סהכ עלות]]</f>
        <v>700</v>
      </c>
      <c r="J753" s="65"/>
      <c r="K753" s="209" t="str">
        <f t="shared" si="112"/>
        <v>ארונית מגירות מפלסטיק</v>
      </c>
      <c r="L753" s="210">
        <f t="shared" si="108"/>
        <v>2</v>
      </c>
      <c r="M753" s="211">
        <f t="shared" si="109"/>
        <v>0</v>
      </c>
      <c r="N753" s="211">
        <f t="shared" si="110"/>
        <v>700</v>
      </c>
      <c r="O753" s="210"/>
      <c r="P753" s="218"/>
      <c r="Q753" s="215" t="str">
        <f t="shared" si="113"/>
        <v>ריהוט</v>
      </c>
      <c r="R753" s="219">
        <f t="shared" si="114"/>
        <v>2</v>
      </c>
      <c r="S753" s="211">
        <f t="shared" si="115"/>
        <v>0</v>
      </c>
      <c r="T753" s="211">
        <f t="shared" si="111"/>
        <v>350</v>
      </c>
      <c r="U753" s="211">
        <f t="shared" si="116"/>
        <v>700</v>
      </c>
      <c r="V753" s="220"/>
      <c r="X753" s="63" t="str">
        <f>'טבלה מרכזת'!A753</f>
        <v>תשושי נפש</v>
      </c>
      <c r="Y753" s="63">
        <f>'טבלה מרכזת'!B753</f>
        <v>45</v>
      </c>
      <c r="Z753" s="63" t="str">
        <f>'טבלה מרכזת'!C753</f>
        <v>ריהוט</v>
      </c>
      <c r="AA753" s="63" t="str">
        <f>'טבלה מרכזת'!D753</f>
        <v>חדר רחצה</v>
      </c>
      <c r="AB753" s="63" t="str">
        <f>'טבלה מרכזת'!E753</f>
        <v>ארונית מגירות מפלסטיק</v>
      </c>
      <c r="AC753" s="63">
        <f>'טבלה מרכזת'!F753</f>
        <v>350</v>
      </c>
      <c r="AD753" s="63">
        <f>'טבלה מרכזת'!G753</f>
        <v>2</v>
      </c>
      <c r="AE753" s="63">
        <f>'טבלה מרכזת'!H753</f>
        <v>700</v>
      </c>
    </row>
    <row r="754" spans="2:31" ht="14.5" thickBot="1" x14ac:dyDescent="0.35">
      <c r="B754" s="64" t="str">
        <f>תקן[[#This Row],[סוג מרכז]]</f>
        <v>תשושי נפש</v>
      </c>
      <c r="C754" s="64">
        <f>תקן[[#This Row],[גודל מרכז]]</f>
        <v>45</v>
      </c>
      <c r="D754" s="64" t="str">
        <f>תקן[[#This Row],[סוג פריט]]</f>
        <v>ריהוט</v>
      </c>
      <c r="E754" s="64" t="str">
        <f>תקן[[#This Row],[קטגוריה]]</f>
        <v>חדר מזכירות וקבלה</v>
      </c>
      <c r="F754" s="60" t="str">
        <f>תקן[[#This Row],[תיאור הפריט]]</f>
        <v>דלפק קבלה</v>
      </c>
      <c r="G754" s="64">
        <f>תקן[[#This Row],[עלות פריט]]</f>
        <v>15000</v>
      </c>
      <c r="H754" s="64">
        <f>תקן[[#This Row],[כמות]]</f>
        <v>1</v>
      </c>
      <c r="I754" s="64">
        <f>תקן[[#This Row],[סהכ עלות]]</f>
        <v>15000</v>
      </c>
      <c r="J754" s="65"/>
      <c r="K754" s="209" t="str">
        <f t="shared" si="112"/>
        <v>דלפק קבלה</v>
      </c>
      <c r="L754" s="210">
        <f t="shared" si="108"/>
        <v>1</v>
      </c>
      <c r="M754" s="211">
        <f t="shared" si="109"/>
        <v>0</v>
      </c>
      <c r="N754" s="211">
        <f t="shared" si="110"/>
        <v>15000</v>
      </c>
      <c r="O754" s="210"/>
      <c r="P754" s="218"/>
      <c r="Q754" s="215" t="str">
        <f t="shared" si="113"/>
        <v>ריהוט</v>
      </c>
      <c r="R754" s="219">
        <f t="shared" si="114"/>
        <v>1</v>
      </c>
      <c r="S754" s="211">
        <f t="shared" si="115"/>
        <v>0</v>
      </c>
      <c r="T754" s="211">
        <f t="shared" si="111"/>
        <v>15000</v>
      </c>
      <c r="U754" s="211">
        <f t="shared" si="116"/>
        <v>15000</v>
      </c>
      <c r="V754" s="220"/>
      <c r="X754" s="63" t="str">
        <f>'טבלה מרכזת'!A754</f>
        <v>תשושי נפש</v>
      </c>
      <c r="Y754" s="63">
        <f>'טבלה מרכזת'!B754</f>
        <v>45</v>
      </c>
      <c r="Z754" s="63" t="str">
        <f>'טבלה מרכזת'!C754</f>
        <v>ריהוט</v>
      </c>
      <c r="AA754" s="63" t="str">
        <f>'טבלה מרכזת'!D754</f>
        <v>חדר מזכירות וקבלה</v>
      </c>
      <c r="AB754" s="63" t="str">
        <f>'טבלה מרכזת'!E754</f>
        <v>דלפק קבלה</v>
      </c>
      <c r="AC754" s="63">
        <f>'טבלה מרכזת'!F754</f>
        <v>15000</v>
      </c>
      <c r="AD754" s="63">
        <f>'טבלה מרכזת'!G754</f>
        <v>1</v>
      </c>
      <c r="AE754" s="63">
        <f>'טבלה מרכזת'!H754</f>
        <v>15000</v>
      </c>
    </row>
    <row r="755" spans="2:31" ht="14.5" thickBot="1" x14ac:dyDescent="0.35">
      <c r="B755" s="64" t="str">
        <f>תקן[[#This Row],[סוג מרכז]]</f>
        <v>תשושי נפש</v>
      </c>
      <c r="C755" s="64">
        <f>תקן[[#This Row],[גודל מרכז]]</f>
        <v>45</v>
      </c>
      <c r="D755" s="64" t="str">
        <f>תקן[[#This Row],[סוג פריט]]</f>
        <v>ריהוט</v>
      </c>
      <c r="E755" s="64" t="str">
        <f>תקן[[#This Row],[קטגוריה]]</f>
        <v>כללי</v>
      </c>
      <c r="F755" s="60" t="str">
        <f>תקן[[#This Row],[תיאור הפריט]]</f>
        <v>וילונות הצללה (עלות למ"ר))</v>
      </c>
      <c r="G755" s="64">
        <f>תקן[[#This Row],[עלות פריט]]</f>
        <v>375</v>
      </c>
      <c r="H755" s="64">
        <f>תקן[[#This Row],[כמות]]</f>
        <v>30</v>
      </c>
      <c r="I755" s="64">
        <f>תקן[[#This Row],[סהכ עלות]]</f>
        <v>11250</v>
      </c>
      <c r="J755" s="65"/>
      <c r="K755" s="209" t="str">
        <f t="shared" si="112"/>
        <v>וילונות הצללה (עלות למ"ר))</v>
      </c>
      <c r="L755" s="210">
        <f t="shared" si="108"/>
        <v>30</v>
      </c>
      <c r="M755" s="211">
        <f t="shared" si="109"/>
        <v>0</v>
      </c>
      <c r="N755" s="211">
        <f t="shared" si="110"/>
        <v>11250</v>
      </c>
      <c r="O755" s="210"/>
      <c r="P755" s="218"/>
      <c r="Q755" s="215" t="str">
        <f t="shared" si="113"/>
        <v>ריהוט</v>
      </c>
      <c r="R755" s="219">
        <f t="shared" si="114"/>
        <v>30</v>
      </c>
      <c r="S755" s="211">
        <f t="shared" si="115"/>
        <v>0</v>
      </c>
      <c r="T755" s="211">
        <f t="shared" si="111"/>
        <v>375</v>
      </c>
      <c r="U755" s="211">
        <f t="shared" si="116"/>
        <v>11250</v>
      </c>
      <c r="V755" s="220"/>
      <c r="X755" s="63" t="str">
        <f>'טבלה מרכזת'!A755</f>
        <v>תשושי נפש</v>
      </c>
      <c r="Y755" s="63">
        <f>'טבלה מרכזת'!B755</f>
        <v>45</v>
      </c>
      <c r="Z755" s="63" t="str">
        <f>'טבלה מרכזת'!C755</f>
        <v>ריהוט</v>
      </c>
      <c r="AA755" s="63" t="str">
        <f>'טבלה מרכזת'!D755</f>
        <v>כללי</v>
      </c>
      <c r="AB755" s="63" t="str">
        <f>'טבלה מרכזת'!E755</f>
        <v>וילונות הצללה (עלות למ"ר))</v>
      </c>
      <c r="AC755" s="63">
        <f>'טבלה מרכזת'!F755</f>
        <v>375</v>
      </c>
      <c r="AD755" s="63">
        <f>'טבלה מרכזת'!G755</f>
        <v>30</v>
      </c>
      <c r="AE755" s="63">
        <f>'טבלה מרכזת'!H755</f>
        <v>11250</v>
      </c>
    </row>
    <row r="756" spans="2:31" ht="14.5" thickBot="1" x14ac:dyDescent="0.35">
      <c r="B756" s="64" t="str">
        <f>תקן[[#This Row],[סוג מרכז]]</f>
        <v>תשושי נפש</v>
      </c>
      <c r="C756" s="64">
        <f>תקן[[#This Row],[גודל מרכז]]</f>
        <v>45</v>
      </c>
      <c r="D756" s="64" t="str">
        <f>תקן[[#This Row],[סוג פריט]]</f>
        <v>ריהוט</v>
      </c>
      <c r="E756" s="64" t="str">
        <f>תקן[[#This Row],[קטגוריה]]</f>
        <v>חדר ניקיון</v>
      </c>
      <c r="F756" s="60" t="str">
        <f>תקן[[#This Row],[תיאור הפריט]]</f>
        <v>יחידת מדפים</v>
      </c>
      <c r="G756" s="64">
        <f>תקן[[#This Row],[עלות פריט]]</f>
        <v>600</v>
      </c>
      <c r="H756" s="64">
        <f>תקן[[#This Row],[כמות]]</f>
        <v>2</v>
      </c>
      <c r="I756" s="64">
        <f>תקן[[#This Row],[סהכ עלות]]</f>
        <v>1200</v>
      </c>
      <c r="J756" s="65"/>
      <c r="K756" s="209" t="str">
        <f t="shared" si="112"/>
        <v>יחידת מדפים</v>
      </c>
      <c r="L756" s="210">
        <f t="shared" si="108"/>
        <v>2</v>
      </c>
      <c r="M756" s="211">
        <f t="shared" si="109"/>
        <v>0</v>
      </c>
      <c r="N756" s="211">
        <f t="shared" si="110"/>
        <v>1200</v>
      </c>
      <c r="O756" s="210"/>
      <c r="P756" s="218"/>
      <c r="Q756" s="215" t="str">
        <f t="shared" si="113"/>
        <v>ריהוט</v>
      </c>
      <c r="R756" s="219">
        <f t="shared" si="114"/>
        <v>2</v>
      </c>
      <c r="S756" s="211">
        <f t="shared" si="115"/>
        <v>0</v>
      </c>
      <c r="T756" s="211">
        <f t="shared" si="111"/>
        <v>600</v>
      </c>
      <c r="U756" s="211">
        <f t="shared" si="116"/>
        <v>1200</v>
      </c>
      <c r="V756" s="220"/>
      <c r="X756" s="63" t="str">
        <f>'טבלה מרכזת'!A756</f>
        <v>תשושי נפש</v>
      </c>
      <c r="Y756" s="63">
        <f>'טבלה מרכזת'!B756</f>
        <v>45</v>
      </c>
      <c r="Z756" s="63" t="str">
        <f>'טבלה מרכזת'!C756</f>
        <v>ריהוט</v>
      </c>
      <c r="AA756" s="63" t="str">
        <f>'טבלה מרכזת'!D756</f>
        <v>חדר ניקיון</v>
      </c>
      <c r="AB756" s="63" t="str">
        <f>'טבלה מרכזת'!E756</f>
        <v>יחידת מדפים</v>
      </c>
      <c r="AC756" s="63">
        <f>'טבלה מרכזת'!F756</f>
        <v>600</v>
      </c>
      <c r="AD756" s="63">
        <f>'טבלה מרכזת'!G756</f>
        <v>2</v>
      </c>
      <c r="AE756" s="63">
        <f>'טבלה מרכזת'!H756</f>
        <v>1200</v>
      </c>
    </row>
    <row r="757" spans="2:31" ht="14.5" thickBot="1" x14ac:dyDescent="0.35">
      <c r="B757" s="64" t="str">
        <f>תקן[[#This Row],[סוג מרכז]]</f>
        <v>תשושי נפש</v>
      </c>
      <c r="C757" s="64">
        <f>תקן[[#This Row],[גודל מרכז]]</f>
        <v>45</v>
      </c>
      <c r="D757" s="64" t="str">
        <f>תקן[[#This Row],[סוג פריט]]</f>
        <v>ריהוט</v>
      </c>
      <c r="E757" s="64" t="str">
        <f>תקן[[#This Row],[קטגוריה]]</f>
        <v>חדרי פעילות/תעסוקה</v>
      </c>
      <c r="F757" s="60" t="str">
        <f>תקן[[#This Row],[תיאור הפריט]]</f>
        <v>יחידת מדפים</v>
      </c>
      <c r="G757" s="64">
        <f>תקן[[#This Row],[עלות פריט]]</f>
        <v>600</v>
      </c>
      <c r="H757" s="64">
        <f>תקן[[#This Row],[כמות]]</f>
        <v>4</v>
      </c>
      <c r="I757" s="64">
        <f>תקן[[#This Row],[סהכ עלות]]</f>
        <v>2400</v>
      </c>
      <c r="J757" s="65"/>
      <c r="K757" s="209" t="str">
        <f t="shared" si="112"/>
        <v>יחידת מדפים</v>
      </c>
      <c r="L757" s="210">
        <f t="shared" si="108"/>
        <v>4</v>
      </c>
      <c r="M757" s="211">
        <f t="shared" si="109"/>
        <v>0</v>
      </c>
      <c r="N757" s="211">
        <f t="shared" si="110"/>
        <v>2400</v>
      </c>
      <c r="O757" s="210"/>
      <c r="P757" s="218"/>
      <c r="Q757" s="215" t="str">
        <f t="shared" si="113"/>
        <v>ריהוט</v>
      </c>
      <c r="R757" s="219">
        <f t="shared" si="114"/>
        <v>4</v>
      </c>
      <c r="S757" s="211">
        <f t="shared" si="115"/>
        <v>0</v>
      </c>
      <c r="T757" s="211">
        <f t="shared" si="111"/>
        <v>600</v>
      </c>
      <c r="U757" s="211">
        <f t="shared" si="116"/>
        <v>2400</v>
      </c>
      <c r="V757" s="220"/>
      <c r="X757" s="63" t="str">
        <f>'טבלה מרכזת'!A757</f>
        <v>תשושי נפש</v>
      </c>
      <c r="Y757" s="63">
        <f>'טבלה מרכזת'!B757</f>
        <v>45</v>
      </c>
      <c r="Z757" s="63" t="str">
        <f>'טבלה מרכזת'!C757</f>
        <v>ריהוט</v>
      </c>
      <c r="AA757" s="63" t="str">
        <f>'טבלה מרכזת'!D757</f>
        <v>חדרי פעילות/תעסוקה</v>
      </c>
      <c r="AB757" s="63" t="str">
        <f>'טבלה מרכזת'!E757</f>
        <v>יחידת מדפים</v>
      </c>
      <c r="AC757" s="63">
        <f>'טבלה מרכזת'!F757</f>
        <v>600</v>
      </c>
      <c r="AD757" s="63">
        <f>'טבלה מרכזת'!G757</f>
        <v>4</v>
      </c>
      <c r="AE757" s="63">
        <f>'טבלה מרכזת'!H757</f>
        <v>2400</v>
      </c>
    </row>
    <row r="758" spans="2:31" ht="14.5" thickBot="1" x14ac:dyDescent="0.35">
      <c r="B758" s="64" t="str">
        <f>תקן[[#This Row],[סוג מרכז]]</f>
        <v>תשושי נפש</v>
      </c>
      <c r="C758" s="64">
        <f>תקן[[#This Row],[גודל מרכז]]</f>
        <v>45</v>
      </c>
      <c r="D758" s="64" t="str">
        <f>תקן[[#This Row],[סוג פריט]]</f>
        <v>ריהוט</v>
      </c>
      <c r="E758" s="64" t="str">
        <f>תקן[[#This Row],[קטגוריה]]</f>
        <v>מחסנים - מטבח, כללי, תעסוקה</v>
      </c>
      <c r="F758" s="60" t="str">
        <f>תקן[[#This Row],[תיאור הפריט]]</f>
        <v>יחידת מדפים</v>
      </c>
      <c r="G758" s="64">
        <f>תקן[[#This Row],[עלות פריט]]</f>
        <v>600</v>
      </c>
      <c r="H758" s="64">
        <f>תקן[[#This Row],[כמות]]</f>
        <v>5</v>
      </c>
      <c r="I758" s="64">
        <f>תקן[[#This Row],[סהכ עלות]]</f>
        <v>3000</v>
      </c>
      <c r="J758" s="65"/>
      <c r="K758" s="209" t="str">
        <f t="shared" si="112"/>
        <v>יחידת מדפים</v>
      </c>
      <c r="L758" s="210">
        <f t="shared" si="108"/>
        <v>5</v>
      </c>
      <c r="M758" s="211">
        <f t="shared" si="109"/>
        <v>0</v>
      </c>
      <c r="N758" s="211">
        <f t="shared" si="110"/>
        <v>3000</v>
      </c>
      <c r="O758" s="210"/>
      <c r="P758" s="218"/>
      <c r="Q758" s="215" t="str">
        <f t="shared" si="113"/>
        <v>ריהוט</v>
      </c>
      <c r="R758" s="219">
        <f t="shared" si="114"/>
        <v>5</v>
      </c>
      <c r="S758" s="211">
        <f t="shared" si="115"/>
        <v>0</v>
      </c>
      <c r="T758" s="211">
        <f t="shared" si="111"/>
        <v>600</v>
      </c>
      <c r="U758" s="211">
        <f t="shared" si="116"/>
        <v>3000</v>
      </c>
      <c r="V758" s="220"/>
      <c r="X758" s="63" t="str">
        <f>'טבלה מרכזת'!A758</f>
        <v>תשושי נפש</v>
      </c>
      <c r="Y758" s="63">
        <f>'טבלה מרכזת'!B758</f>
        <v>45</v>
      </c>
      <c r="Z758" s="63" t="str">
        <f>'טבלה מרכזת'!C758</f>
        <v>ריהוט</v>
      </c>
      <c r="AA758" s="63" t="str">
        <f>'טבלה מרכזת'!D758</f>
        <v>מחסנים - מטבח, כללי, תעסוקה</v>
      </c>
      <c r="AB758" s="63" t="str">
        <f>'טבלה מרכזת'!E758</f>
        <v>יחידת מדפים</v>
      </c>
      <c r="AC758" s="63">
        <f>'טבלה מרכזת'!F758</f>
        <v>600</v>
      </c>
      <c r="AD758" s="63">
        <f>'טבלה מרכזת'!G758</f>
        <v>5</v>
      </c>
      <c r="AE758" s="63">
        <f>'טבלה מרכזת'!H758</f>
        <v>3000</v>
      </c>
    </row>
    <row r="759" spans="2:31" ht="14.5" thickBot="1" x14ac:dyDescent="0.35">
      <c r="B759" s="64" t="str">
        <f>תקן[[#This Row],[סוג מרכז]]</f>
        <v>תשושי נפש</v>
      </c>
      <c r="C759" s="64">
        <f>תקן[[#This Row],[גודל מרכז]]</f>
        <v>45</v>
      </c>
      <c r="D759" s="64" t="str">
        <f>תקן[[#This Row],[סוג פריט]]</f>
        <v>ריהוט</v>
      </c>
      <c r="E759" s="64" t="str">
        <f>תקן[[#This Row],[קטגוריה]]</f>
        <v>חדר מזכירות וקבלה</v>
      </c>
      <c r="F759" s="60" t="str">
        <f>תקן[[#This Row],[תיאור הפריט]]</f>
        <v>כוננית פתוחה</v>
      </c>
      <c r="G759" s="64">
        <f>תקן[[#This Row],[עלות פריט]]</f>
        <v>800</v>
      </c>
      <c r="H759" s="64">
        <f>תקן[[#This Row],[כמות]]</f>
        <v>1</v>
      </c>
      <c r="I759" s="64">
        <f>תקן[[#This Row],[סהכ עלות]]</f>
        <v>800</v>
      </c>
      <c r="J759" s="65"/>
      <c r="K759" s="209" t="str">
        <f t="shared" si="112"/>
        <v>כוננית פתוחה</v>
      </c>
      <c r="L759" s="210">
        <f t="shared" si="108"/>
        <v>1</v>
      </c>
      <c r="M759" s="211">
        <f t="shared" si="109"/>
        <v>0</v>
      </c>
      <c r="N759" s="211">
        <f t="shared" si="110"/>
        <v>800</v>
      </c>
      <c r="O759" s="210"/>
      <c r="P759" s="218"/>
      <c r="Q759" s="215" t="str">
        <f t="shared" si="113"/>
        <v>ריהוט</v>
      </c>
      <c r="R759" s="219">
        <f t="shared" si="114"/>
        <v>1</v>
      </c>
      <c r="S759" s="211">
        <f t="shared" si="115"/>
        <v>0</v>
      </c>
      <c r="T759" s="211">
        <f t="shared" si="111"/>
        <v>800</v>
      </c>
      <c r="U759" s="211">
        <f t="shared" si="116"/>
        <v>800</v>
      </c>
      <c r="V759" s="220"/>
      <c r="X759" s="63" t="str">
        <f>'טבלה מרכזת'!A759</f>
        <v>תשושי נפש</v>
      </c>
      <c r="Y759" s="63">
        <f>'טבלה מרכזת'!B759</f>
        <v>45</v>
      </c>
      <c r="Z759" s="63" t="str">
        <f>'טבלה מרכזת'!C759</f>
        <v>ריהוט</v>
      </c>
      <c r="AA759" s="63" t="str">
        <f>'טבלה מרכזת'!D759</f>
        <v>חדר מזכירות וקבלה</v>
      </c>
      <c r="AB759" s="63" t="str">
        <f>'טבלה מרכזת'!E759</f>
        <v>כוננית פתוחה</v>
      </c>
      <c r="AC759" s="63">
        <f>'טבלה מרכזת'!F759</f>
        <v>800</v>
      </c>
      <c r="AD759" s="63">
        <f>'טבלה מרכזת'!G759</f>
        <v>1</v>
      </c>
      <c r="AE759" s="63">
        <f>'טבלה מרכזת'!H759</f>
        <v>800</v>
      </c>
    </row>
    <row r="760" spans="2:31" ht="14.5" thickBot="1" x14ac:dyDescent="0.35">
      <c r="B760" s="64" t="str">
        <f>תקן[[#This Row],[סוג מרכז]]</f>
        <v>תשושי נפש</v>
      </c>
      <c r="C760" s="64">
        <f>תקן[[#This Row],[גודל מרכז]]</f>
        <v>45</v>
      </c>
      <c r="D760" s="64" t="str">
        <f>תקן[[#This Row],[סוג פריט]]</f>
        <v>ריהוט</v>
      </c>
      <c r="E760" s="64" t="str">
        <f>תקן[[#This Row],[קטגוריה]]</f>
        <v>חדר מחשבים</v>
      </c>
      <c r="F760" s="60" t="str">
        <f>תקן[[#This Row],[תיאור הפריט]]</f>
        <v>כוננית פתוחה</v>
      </c>
      <c r="G760" s="64">
        <f>תקן[[#This Row],[עלות פריט]]</f>
        <v>1400</v>
      </c>
      <c r="H760" s="64">
        <f>תקן[[#This Row],[כמות]]</f>
        <v>0</v>
      </c>
      <c r="I760" s="64">
        <f>תקן[[#This Row],[סהכ עלות]]</f>
        <v>0</v>
      </c>
      <c r="J760" s="65"/>
      <c r="K760" s="209" t="str">
        <f t="shared" si="112"/>
        <v>כוננית פתוחה</v>
      </c>
      <c r="L760" s="210">
        <f t="shared" si="108"/>
        <v>0</v>
      </c>
      <c r="M760" s="211">
        <f t="shared" si="109"/>
        <v>0</v>
      </c>
      <c r="N760" s="211">
        <f t="shared" si="110"/>
        <v>0</v>
      </c>
      <c r="O760" s="210"/>
      <c r="P760" s="218"/>
      <c r="Q760" s="215" t="str">
        <f t="shared" si="113"/>
        <v>ריהוט</v>
      </c>
      <c r="R760" s="219">
        <f t="shared" si="114"/>
        <v>0</v>
      </c>
      <c r="S760" s="211">
        <f t="shared" si="115"/>
        <v>0</v>
      </c>
      <c r="T760" s="211">
        <f t="shared" si="111"/>
        <v>1400</v>
      </c>
      <c r="U760" s="211">
        <f t="shared" si="116"/>
        <v>0</v>
      </c>
      <c r="V760" s="220"/>
      <c r="X760" s="63" t="str">
        <f>'טבלה מרכזת'!A760</f>
        <v>תשושי נפש</v>
      </c>
      <c r="Y760" s="63">
        <f>'טבלה מרכזת'!B760</f>
        <v>45</v>
      </c>
      <c r="Z760" s="63" t="str">
        <f>'טבלה מרכזת'!C760</f>
        <v>ריהוט</v>
      </c>
      <c r="AA760" s="63" t="str">
        <f>'טבלה מרכזת'!D760</f>
        <v>חדר מחשבים</v>
      </c>
      <c r="AB760" s="63" t="str">
        <f>'טבלה מרכזת'!E760</f>
        <v>כוננית פתוחה</v>
      </c>
      <c r="AC760" s="63">
        <f>'טבלה מרכזת'!F760</f>
        <v>1400</v>
      </c>
      <c r="AD760" s="63">
        <f>'טבלה מרכזת'!G760</f>
        <v>0</v>
      </c>
      <c r="AE760" s="63">
        <f>'טבלה מרכזת'!H760</f>
        <v>0</v>
      </c>
    </row>
    <row r="761" spans="2:31" ht="14.5" thickBot="1" x14ac:dyDescent="0.35">
      <c r="B761" s="64" t="str">
        <f>תקן[[#This Row],[סוג מרכז]]</f>
        <v>תשושי נפש</v>
      </c>
      <c r="C761" s="64">
        <f>תקן[[#This Row],[גודל מרכז]]</f>
        <v>45</v>
      </c>
      <c r="D761" s="64" t="str">
        <f>תקן[[#This Row],[סוג פריט]]</f>
        <v>ריהוט</v>
      </c>
      <c r="E761" s="64" t="str">
        <f>תקן[[#This Row],[קטגוריה]]</f>
        <v>חדרי צוות/רב תחומי</v>
      </c>
      <c r="F761" s="60" t="str">
        <f>תקן[[#This Row],[תיאור הפריט]]</f>
        <v>כוננית פתוחה</v>
      </c>
      <c r="G761" s="64">
        <f>תקן[[#This Row],[עלות פריט]]</f>
        <v>800</v>
      </c>
      <c r="H761" s="64">
        <f>תקן[[#This Row],[כמות]]</f>
        <v>2</v>
      </c>
      <c r="I761" s="64">
        <f>תקן[[#This Row],[סהכ עלות]]</f>
        <v>1600</v>
      </c>
      <c r="J761" s="65"/>
      <c r="K761" s="209" t="str">
        <f t="shared" si="112"/>
        <v>כוננית פתוחה</v>
      </c>
      <c r="L761" s="210">
        <f t="shared" si="108"/>
        <v>2</v>
      </c>
      <c r="M761" s="211">
        <f t="shared" si="109"/>
        <v>0</v>
      </c>
      <c r="N761" s="211">
        <f t="shared" si="110"/>
        <v>1600</v>
      </c>
      <c r="O761" s="210"/>
      <c r="P761" s="218"/>
      <c r="Q761" s="215" t="str">
        <f t="shared" si="113"/>
        <v>ריהוט</v>
      </c>
      <c r="R761" s="219">
        <f t="shared" si="114"/>
        <v>2</v>
      </c>
      <c r="S761" s="211">
        <f t="shared" si="115"/>
        <v>0</v>
      </c>
      <c r="T761" s="211">
        <f t="shared" si="111"/>
        <v>800</v>
      </c>
      <c r="U761" s="211">
        <f t="shared" si="116"/>
        <v>1600</v>
      </c>
      <c r="V761" s="220"/>
      <c r="X761" s="63" t="str">
        <f>'טבלה מרכזת'!A761</f>
        <v>תשושי נפש</v>
      </c>
      <c r="Y761" s="63">
        <f>'טבלה מרכזת'!B761</f>
        <v>45</v>
      </c>
      <c r="Z761" s="63" t="str">
        <f>'טבלה מרכזת'!C761</f>
        <v>ריהוט</v>
      </c>
      <c r="AA761" s="63" t="str">
        <f>'טבלה מרכזת'!D761</f>
        <v>חדרי צוות/רב תחומי</v>
      </c>
      <c r="AB761" s="63" t="str">
        <f>'טבלה מרכזת'!E761</f>
        <v>כוננית פתוחה</v>
      </c>
      <c r="AC761" s="63">
        <f>'טבלה מרכזת'!F761</f>
        <v>800</v>
      </c>
      <c r="AD761" s="63">
        <f>'טבלה מרכזת'!G761</f>
        <v>2</v>
      </c>
      <c r="AE761" s="63">
        <f>'טבלה מרכזת'!H761</f>
        <v>1600</v>
      </c>
    </row>
    <row r="762" spans="2:31" ht="14.5" thickBot="1" x14ac:dyDescent="0.35">
      <c r="B762" s="64" t="str">
        <f>תקן[[#This Row],[סוג מרכז]]</f>
        <v>תשושי נפש</v>
      </c>
      <c r="C762" s="64">
        <f>תקן[[#This Row],[גודל מרכז]]</f>
        <v>45</v>
      </c>
      <c r="D762" s="64" t="str">
        <f>תקן[[#This Row],[סוג פריט]]</f>
        <v>ריהוט</v>
      </c>
      <c r="E762" s="64" t="str">
        <f>תקן[[#This Row],[קטגוריה]]</f>
        <v>מכבסה</v>
      </c>
      <c r="F762" s="60" t="str">
        <f>תקן[[#This Row],[תיאור הפריט]]</f>
        <v>כוננית פתוחה</v>
      </c>
      <c r="G762" s="64">
        <f>תקן[[#This Row],[עלות פריט]]</f>
        <v>1200</v>
      </c>
      <c r="H762" s="64">
        <f>תקן[[#This Row],[כמות]]</f>
        <v>1</v>
      </c>
      <c r="I762" s="64">
        <f>תקן[[#This Row],[סהכ עלות]]</f>
        <v>1200</v>
      </c>
      <c r="J762" s="65"/>
      <c r="K762" s="209" t="str">
        <f t="shared" si="112"/>
        <v>כוננית פתוחה</v>
      </c>
      <c r="L762" s="210">
        <f t="shared" si="108"/>
        <v>1</v>
      </c>
      <c r="M762" s="211">
        <f t="shared" si="109"/>
        <v>0</v>
      </c>
      <c r="N762" s="211">
        <f t="shared" si="110"/>
        <v>1200</v>
      </c>
      <c r="O762" s="210"/>
      <c r="P762" s="218"/>
      <c r="Q762" s="215" t="str">
        <f t="shared" si="113"/>
        <v>ריהוט</v>
      </c>
      <c r="R762" s="219">
        <f t="shared" si="114"/>
        <v>1</v>
      </c>
      <c r="S762" s="211">
        <f t="shared" si="115"/>
        <v>0</v>
      </c>
      <c r="T762" s="211">
        <f t="shared" si="111"/>
        <v>1200</v>
      </c>
      <c r="U762" s="211">
        <f t="shared" si="116"/>
        <v>1200</v>
      </c>
      <c r="V762" s="220"/>
      <c r="X762" s="63" t="str">
        <f>'טבלה מרכזת'!A762</f>
        <v>תשושי נפש</v>
      </c>
      <c r="Y762" s="63">
        <f>'טבלה מרכזת'!B762</f>
        <v>45</v>
      </c>
      <c r="Z762" s="63" t="str">
        <f>'טבלה מרכזת'!C762</f>
        <v>ריהוט</v>
      </c>
      <c r="AA762" s="63" t="str">
        <f>'טבלה מרכזת'!D762</f>
        <v>מכבסה</v>
      </c>
      <c r="AB762" s="63" t="str">
        <f>'טבלה מרכזת'!E762</f>
        <v>כוננית פתוחה</v>
      </c>
      <c r="AC762" s="63">
        <f>'טבלה מרכזת'!F762</f>
        <v>1200</v>
      </c>
      <c r="AD762" s="63">
        <f>'טבלה מרכזת'!G762</f>
        <v>1</v>
      </c>
      <c r="AE762" s="63">
        <f>'טבלה מרכזת'!H762</f>
        <v>1200</v>
      </c>
    </row>
    <row r="763" spans="2:31" ht="14.5" thickBot="1" x14ac:dyDescent="0.35">
      <c r="B763" s="64" t="str">
        <f>תקן[[#This Row],[סוג מרכז]]</f>
        <v>תשושי נפש</v>
      </c>
      <c r="C763" s="64">
        <f>תקן[[#This Row],[גודל מרכז]]</f>
        <v>45</v>
      </c>
      <c r="D763" s="64" t="str">
        <f>תקן[[#This Row],[סוג פריט]]</f>
        <v>ריהוט</v>
      </c>
      <c r="E763" s="64" t="str">
        <f>תקן[[#This Row],[קטגוריה]]</f>
        <v>אולם כניסה</v>
      </c>
      <c r="F763" s="60" t="str">
        <f>תקן[[#This Row],[תיאור הפריט]]</f>
        <v xml:space="preserve">כורסת הסבה  </v>
      </c>
      <c r="G763" s="64">
        <f>תקן[[#This Row],[עלות פריט]]</f>
        <v>750</v>
      </c>
      <c r="H763" s="64">
        <f>תקן[[#This Row],[כמות]]</f>
        <v>4</v>
      </c>
      <c r="I763" s="64">
        <f>תקן[[#This Row],[סהכ עלות]]</f>
        <v>3000</v>
      </c>
      <c r="J763" s="65"/>
      <c r="K763" s="209" t="str">
        <f t="shared" si="112"/>
        <v xml:space="preserve">כורסת הסבה  </v>
      </c>
      <c r="L763" s="210">
        <f t="shared" si="108"/>
        <v>4</v>
      </c>
      <c r="M763" s="211">
        <f t="shared" si="109"/>
        <v>0</v>
      </c>
      <c r="N763" s="211">
        <f t="shared" si="110"/>
        <v>3000</v>
      </c>
      <c r="O763" s="210"/>
      <c r="P763" s="218"/>
      <c r="Q763" s="215" t="str">
        <f t="shared" si="113"/>
        <v>ריהוט</v>
      </c>
      <c r="R763" s="219">
        <f t="shared" si="114"/>
        <v>4</v>
      </c>
      <c r="S763" s="211">
        <f t="shared" si="115"/>
        <v>0</v>
      </c>
      <c r="T763" s="211">
        <f t="shared" si="111"/>
        <v>750</v>
      </c>
      <c r="U763" s="211">
        <f t="shared" si="116"/>
        <v>3000</v>
      </c>
      <c r="V763" s="220"/>
      <c r="X763" s="63" t="str">
        <f>'טבלה מרכזת'!A763</f>
        <v>תשושי נפש</v>
      </c>
      <c r="Y763" s="63">
        <f>'טבלה מרכזת'!B763</f>
        <v>45</v>
      </c>
      <c r="Z763" s="63" t="str">
        <f>'טבלה מרכזת'!C763</f>
        <v>ריהוט</v>
      </c>
      <c r="AA763" s="63" t="str">
        <f>'טבלה מרכזת'!D763</f>
        <v>אולם כניסה</v>
      </c>
      <c r="AB763" s="63" t="str">
        <f>'טבלה מרכזת'!E763</f>
        <v xml:space="preserve">כורסת הסבה  </v>
      </c>
      <c r="AC763" s="63">
        <f>'טבלה מרכזת'!F763</f>
        <v>750</v>
      </c>
      <c r="AD763" s="63">
        <f>'טבלה מרכזת'!G763</f>
        <v>4</v>
      </c>
      <c r="AE763" s="63">
        <f>'טבלה מרכזת'!H763</f>
        <v>3000</v>
      </c>
    </row>
    <row r="764" spans="2:31" ht="14.5" thickBot="1" x14ac:dyDescent="0.35">
      <c r="B764" s="64" t="str">
        <f>תקן[[#This Row],[סוג מרכז]]</f>
        <v>תשושי נפש</v>
      </c>
      <c r="C764" s="64">
        <f>תקן[[#This Row],[גודל מרכז]]</f>
        <v>45</v>
      </c>
      <c r="D764" s="64" t="str">
        <f>תקן[[#This Row],[סוג פריט]]</f>
        <v>ריהוט</v>
      </c>
      <c r="E764" s="64" t="str">
        <f>תקן[[#This Row],[קטגוריה]]</f>
        <v>חדר מנוחה</v>
      </c>
      <c r="F764" s="60" t="str">
        <f>תקן[[#This Row],[תיאור הפריט]]</f>
        <v>כורסת מנוחה</v>
      </c>
      <c r="G764" s="64">
        <f>תקן[[#This Row],[עלות פריט]]</f>
        <v>2000</v>
      </c>
      <c r="H764" s="64">
        <f>תקן[[#This Row],[כמות]]</f>
        <v>2</v>
      </c>
      <c r="I764" s="64">
        <f>תקן[[#This Row],[סהכ עלות]]</f>
        <v>4000</v>
      </c>
      <c r="J764" s="65"/>
      <c r="K764" s="209" t="str">
        <f t="shared" si="112"/>
        <v>כורסת מנוחה</v>
      </c>
      <c r="L764" s="210">
        <f t="shared" si="108"/>
        <v>2</v>
      </c>
      <c r="M764" s="211">
        <f t="shared" si="109"/>
        <v>0</v>
      </c>
      <c r="N764" s="211">
        <f t="shared" si="110"/>
        <v>4000</v>
      </c>
      <c r="O764" s="210"/>
      <c r="P764" s="218"/>
      <c r="Q764" s="215" t="str">
        <f t="shared" si="113"/>
        <v>ריהוט</v>
      </c>
      <c r="R764" s="219">
        <f t="shared" si="114"/>
        <v>2</v>
      </c>
      <c r="S764" s="211">
        <f t="shared" si="115"/>
        <v>0</v>
      </c>
      <c r="T764" s="211">
        <f t="shared" si="111"/>
        <v>2000</v>
      </c>
      <c r="U764" s="211">
        <f t="shared" si="116"/>
        <v>4000</v>
      </c>
      <c r="V764" s="220"/>
      <c r="X764" s="63" t="str">
        <f>'טבלה מרכזת'!A764</f>
        <v>תשושי נפש</v>
      </c>
      <c r="Y764" s="63">
        <f>'טבלה מרכזת'!B764</f>
        <v>45</v>
      </c>
      <c r="Z764" s="63" t="str">
        <f>'טבלה מרכזת'!C764</f>
        <v>ריהוט</v>
      </c>
      <c r="AA764" s="63" t="str">
        <f>'טבלה מרכזת'!D764</f>
        <v>חדר מנוחה</v>
      </c>
      <c r="AB764" s="63" t="str">
        <f>'טבלה מרכזת'!E764</f>
        <v>כורסת מנוחה</v>
      </c>
      <c r="AC764" s="63">
        <f>'טבלה מרכזת'!F764</f>
        <v>2000</v>
      </c>
      <c r="AD764" s="63">
        <f>'טבלה מרכזת'!G764</f>
        <v>2</v>
      </c>
      <c r="AE764" s="63">
        <f>'טבלה מרכזת'!H764</f>
        <v>4000</v>
      </c>
    </row>
    <row r="765" spans="2:31" ht="14.5" thickBot="1" x14ac:dyDescent="0.35">
      <c r="B765" s="64" t="str">
        <f>תקן[[#This Row],[סוג מרכז]]</f>
        <v>תשושי נפש</v>
      </c>
      <c r="C765" s="64">
        <f>תקן[[#This Row],[גודל מרכז]]</f>
        <v>45</v>
      </c>
      <c r="D765" s="64" t="str">
        <f>תקן[[#This Row],[סוג פריט]]</f>
        <v>ריהוט</v>
      </c>
      <c r="E765" s="64" t="str">
        <f>תקן[[#This Row],[קטגוריה]]</f>
        <v>חדר מנוחה</v>
      </c>
      <c r="F765" s="60" t="str">
        <f>תקן[[#This Row],[תיאור הפריט]]</f>
        <v>כורסת מנוחה חשמלית</v>
      </c>
      <c r="G765" s="64">
        <f>תקן[[#This Row],[עלות פריט]]</f>
        <v>4000</v>
      </c>
      <c r="H765" s="64">
        <f>תקן[[#This Row],[כמות]]</f>
        <v>1</v>
      </c>
      <c r="I765" s="64">
        <f>תקן[[#This Row],[סהכ עלות]]</f>
        <v>4000</v>
      </c>
      <c r="J765" s="65"/>
      <c r="K765" s="209" t="str">
        <f t="shared" si="112"/>
        <v>כורסת מנוחה חשמלית</v>
      </c>
      <c r="L765" s="210">
        <f t="shared" si="108"/>
        <v>1</v>
      </c>
      <c r="M765" s="211">
        <f t="shared" si="109"/>
        <v>0</v>
      </c>
      <c r="N765" s="211">
        <f t="shared" si="110"/>
        <v>4000</v>
      </c>
      <c r="O765" s="210"/>
      <c r="P765" s="218"/>
      <c r="Q765" s="215" t="str">
        <f t="shared" si="113"/>
        <v>ריהוט</v>
      </c>
      <c r="R765" s="219">
        <f t="shared" si="114"/>
        <v>1</v>
      </c>
      <c r="S765" s="211">
        <f t="shared" si="115"/>
        <v>0</v>
      </c>
      <c r="T765" s="211">
        <f t="shared" si="111"/>
        <v>4000</v>
      </c>
      <c r="U765" s="211">
        <f t="shared" si="116"/>
        <v>4000</v>
      </c>
      <c r="V765" s="220"/>
      <c r="X765" s="63" t="str">
        <f>'טבלה מרכזת'!A765</f>
        <v>תשושי נפש</v>
      </c>
      <c r="Y765" s="63">
        <f>'טבלה מרכזת'!B765</f>
        <v>45</v>
      </c>
      <c r="Z765" s="63" t="str">
        <f>'טבלה מרכזת'!C765</f>
        <v>ריהוט</v>
      </c>
      <c r="AA765" s="63" t="str">
        <f>'טבלה מרכזת'!D765</f>
        <v>חדר מנוחה</v>
      </c>
      <c r="AB765" s="63" t="str">
        <f>'טבלה מרכזת'!E765</f>
        <v>כורסת מנוחה חשמלית</v>
      </c>
      <c r="AC765" s="63">
        <f>'טבלה מרכזת'!F765</f>
        <v>4000</v>
      </c>
      <c r="AD765" s="63">
        <f>'טבלה מרכזת'!G765</f>
        <v>1</v>
      </c>
      <c r="AE765" s="63">
        <f>'טבלה מרכזת'!H765</f>
        <v>4000</v>
      </c>
    </row>
    <row r="766" spans="2:31" ht="14.5" thickBot="1" x14ac:dyDescent="0.35">
      <c r="B766" s="64" t="str">
        <f>תקן[[#This Row],[סוג מרכז]]</f>
        <v>תשושי נפש</v>
      </c>
      <c r="C766" s="64">
        <f>תקן[[#This Row],[גודל מרכז]]</f>
        <v>45</v>
      </c>
      <c r="D766" s="64" t="str">
        <f>תקן[[#This Row],[סוג פריט]]</f>
        <v>ריהוט</v>
      </c>
      <c r="E766" s="64" t="str">
        <f>תקן[[#This Row],[קטגוריה]]</f>
        <v>חדר אוכל</v>
      </c>
      <c r="F766" s="60" t="str">
        <f>תקן[[#This Row],[תיאור הפריט]]</f>
        <v>כיסא אוכל</v>
      </c>
      <c r="G766" s="64">
        <f>תקן[[#This Row],[עלות פריט]]</f>
        <v>650</v>
      </c>
      <c r="H766" s="64">
        <f>תקן[[#This Row],[כמות]]</f>
        <v>50</v>
      </c>
      <c r="I766" s="64">
        <f>תקן[[#This Row],[סהכ עלות]]</f>
        <v>32500</v>
      </c>
      <c r="J766" s="65"/>
      <c r="K766" s="209" t="str">
        <f t="shared" si="112"/>
        <v>כיסא אוכל</v>
      </c>
      <c r="L766" s="210">
        <f t="shared" si="108"/>
        <v>50</v>
      </c>
      <c r="M766" s="211">
        <f t="shared" si="109"/>
        <v>0</v>
      </c>
      <c r="N766" s="211">
        <f t="shared" si="110"/>
        <v>32500</v>
      </c>
      <c r="O766" s="210"/>
      <c r="P766" s="218"/>
      <c r="Q766" s="215" t="str">
        <f t="shared" si="113"/>
        <v>ריהוט</v>
      </c>
      <c r="R766" s="219">
        <f t="shared" si="114"/>
        <v>50</v>
      </c>
      <c r="S766" s="211">
        <f t="shared" si="115"/>
        <v>0</v>
      </c>
      <c r="T766" s="211">
        <f t="shared" si="111"/>
        <v>650</v>
      </c>
      <c r="U766" s="211">
        <f t="shared" si="116"/>
        <v>32500</v>
      </c>
      <c r="V766" s="220"/>
      <c r="X766" s="63" t="str">
        <f>'טבלה מרכזת'!A766</f>
        <v>תשושי נפש</v>
      </c>
      <c r="Y766" s="63">
        <f>'טבלה מרכזת'!B766</f>
        <v>45</v>
      </c>
      <c r="Z766" s="63" t="str">
        <f>'טבלה מרכזת'!C766</f>
        <v>ריהוט</v>
      </c>
      <c r="AA766" s="63" t="str">
        <f>'טבלה מרכזת'!D766</f>
        <v>חדר אוכל</v>
      </c>
      <c r="AB766" s="63" t="str">
        <f>'טבלה מרכזת'!E766</f>
        <v>כיסא אוכל</v>
      </c>
      <c r="AC766" s="63">
        <f>'טבלה מרכזת'!F766</f>
        <v>650</v>
      </c>
      <c r="AD766" s="63">
        <f>'טבלה מרכזת'!G766</f>
        <v>50</v>
      </c>
      <c r="AE766" s="63">
        <f>'טבלה מרכזת'!H766</f>
        <v>32500</v>
      </c>
    </row>
    <row r="767" spans="2:31" ht="14.5" thickBot="1" x14ac:dyDescent="0.35">
      <c r="B767" s="64" t="str">
        <f>תקן[[#This Row],[סוג מרכז]]</f>
        <v>תשושי נפש</v>
      </c>
      <c r="C767" s="64">
        <f>תקן[[#This Row],[גודל מרכז]]</f>
        <v>45</v>
      </c>
      <c r="D767" s="64" t="str">
        <f>תקן[[#This Row],[סוג פריט]]</f>
        <v>ריהוט</v>
      </c>
      <c r="E767" s="64" t="str">
        <f>תקן[[#This Row],[קטגוריה]]</f>
        <v>כללי</v>
      </c>
      <c r="F767" s="60" t="str">
        <f>תקן[[#This Row],[תיאור הפריט]]</f>
        <v>כיסא גלגלים</v>
      </c>
      <c r="G767" s="64">
        <f>תקן[[#This Row],[עלות פריט]]</f>
        <v>1200</v>
      </c>
      <c r="H767" s="64">
        <f>תקן[[#This Row],[כמות]]</f>
        <v>1</v>
      </c>
      <c r="I767" s="64">
        <f>תקן[[#This Row],[סהכ עלות]]</f>
        <v>1200</v>
      </c>
      <c r="J767" s="65"/>
      <c r="K767" s="209" t="str">
        <f t="shared" si="112"/>
        <v>כיסא גלגלים</v>
      </c>
      <c r="L767" s="210">
        <f t="shared" si="108"/>
        <v>1</v>
      </c>
      <c r="M767" s="211">
        <f t="shared" si="109"/>
        <v>0</v>
      </c>
      <c r="N767" s="211">
        <f t="shared" si="110"/>
        <v>1200</v>
      </c>
      <c r="O767" s="210"/>
      <c r="P767" s="218"/>
      <c r="Q767" s="215" t="str">
        <f t="shared" si="113"/>
        <v>ריהוט</v>
      </c>
      <c r="R767" s="219">
        <f t="shared" si="114"/>
        <v>1</v>
      </c>
      <c r="S767" s="211">
        <f t="shared" si="115"/>
        <v>0</v>
      </c>
      <c r="T767" s="211">
        <f t="shared" si="111"/>
        <v>1200</v>
      </c>
      <c r="U767" s="211">
        <f t="shared" si="116"/>
        <v>1200</v>
      </c>
      <c r="V767" s="220"/>
      <c r="X767" s="63" t="str">
        <f>'טבלה מרכזת'!A767</f>
        <v>תשושי נפש</v>
      </c>
      <c r="Y767" s="63">
        <f>'טבלה מרכזת'!B767</f>
        <v>45</v>
      </c>
      <c r="Z767" s="63" t="str">
        <f>'טבלה מרכזת'!C767</f>
        <v>ריהוט</v>
      </c>
      <c r="AA767" s="63" t="str">
        <f>'טבלה מרכזת'!D767</f>
        <v>כללי</v>
      </c>
      <c r="AB767" s="63" t="str">
        <f>'טבלה מרכזת'!E767</f>
        <v>כיסא גלגלים</v>
      </c>
      <c r="AC767" s="63">
        <f>'טבלה מרכזת'!F767</f>
        <v>1200</v>
      </c>
      <c r="AD767" s="63">
        <f>'טבלה מרכזת'!G767</f>
        <v>1</v>
      </c>
      <c r="AE767" s="63">
        <f>'טבלה מרכזת'!H767</f>
        <v>1200</v>
      </c>
    </row>
    <row r="768" spans="2:31" ht="14.5" thickBot="1" x14ac:dyDescent="0.35">
      <c r="B768" s="64" t="str">
        <f>תקן[[#This Row],[סוג מרכז]]</f>
        <v>תשושי נפש</v>
      </c>
      <c r="C768" s="64">
        <f>תקן[[#This Row],[גודל מרכז]]</f>
        <v>45</v>
      </c>
      <c r="D768" s="64" t="str">
        <f>תקן[[#This Row],[סוג פריט]]</f>
        <v>ריהוט</v>
      </c>
      <c r="E768" s="64" t="str">
        <f>תקן[[#This Row],[קטגוריה]]</f>
        <v>חצר פעילות ומנוחה</v>
      </c>
      <c r="F768" s="60" t="str">
        <f>תקן[[#This Row],[תיאור הפריט]]</f>
        <v>כיסא גן</v>
      </c>
      <c r="G768" s="64">
        <f>תקן[[#This Row],[עלות פריט]]</f>
        <v>200</v>
      </c>
      <c r="H768" s="64">
        <f>תקן[[#This Row],[כמות]]</f>
        <v>8</v>
      </c>
      <c r="I768" s="64">
        <f>תקן[[#This Row],[סהכ עלות]]</f>
        <v>1600</v>
      </c>
      <c r="J768" s="65"/>
      <c r="K768" s="209" t="str">
        <f t="shared" si="112"/>
        <v>כיסא גן</v>
      </c>
      <c r="L768" s="210">
        <f t="shared" si="108"/>
        <v>8</v>
      </c>
      <c r="M768" s="211">
        <f t="shared" si="109"/>
        <v>0</v>
      </c>
      <c r="N768" s="211">
        <f t="shared" si="110"/>
        <v>1600</v>
      </c>
      <c r="O768" s="210"/>
      <c r="P768" s="218"/>
      <c r="Q768" s="215" t="str">
        <f t="shared" si="113"/>
        <v>ריהוט</v>
      </c>
      <c r="R768" s="219">
        <f t="shared" si="114"/>
        <v>8</v>
      </c>
      <c r="S768" s="211">
        <f t="shared" si="115"/>
        <v>0</v>
      </c>
      <c r="T768" s="211">
        <f t="shared" si="111"/>
        <v>200</v>
      </c>
      <c r="U768" s="211">
        <f t="shared" si="116"/>
        <v>1600</v>
      </c>
      <c r="V768" s="220"/>
      <c r="X768" s="63" t="str">
        <f>'טבלה מרכזת'!A768</f>
        <v>תשושי נפש</v>
      </c>
      <c r="Y768" s="63">
        <f>'טבלה מרכזת'!B768</f>
        <v>45</v>
      </c>
      <c r="Z768" s="63" t="str">
        <f>'טבלה מרכזת'!C768</f>
        <v>ריהוט</v>
      </c>
      <c r="AA768" s="63" t="str">
        <f>'טבלה מרכזת'!D768</f>
        <v>חצר פעילות ומנוחה</v>
      </c>
      <c r="AB768" s="63" t="str">
        <f>'טבלה מרכזת'!E768</f>
        <v>כיסא גן</v>
      </c>
      <c r="AC768" s="63">
        <f>'טבלה מרכזת'!F768</f>
        <v>200</v>
      </c>
      <c r="AD768" s="63">
        <f>'טבלה מרכזת'!G768</f>
        <v>8</v>
      </c>
      <c r="AE768" s="63">
        <f>'טבלה מרכזת'!H768</f>
        <v>1600</v>
      </c>
    </row>
    <row r="769" spans="2:31" ht="14.5" thickBot="1" x14ac:dyDescent="0.35">
      <c r="B769" s="64" t="str">
        <f>תקן[[#This Row],[סוג מרכז]]</f>
        <v>תשושי נפש</v>
      </c>
      <c r="C769" s="64">
        <f>תקן[[#This Row],[גודל מרכז]]</f>
        <v>45</v>
      </c>
      <c r="D769" s="64" t="str">
        <f>תקן[[#This Row],[סוג פריט]]</f>
        <v>ריהוט</v>
      </c>
      <c r="E769" s="64" t="str">
        <f>תקן[[#This Row],[קטגוריה]]</f>
        <v>חדר מחשבים</v>
      </c>
      <c r="F769" s="60" t="str">
        <f>תקן[[#This Row],[תיאור הפריט]]</f>
        <v>כיסא מחשב</v>
      </c>
      <c r="G769" s="64">
        <f>תקן[[#This Row],[עלות פריט]]</f>
        <v>450</v>
      </c>
      <c r="H769" s="64">
        <f>תקן[[#This Row],[כמות]]</f>
        <v>2</v>
      </c>
      <c r="I769" s="64">
        <f>תקן[[#This Row],[סהכ עלות]]</f>
        <v>900</v>
      </c>
      <c r="J769" s="65"/>
      <c r="K769" s="209" t="str">
        <f t="shared" si="112"/>
        <v>כיסא מחשב</v>
      </c>
      <c r="L769" s="210">
        <f t="shared" si="108"/>
        <v>2</v>
      </c>
      <c r="M769" s="211">
        <f t="shared" si="109"/>
        <v>0</v>
      </c>
      <c r="N769" s="211">
        <f t="shared" si="110"/>
        <v>900</v>
      </c>
      <c r="O769" s="210"/>
      <c r="P769" s="218"/>
      <c r="Q769" s="215" t="str">
        <f t="shared" si="113"/>
        <v>ריהוט</v>
      </c>
      <c r="R769" s="219">
        <f t="shared" si="114"/>
        <v>2</v>
      </c>
      <c r="S769" s="211">
        <f t="shared" si="115"/>
        <v>0</v>
      </c>
      <c r="T769" s="211">
        <f t="shared" si="111"/>
        <v>450</v>
      </c>
      <c r="U769" s="211">
        <f t="shared" si="116"/>
        <v>900</v>
      </c>
      <c r="V769" s="220"/>
      <c r="X769" s="63" t="str">
        <f>'טבלה מרכזת'!A769</f>
        <v>תשושי נפש</v>
      </c>
      <c r="Y769" s="63">
        <f>'טבלה מרכזת'!B769</f>
        <v>45</v>
      </c>
      <c r="Z769" s="63" t="str">
        <f>'טבלה מרכזת'!C769</f>
        <v>ריהוט</v>
      </c>
      <c r="AA769" s="63" t="str">
        <f>'טבלה מרכזת'!D769</f>
        <v>חדר מחשבים</v>
      </c>
      <c r="AB769" s="63" t="str">
        <f>'טבלה מרכזת'!E769</f>
        <v>כיסא מחשב</v>
      </c>
      <c r="AC769" s="63">
        <f>'טבלה מרכזת'!F769</f>
        <v>450</v>
      </c>
      <c r="AD769" s="63">
        <f>'טבלה מרכזת'!G769</f>
        <v>2</v>
      </c>
      <c r="AE769" s="63">
        <f>'טבלה מרכזת'!H769</f>
        <v>900</v>
      </c>
    </row>
    <row r="770" spans="2:31" ht="14.5" thickBot="1" x14ac:dyDescent="0.35">
      <c r="B770" s="64" t="str">
        <f>תקן[[#This Row],[סוג מרכז]]</f>
        <v>תשושי נפש</v>
      </c>
      <c r="C770" s="64">
        <f>תקן[[#This Row],[גודל מרכז]]</f>
        <v>45</v>
      </c>
      <c r="D770" s="64" t="str">
        <f>תקן[[#This Row],[סוג פריט]]</f>
        <v>ריהוט</v>
      </c>
      <c r="E770" s="64" t="str">
        <f>תקן[[#This Row],[קטגוריה]]</f>
        <v>חדר מנהל</v>
      </c>
      <c r="F770" s="60" t="str">
        <f>תקן[[#This Row],[תיאור הפריט]]</f>
        <v>כיסא מנהל</v>
      </c>
      <c r="G770" s="64">
        <f>תקן[[#This Row],[עלות פריט]]</f>
        <v>1200</v>
      </c>
      <c r="H770" s="64">
        <f>תקן[[#This Row],[כמות]]</f>
        <v>1</v>
      </c>
      <c r="I770" s="64">
        <f>תקן[[#This Row],[סהכ עלות]]</f>
        <v>1200</v>
      </c>
      <c r="J770" s="65"/>
      <c r="K770" s="209" t="str">
        <f t="shared" si="112"/>
        <v>כיסא מנהל</v>
      </c>
      <c r="L770" s="210">
        <f t="shared" si="108"/>
        <v>1</v>
      </c>
      <c r="M770" s="211">
        <f t="shared" si="109"/>
        <v>0</v>
      </c>
      <c r="N770" s="211">
        <f t="shared" si="110"/>
        <v>1200</v>
      </c>
      <c r="O770" s="210"/>
      <c r="P770" s="218"/>
      <c r="Q770" s="215" t="str">
        <f t="shared" si="113"/>
        <v>ריהוט</v>
      </c>
      <c r="R770" s="219">
        <f t="shared" si="114"/>
        <v>1</v>
      </c>
      <c r="S770" s="211">
        <f t="shared" si="115"/>
        <v>0</v>
      </c>
      <c r="T770" s="211">
        <f t="shared" si="111"/>
        <v>1200</v>
      </c>
      <c r="U770" s="211">
        <f t="shared" si="116"/>
        <v>1200</v>
      </c>
      <c r="V770" s="220"/>
      <c r="X770" s="63" t="str">
        <f>'טבלה מרכזת'!A770</f>
        <v>תשושי נפש</v>
      </c>
      <c r="Y770" s="63">
        <f>'טבלה מרכזת'!B770</f>
        <v>45</v>
      </c>
      <c r="Z770" s="63" t="str">
        <f>'טבלה מרכזת'!C770</f>
        <v>ריהוט</v>
      </c>
      <c r="AA770" s="63" t="str">
        <f>'טבלה מרכזת'!D770</f>
        <v>חדר מנהל</v>
      </c>
      <c r="AB770" s="63" t="str">
        <f>'טבלה מרכזת'!E770</f>
        <v>כיסא מנהל</v>
      </c>
      <c r="AC770" s="63">
        <f>'טבלה מרכזת'!F770</f>
        <v>1200</v>
      </c>
      <c r="AD770" s="63">
        <f>'טבלה מרכזת'!G770</f>
        <v>1</v>
      </c>
      <c r="AE770" s="63">
        <f>'טבלה מרכזת'!H770</f>
        <v>1200</v>
      </c>
    </row>
    <row r="771" spans="2:31" ht="14.5" thickBot="1" x14ac:dyDescent="0.35">
      <c r="B771" s="64" t="str">
        <f>תקן[[#This Row],[סוג מרכז]]</f>
        <v>תשושי נפש</v>
      </c>
      <c r="C771" s="64">
        <f>תקן[[#This Row],[גודל מרכז]]</f>
        <v>45</v>
      </c>
      <c r="D771" s="64" t="str">
        <f>תקן[[#This Row],[סוג פריט]]</f>
        <v>ריהוט</v>
      </c>
      <c r="E771" s="64" t="str">
        <f>תקן[[#This Row],[קטגוריה]]</f>
        <v>אולם כניסה</v>
      </c>
      <c r="F771" s="60" t="str">
        <f>תקן[[#This Row],[תיאור הפריט]]</f>
        <v>כיסא פעילות/עובד</v>
      </c>
      <c r="G771" s="64">
        <f>תקן[[#This Row],[עלות פריט]]</f>
        <v>450</v>
      </c>
      <c r="H771" s="64">
        <f>תקן[[#This Row],[כמות]]</f>
        <v>5</v>
      </c>
      <c r="I771" s="64">
        <f>תקן[[#This Row],[סהכ עלות]]</f>
        <v>2250</v>
      </c>
      <c r="J771" s="65"/>
      <c r="K771" s="209" t="str">
        <f t="shared" si="112"/>
        <v>כיסא פעילות/עובד</v>
      </c>
      <c r="L771" s="210">
        <f t="shared" si="108"/>
        <v>5</v>
      </c>
      <c r="M771" s="211">
        <f t="shared" si="109"/>
        <v>0</v>
      </c>
      <c r="N771" s="211">
        <f t="shared" si="110"/>
        <v>2250</v>
      </c>
      <c r="O771" s="210"/>
      <c r="P771" s="218"/>
      <c r="Q771" s="215" t="str">
        <f t="shared" si="113"/>
        <v>ריהוט</v>
      </c>
      <c r="R771" s="219">
        <f t="shared" si="114"/>
        <v>5</v>
      </c>
      <c r="S771" s="211">
        <f t="shared" si="115"/>
        <v>0</v>
      </c>
      <c r="T771" s="211">
        <f t="shared" si="111"/>
        <v>450</v>
      </c>
      <c r="U771" s="211">
        <f t="shared" si="116"/>
        <v>2250</v>
      </c>
      <c r="V771" s="220"/>
      <c r="X771" s="63" t="str">
        <f>'טבלה מרכזת'!A771</f>
        <v>תשושי נפש</v>
      </c>
      <c r="Y771" s="63">
        <f>'טבלה מרכזת'!B771</f>
        <v>45</v>
      </c>
      <c r="Z771" s="63" t="str">
        <f>'טבלה מרכזת'!C771</f>
        <v>ריהוט</v>
      </c>
      <c r="AA771" s="63" t="str">
        <f>'טבלה מרכזת'!D771</f>
        <v>אולם כניסה</v>
      </c>
      <c r="AB771" s="63" t="str">
        <f>'טבלה מרכזת'!E771</f>
        <v>כיסא פעילות/עובד</v>
      </c>
      <c r="AC771" s="63">
        <f>'טבלה מרכזת'!F771</f>
        <v>450</v>
      </c>
      <c r="AD771" s="63">
        <f>'טבלה מרכזת'!G771</f>
        <v>5</v>
      </c>
      <c r="AE771" s="63">
        <f>'טבלה מרכזת'!H771</f>
        <v>2250</v>
      </c>
    </row>
    <row r="772" spans="2:31" ht="14.5" thickBot="1" x14ac:dyDescent="0.35">
      <c r="B772" s="64" t="str">
        <f>תקן[[#This Row],[סוג מרכז]]</f>
        <v>תשושי נפש</v>
      </c>
      <c r="C772" s="64">
        <f>תקן[[#This Row],[גודל מרכז]]</f>
        <v>45</v>
      </c>
      <c r="D772" s="64" t="str">
        <f>תקן[[#This Row],[סוג פריט]]</f>
        <v>ריהוט</v>
      </c>
      <c r="E772" s="64" t="str">
        <f>תקן[[#This Row],[קטגוריה]]</f>
        <v>חדר מזכירות וקבלה</v>
      </c>
      <c r="F772" s="60" t="str">
        <f>תקן[[#This Row],[תיאור הפריט]]</f>
        <v>כיסא פעילות/עובד</v>
      </c>
      <c r="G772" s="64">
        <f>תקן[[#This Row],[עלות פריט]]</f>
        <v>450</v>
      </c>
      <c r="H772" s="64">
        <f>תקן[[#This Row],[כמות]]</f>
        <v>2</v>
      </c>
      <c r="I772" s="64">
        <f>תקן[[#This Row],[סהכ עלות]]</f>
        <v>900</v>
      </c>
      <c r="J772" s="65"/>
      <c r="K772" s="209" t="str">
        <f t="shared" si="112"/>
        <v>כיסא פעילות/עובד</v>
      </c>
      <c r="L772" s="210">
        <f t="shared" si="108"/>
        <v>2</v>
      </c>
      <c r="M772" s="211">
        <f t="shared" si="109"/>
        <v>0</v>
      </c>
      <c r="N772" s="211">
        <f t="shared" si="110"/>
        <v>900</v>
      </c>
      <c r="O772" s="210"/>
      <c r="P772" s="218"/>
      <c r="Q772" s="215" t="str">
        <f t="shared" si="113"/>
        <v>ריהוט</v>
      </c>
      <c r="R772" s="219">
        <f t="shared" si="114"/>
        <v>2</v>
      </c>
      <c r="S772" s="211">
        <f t="shared" si="115"/>
        <v>0</v>
      </c>
      <c r="T772" s="211">
        <f t="shared" si="111"/>
        <v>450</v>
      </c>
      <c r="U772" s="211">
        <f t="shared" si="116"/>
        <v>900</v>
      </c>
      <c r="V772" s="220"/>
      <c r="X772" s="63" t="str">
        <f>'טבלה מרכזת'!A772</f>
        <v>תשושי נפש</v>
      </c>
      <c r="Y772" s="63">
        <f>'טבלה מרכזת'!B772</f>
        <v>45</v>
      </c>
      <c r="Z772" s="63" t="str">
        <f>'טבלה מרכזת'!C772</f>
        <v>ריהוט</v>
      </c>
      <c r="AA772" s="63" t="str">
        <f>'טבלה מרכזת'!D772</f>
        <v>חדר מזכירות וקבלה</v>
      </c>
      <c r="AB772" s="63" t="str">
        <f>'טבלה מרכזת'!E772</f>
        <v>כיסא פעילות/עובד</v>
      </c>
      <c r="AC772" s="63">
        <f>'טבלה מרכזת'!F772</f>
        <v>450</v>
      </c>
      <c r="AD772" s="63">
        <f>'טבלה מרכזת'!G772</f>
        <v>2</v>
      </c>
      <c r="AE772" s="63">
        <f>'טבלה מרכזת'!H772</f>
        <v>900</v>
      </c>
    </row>
    <row r="773" spans="2:31" ht="14.5" thickBot="1" x14ac:dyDescent="0.35">
      <c r="B773" s="64" t="str">
        <f>תקן[[#This Row],[סוג מרכז]]</f>
        <v>תשושי נפש</v>
      </c>
      <c r="C773" s="64">
        <f>תקן[[#This Row],[גודל מרכז]]</f>
        <v>45</v>
      </c>
      <c r="D773" s="64" t="str">
        <f>תקן[[#This Row],[סוג פריט]]</f>
        <v>ריהוט</v>
      </c>
      <c r="E773" s="64" t="str">
        <f>תקן[[#This Row],[קטגוריה]]</f>
        <v>חדר מנהל</v>
      </c>
      <c r="F773" s="60" t="str">
        <f>תקן[[#This Row],[תיאור הפריט]]</f>
        <v>כיסא פעילות/עובד</v>
      </c>
      <c r="G773" s="64">
        <f>תקן[[#This Row],[עלות פריט]]</f>
        <v>450</v>
      </c>
      <c r="H773" s="64">
        <f>תקן[[#This Row],[כמות]]</f>
        <v>2</v>
      </c>
      <c r="I773" s="64">
        <f>תקן[[#This Row],[סהכ עלות]]</f>
        <v>900</v>
      </c>
      <c r="J773" s="65"/>
      <c r="K773" s="209" t="str">
        <f t="shared" si="112"/>
        <v>כיסא פעילות/עובד</v>
      </c>
      <c r="L773" s="210">
        <f t="shared" si="108"/>
        <v>2</v>
      </c>
      <c r="M773" s="211">
        <f t="shared" si="109"/>
        <v>0</v>
      </c>
      <c r="N773" s="211">
        <f t="shared" si="110"/>
        <v>900</v>
      </c>
      <c r="O773" s="210"/>
      <c r="P773" s="218"/>
      <c r="Q773" s="215" t="str">
        <f t="shared" si="113"/>
        <v>ריהוט</v>
      </c>
      <c r="R773" s="219">
        <f t="shared" si="114"/>
        <v>2</v>
      </c>
      <c r="S773" s="211">
        <f t="shared" si="115"/>
        <v>0</v>
      </c>
      <c r="T773" s="211">
        <f t="shared" si="111"/>
        <v>450</v>
      </c>
      <c r="U773" s="211">
        <f t="shared" si="116"/>
        <v>900</v>
      </c>
      <c r="V773" s="220"/>
      <c r="X773" s="63" t="str">
        <f>'טבלה מרכזת'!A773</f>
        <v>תשושי נפש</v>
      </c>
      <c r="Y773" s="63">
        <f>'טבלה מרכזת'!B773</f>
        <v>45</v>
      </c>
      <c r="Z773" s="63" t="str">
        <f>'טבלה מרכזת'!C773</f>
        <v>ריהוט</v>
      </c>
      <c r="AA773" s="63" t="str">
        <f>'טבלה מרכזת'!D773</f>
        <v>חדר מנהל</v>
      </c>
      <c r="AB773" s="63" t="str">
        <f>'טבלה מרכזת'!E773</f>
        <v>כיסא פעילות/עובד</v>
      </c>
      <c r="AC773" s="63">
        <f>'טבלה מרכזת'!F773</f>
        <v>450</v>
      </c>
      <c r="AD773" s="63">
        <f>'טבלה מרכזת'!G773</f>
        <v>2</v>
      </c>
      <c r="AE773" s="63">
        <f>'טבלה מרכזת'!H773</f>
        <v>900</v>
      </c>
    </row>
    <row r="774" spans="2:31" ht="14.5" thickBot="1" x14ac:dyDescent="0.35">
      <c r="B774" s="64" t="str">
        <f>תקן[[#This Row],[סוג מרכז]]</f>
        <v>תשושי נפש</v>
      </c>
      <c r="C774" s="64">
        <f>תקן[[#This Row],[גודל מרכז]]</f>
        <v>45</v>
      </c>
      <c r="D774" s="64" t="str">
        <f>תקן[[#This Row],[סוג פריט]]</f>
        <v>ריהוט</v>
      </c>
      <c r="E774" s="64" t="str">
        <f>תקן[[#This Row],[קטגוריה]]</f>
        <v>חדרי פעילות/תעסוקה</v>
      </c>
      <c r="F774" s="60" t="str">
        <f>תקן[[#This Row],[תיאור הפריט]]</f>
        <v>כיסא פעילות/עובד</v>
      </c>
      <c r="G774" s="64">
        <f>תקן[[#This Row],[עלות פריט]]</f>
        <v>450</v>
      </c>
      <c r="H774" s="64">
        <f>תקן[[#This Row],[כמות]]</f>
        <v>45</v>
      </c>
      <c r="I774" s="64">
        <f>תקן[[#This Row],[סהכ עלות]]</f>
        <v>20250</v>
      </c>
      <c r="J774" s="65"/>
      <c r="K774" s="209" t="str">
        <f t="shared" si="112"/>
        <v>כיסא פעילות/עובד</v>
      </c>
      <c r="L774" s="210">
        <f t="shared" si="108"/>
        <v>45</v>
      </c>
      <c r="M774" s="211">
        <f t="shared" si="109"/>
        <v>0</v>
      </c>
      <c r="N774" s="211">
        <f t="shared" si="110"/>
        <v>20250</v>
      </c>
      <c r="O774" s="210"/>
      <c r="P774" s="218"/>
      <c r="Q774" s="215" t="str">
        <f t="shared" si="113"/>
        <v>ריהוט</v>
      </c>
      <c r="R774" s="219">
        <f t="shared" si="114"/>
        <v>45</v>
      </c>
      <c r="S774" s="211">
        <f t="shared" si="115"/>
        <v>0</v>
      </c>
      <c r="T774" s="211">
        <f t="shared" si="111"/>
        <v>450</v>
      </c>
      <c r="U774" s="211">
        <f t="shared" si="116"/>
        <v>20250</v>
      </c>
      <c r="V774" s="220"/>
      <c r="X774" s="63" t="str">
        <f>'טבלה מרכזת'!A774</f>
        <v>תשושי נפש</v>
      </c>
      <c r="Y774" s="63">
        <f>'טבלה מרכזת'!B774</f>
        <v>45</v>
      </c>
      <c r="Z774" s="63" t="str">
        <f>'טבלה מרכזת'!C774</f>
        <v>ריהוט</v>
      </c>
      <c r="AA774" s="63" t="str">
        <f>'טבלה מרכזת'!D774</f>
        <v>חדרי פעילות/תעסוקה</v>
      </c>
      <c r="AB774" s="63" t="str">
        <f>'טבלה מרכזת'!E774</f>
        <v>כיסא פעילות/עובד</v>
      </c>
      <c r="AC774" s="63">
        <f>'טבלה מרכזת'!F774</f>
        <v>450</v>
      </c>
      <c r="AD774" s="63">
        <f>'טבלה מרכזת'!G774</f>
        <v>45</v>
      </c>
      <c r="AE774" s="63">
        <f>'טבלה מרכזת'!H774</f>
        <v>20250</v>
      </c>
    </row>
    <row r="775" spans="2:31" ht="14.5" thickBot="1" x14ac:dyDescent="0.35">
      <c r="B775" s="64" t="str">
        <f>תקן[[#This Row],[סוג מרכז]]</f>
        <v>תשושי נפש</v>
      </c>
      <c r="C775" s="64">
        <f>תקן[[#This Row],[גודל מרכז]]</f>
        <v>45</v>
      </c>
      <c r="D775" s="64" t="str">
        <f>תקן[[#This Row],[סוג פריט]]</f>
        <v>ריהוט</v>
      </c>
      <c r="E775" s="64" t="str">
        <f>תקן[[#This Row],[קטגוריה]]</f>
        <v>חדרי צוות/רב תחומי</v>
      </c>
      <c r="F775" s="60" t="str">
        <f>תקן[[#This Row],[תיאור הפריט]]</f>
        <v>כיסא פעילות/עובד</v>
      </c>
      <c r="G775" s="64">
        <f>תקן[[#This Row],[עלות פריט]]</f>
        <v>450</v>
      </c>
      <c r="H775" s="64">
        <f>תקן[[#This Row],[כמות]]</f>
        <v>10</v>
      </c>
      <c r="I775" s="64">
        <f>תקן[[#This Row],[סהכ עלות]]</f>
        <v>4500</v>
      </c>
      <c r="J775" s="65"/>
      <c r="K775" s="209" t="str">
        <f t="shared" si="112"/>
        <v>כיסא פעילות/עובד</v>
      </c>
      <c r="L775" s="210">
        <f t="shared" si="108"/>
        <v>10</v>
      </c>
      <c r="M775" s="211">
        <f t="shared" si="109"/>
        <v>0</v>
      </c>
      <c r="N775" s="211">
        <f t="shared" si="110"/>
        <v>4500</v>
      </c>
      <c r="O775" s="210"/>
      <c r="P775" s="218"/>
      <c r="Q775" s="215" t="str">
        <f t="shared" si="113"/>
        <v>ריהוט</v>
      </c>
      <c r="R775" s="219">
        <f t="shared" si="114"/>
        <v>10</v>
      </c>
      <c r="S775" s="211">
        <f t="shared" si="115"/>
        <v>0</v>
      </c>
      <c r="T775" s="211">
        <f t="shared" si="111"/>
        <v>450</v>
      </c>
      <c r="U775" s="211">
        <f t="shared" si="116"/>
        <v>4500</v>
      </c>
      <c r="V775" s="220"/>
      <c r="X775" s="63" t="str">
        <f>'טבלה מרכזת'!A775</f>
        <v>תשושי נפש</v>
      </c>
      <c r="Y775" s="63">
        <f>'טבלה מרכזת'!B775</f>
        <v>45</v>
      </c>
      <c r="Z775" s="63" t="str">
        <f>'טבלה מרכזת'!C775</f>
        <v>ריהוט</v>
      </c>
      <c r="AA775" s="63" t="str">
        <f>'טבלה מרכזת'!D775</f>
        <v>חדרי צוות/רב תחומי</v>
      </c>
      <c r="AB775" s="63" t="str">
        <f>'טבלה מרכזת'!E775</f>
        <v>כיסא פעילות/עובד</v>
      </c>
      <c r="AC775" s="63">
        <f>'טבלה מרכזת'!F775</f>
        <v>450</v>
      </c>
      <c r="AD775" s="63">
        <f>'טבלה מרכזת'!G775</f>
        <v>10</v>
      </c>
      <c r="AE775" s="63">
        <f>'טבלה מרכזת'!H775</f>
        <v>4500</v>
      </c>
    </row>
    <row r="776" spans="2:31" ht="14.5" thickBot="1" x14ac:dyDescent="0.35">
      <c r="B776" s="64" t="str">
        <f>תקן[[#This Row],[סוג מרכז]]</f>
        <v>תשושי נפש</v>
      </c>
      <c r="C776" s="64">
        <f>תקן[[#This Row],[גודל מרכז]]</f>
        <v>45</v>
      </c>
      <c r="D776" s="64" t="str">
        <f>תקן[[#This Row],[סוג פריט]]</f>
        <v>ריהוט</v>
      </c>
      <c r="E776" s="64" t="str">
        <f>תקן[[#This Row],[קטגוריה]]</f>
        <v>חדר רחצה</v>
      </c>
      <c r="F776" s="60" t="str">
        <f>תקן[[#This Row],[תיאור הפריט]]</f>
        <v>כיסא רחצה תיקני על גלגלים</v>
      </c>
      <c r="G776" s="64">
        <f>תקן[[#This Row],[עלות פריט]]</f>
        <v>1200</v>
      </c>
      <c r="H776" s="64">
        <f>תקן[[#This Row],[כמות]]</f>
        <v>2</v>
      </c>
      <c r="I776" s="64">
        <f>תקן[[#This Row],[סהכ עלות]]</f>
        <v>2400</v>
      </c>
      <c r="J776" s="65"/>
      <c r="K776" s="209" t="str">
        <f t="shared" si="112"/>
        <v>כיסא רחצה תיקני על גלגלים</v>
      </c>
      <c r="L776" s="210">
        <f t="shared" si="108"/>
        <v>2</v>
      </c>
      <c r="M776" s="211">
        <f t="shared" si="109"/>
        <v>0</v>
      </c>
      <c r="N776" s="211">
        <f t="shared" si="110"/>
        <v>2400</v>
      </c>
      <c r="O776" s="210"/>
      <c r="P776" s="218"/>
      <c r="Q776" s="215" t="str">
        <f t="shared" si="113"/>
        <v>ריהוט</v>
      </c>
      <c r="R776" s="219">
        <f t="shared" si="114"/>
        <v>2</v>
      </c>
      <c r="S776" s="211">
        <f t="shared" si="115"/>
        <v>0</v>
      </c>
      <c r="T776" s="211">
        <f t="shared" si="111"/>
        <v>1200</v>
      </c>
      <c r="U776" s="211">
        <f t="shared" si="116"/>
        <v>2400</v>
      </c>
      <c r="V776" s="220"/>
      <c r="X776" s="63" t="str">
        <f>'טבלה מרכזת'!A776</f>
        <v>תשושי נפש</v>
      </c>
      <c r="Y776" s="63">
        <f>'טבלה מרכזת'!B776</f>
        <v>45</v>
      </c>
      <c r="Z776" s="63" t="str">
        <f>'טבלה מרכזת'!C776</f>
        <v>ריהוט</v>
      </c>
      <c r="AA776" s="63" t="str">
        <f>'טבלה מרכזת'!D776</f>
        <v>חדר רחצה</v>
      </c>
      <c r="AB776" s="63" t="str">
        <f>'טבלה מרכזת'!E776</f>
        <v>כיסא רחצה תיקני על גלגלים</v>
      </c>
      <c r="AC776" s="63">
        <f>'טבלה מרכזת'!F776</f>
        <v>1200</v>
      </c>
      <c r="AD776" s="63">
        <f>'טבלה מרכזת'!G776</f>
        <v>2</v>
      </c>
      <c r="AE776" s="63">
        <f>'טבלה מרכזת'!H776</f>
        <v>2400</v>
      </c>
    </row>
    <row r="777" spans="2:31" ht="14.5" thickBot="1" x14ac:dyDescent="0.35">
      <c r="B777" s="64" t="str">
        <f>תקן[[#This Row],[סוג מרכז]]</f>
        <v>תשושי נפש</v>
      </c>
      <c r="C777" s="64">
        <f>תקן[[#This Row],[גודל מרכז]]</f>
        <v>45</v>
      </c>
      <c r="D777" s="64" t="str">
        <f>תקן[[#This Row],[סוג פריט]]</f>
        <v>ריהוט</v>
      </c>
      <c r="E777" s="64" t="str">
        <f>תקן[[#This Row],[קטגוריה]]</f>
        <v>כללי</v>
      </c>
      <c r="F777" s="60" t="str">
        <f>תקן[[#This Row],[תיאור הפריט]]</f>
        <v>כספת</v>
      </c>
      <c r="G777" s="64">
        <f>תקן[[#This Row],[עלות פריט]]</f>
        <v>800</v>
      </c>
      <c r="H777" s="64">
        <f>תקן[[#This Row],[כמות]]</f>
        <v>2</v>
      </c>
      <c r="I777" s="64">
        <f>תקן[[#This Row],[סהכ עלות]]</f>
        <v>1600</v>
      </c>
      <c r="J777" s="65"/>
      <c r="K777" s="209" t="str">
        <f t="shared" si="112"/>
        <v>כספת</v>
      </c>
      <c r="L777" s="210">
        <f t="shared" si="108"/>
        <v>2</v>
      </c>
      <c r="M777" s="211">
        <f t="shared" si="109"/>
        <v>0</v>
      </c>
      <c r="N777" s="211">
        <f t="shared" si="110"/>
        <v>1600</v>
      </c>
      <c r="O777" s="210"/>
      <c r="P777" s="218"/>
      <c r="Q777" s="215" t="str">
        <f t="shared" si="113"/>
        <v>ריהוט</v>
      </c>
      <c r="R777" s="219">
        <f t="shared" si="114"/>
        <v>2</v>
      </c>
      <c r="S777" s="211">
        <f t="shared" si="115"/>
        <v>0</v>
      </c>
      <c r="T777" s="211">
        <f t="shared" si="111"/>
        <v>800</v>
      </c>
      <c r="U777" s="211">
        <f t="shared" si="116"/>
        <v>1600</v>
      </c>
      <c r="V777" s="220"/>
      <c r="X777" s="63" t="str">
        <f>'טבלה מרכזת'!A777</f>
        <v>תשושי נפש</v>
      </c>
      <c r="Y777" s="63">
        <f>'טבלה מרכזת'!B777</f>
        <v>45</v>
      </c>
      <c r="Z777" s="63" t="str">
        <f>'טבלה מרכזת'!C777</f>
        <v>ריהוט</v>
      </c>
      <c r="AA777" s="63" t="str">
        <f>'טבלה מרכזת'!D777</f>
        <v>כללי</v>
      </c>
      <c r="AB777" s="63" t="str">
        <f>'טבלה מרכזת'!E777</f>
        <v>כספת</v>
      </c>
      <c r="AC777" s="63">
        <f>'טבלה מרכזת'!F777</f>
        <v>800</v>
      </c>
      <c r="AD777" s="63">
        <f>'טבלה מרכזת'!G777</f>
        <v>2</v>
      </c>
      <c r="AE777" s="63">
        <f>'טבלה מרכזת'!H777</f>
        <v>1600</v>
      </c>
    </row>
    <row r="778" spans="2:31" ht="14.5" thickBot="1" x14ac:dyDescent="0.35">
      <c r="B778" s="64" t="str">
        <f>תקן[[#This Row],[סוג מרכז]]</f>
        <v>תשושי נפש</v>
      </c>
      <c r="C778" s="64">
        <f>תקן[[#This Row],[גודל מרכז]]</f>
        <v>45</v>
      </c>
      <c r="D778" s="64" t="str">
        <f>תקן[[#This Row],[סוג פריט]]</f>
        <v>ריהוט</v>
      </c>
      <c r="E778" s="64" t="str">
        <f>תקן[[#This Row],[קטגוריה]]</f>
        <v>חדר רחצה</v>
      </c>
      <c r="F778" s="60" t="str">
        <f>תקן[[#This Row],[תיאור הפריט]]</f>
        <v>מדף להנחת אביזרים</v>
      </c>
      <c r="G778" s="64">
        <f>תקן[[#This Row],[עלות פריט]]</f>
        <v>350</v>
      </c>
      <c r="H778" s="64">
        <f>תקן[[#This Row],[כמות]]</f>
        <v>2</v>
      </c>
      <c r="I778" s="64">
        <f>תקן[[#This Row],[סהכ עלות]]</f>
        <v>700</v>
      </c>
      <c r="J778" s="65"/>
      <c r="K778" s="209" t="str">
        <f t="shared" si="112"/>
        <v>מדף להנחת אביזרים</v>
      </c>
      <c r="L778" s="210">
        <f t="shared" si="108"/>
        <v>2</v>
      </c>
      <c r="M778" s="211">
        <f t="shared" si="109"/>
        <v>0</v>
      </c>
      <c r="N778" s="211">
        <f t="shared" si="110"/>
        <v>700</v>
      </c>
      <c r="O778" s="210"/>
      <c r="P778" s="218"/>
      <c r="Q778" s="215" t="str">
        <f t="shared" si="113"/>
        <v>ריהוט</v>
      </c>
      <c r="R778" s="219">
        <f t="shared" si="114"/>
        <v>2</v>
      </c>
      <c r="S778" s="211">
        <f t="shared" si="115"/>
        <v>0</v>
      </c>
      <c r="T778" s="211">
        <f t="shared" si="111"/>
        <v>350</v>
      </c>
      <c r="U778" s="211">
        <f t="shared" si="116"/>
        <v>700</v>
      </c>
      <c r="V778" s="220"/>
      <c r="X778" s="63" t="str">
        <f>'טבלה מרכזת'!A778</f>
        <v>תשושי נפש</v>
      </c>
      <c r="Y778" s="63">
        <f>'טבלה מרכזת'!B778</f>
        <v>45</v>
      </c>
      <c r="Z778" s="63" t="str">
        <f>'טבלה מרכזת'!C778</f>
        <v>ריהוט</v>
      </c>
      <c r="AA778" s="63" t="str">
        <f>'טבלה מרכזת'!D778</f>
        <v>חדר רחצה</v>
      </c>
      <c r="AB778" s="63" t="str">
        <f>'טבלה מרכזת'!E778</f>
        <v>מדף להנחת אביזרים</v>
      </c>
      <c r="AC778" s="63">
        <f>'טבלה מרכזת'!F778</f>
        <v>350</v>
      </c>
      <c r="AD778" s="63">
        <f>'טבלה מרכזת'!G778</f>
        <v>2</v>
      </c>
      <c r="AE778" s="63">
        <f>'טבלה מרכזת'!H778</f>
        <v>700</v>
      </c>
    </row>
    <row r="779" spans="2:31" ht="14.5" thickBot="1" x14ac:dyDescent="0.35">
      <c r="B779" s="64" t="str">
        <f>תקן[[#This Row],[סוג מרכז]]</f>
        <v>תשושי נפש</v>
      </c>
      <c r="C779" s="64">
        <f>תקן[[#This Row],[גודל מרכז]]</f>
        <v>45</v>
      </c>
      <c r="D779" s="64" t="str">
        <f>תקן[[#This Row],[סוג פריט]]</f>
        <v>ריהוט</v>
      </c>
      <c r="E779" s="64" t="str">
        <f>תקן[[#This Row],[קטגוריה]]</f>
        <v>חדר מנוחה</v>
      </c>
      <c r="F779" s="60" t="str">
        <f>תקן[[#This Row],[תיאור הפריט]]</f>
        <v>מיטה + מזרון לטקס</v>
      </c>
      <c r="G779" s="64">
        <f>תקן[[#This Row],[עלות פריט]]</f>
        <v>1500</v>
      </c>
      <c r="H779" s="64">
        <f>תקן[[#This Row],[כמות]]</f>
        <v>1</v>
      </c>
      <c r="I779" s="64">
        <f>תקן[[#This Row],[סהכ עלות]]</f>
        <v>1500</v>
      </c>
      <c r="J779" s="65"/>
      <c r="K779" s="209" t="str">
        <f t="shared" si="112"/>
        <v>מיטה + מזרון לטקס</v>
      </c>
      <c r="L779" s="210">
        <f t="shared" si="108"/>
        <v>1</v>
      </c>
      <c r="M779" s="211">
        <f t="shared" si="109"/>
        <v>0</v>
      </c>
      <c r="N779" s="211">
        <f t="shared" si="110"/>
        <v>1500</v>
      </c>
      <c r="O779" s="210"/>
      <c r="P779" s="218"/>
      <c r="Q779" s="215" t="str">
        <f t="shared" si="113"/>
        <v>ריהוט</v>
      </c>
      <c r="R779" s="219">
        <f t="shared" si="114"/>
        <v>1</v>
      </c>
      <c r="S779" s="211">
        <f t="shared" si="115"/>
        <v>0</v>
      </c>
      <c r="T779" s="211">
        <f t="shared" si="111"/>
        <v>1500</v>
      </c>
      <c r="U779" s="211">
        <f t="shared" si="116"/>
        <v>1500</v>
      </c>
      <c r="V779" s="220"/>
      <c r="X779" s="63" t="str">
        <f>'טבלה מרכזת'!A779</f>
        <v>תשושי נפש</v>
      </c>
      <c r="Y779" s="63">
        <f>'טבלה מרכזת'!B779</f>
        <v>45</v>
      </c>
      <c r="Z779" s="63" t="str">
        <f>'טבלה מרכזת'!C779</f>
        <v>ריהוט</v>
      </c>
      <c r="AA779" s="63" t="str">
        <f>'טבלה מרכזת'!D779</f>
        <v>חדר מנוחה</v>
      </c>
      <c r="AB779" s="63" t="str">
        <f>'טבלה מרכזת'!E779</f>
        <v>מיטה + מזרון לטקס</v>
      </c>
      <c r="AC779" s="63">
        <f>'טבלה מרכזת'!F779</f>
        <v>1500</v>
      </c>
      <c r="AD779" s="63">
        <f>'טבלה מרכזת'!G779</f>
        <v>1</v>
      </c>
      <c r="AE779" s="63">
        <f>'טבלה מרכזת'!H779</f>
        <v>1500</v>
      </c>
    </row>
    <row r="780" spans="2:31" ht="14.5" thickBot="1" x14ac:dyDescent="0.35">
      <c r="B780" s="64" t="str">
        <f>תקן[[#This Row],[סוג מרכז]]</f>
        <v>תשושי נפש</v>
      </c>
      <c r="C780" s="64">
        <f>תקן[[#This Row],[גודל מרכז]]</f>
        <v>45</v>
      </c>
      <c r="D780" s="64" t="str">
        <f>תקן[[#This Row],[סוג פריט]]</f>
        <v>ריהוט</v>
      </c>
      <c r="E780" s="64" t="str">
        <f>תקן[[#This Row],[קטגוריה]]</f>
        <v>חדרי צוות/רב תחומי</v>
      </c>
      <c r="F780" s="60" t="str">
        <f>תקן[[#This Row],[תיאור הפריט]]</f>
        <v>מיטה חשמלית</v>
      </c>
      <c r="G780" s="64">
        <f>תקן[[#This Row],[עלות פריט]]</f>
        <v>6000</v>
      </c>
      <c r="H780" s="64">
        <f>תקן[[#This Row],[כמות]]</f>
        <v>1</v>
      </c>
      <c r="I780" s="64">
        <f>תקן[[#This Row],[סהכ עלות]]</f>
        <v>6000</v>
      </c>
      <c r="J780" s="65"/>
      <c r="K780" s="209" t="str">
        <f t="shared" si="112"/>
        <v>מיטה חשמלית</v>
      </c>
      <c r="L780" s="210">
        <f t="shared" si="108"/>
        <v>1</v>
      </c>
      <c r="M780" s="211">
        <f t="shared" si="109"/>
        <v>0</v>
      </c>
      <c r="N780" s="211">
        <f t="shared" si="110"/>
        <v>6000</v>
      </c>
      <c r="O780" s="210"/>
      <c r="P780" s="218"/>
      <c r="Q780" s="215" t="str">
        <f t="shared" si="113"/>
        <v>ריהוט</v>
      </c>
      <c r="R780" s="219">
        <f t="shared" si="114"/>
        <v>1</v>
      </c>
      <c r="S780" s="211">
        <f t="shared" si="115"/>
        <v>0</v>
      </c>
      <c r="T780" s="211">
        <f t="shared" si="111"/>
        <v>6000</v>
      </c>
      <c r="U780" s="211">
        <f t="shared" si="116"/>
        <v>6000</v>
      </c>
      <c r="V780" s="220"/>
      <c r="X780" s="63" t="str">
        <f>'טבלה מרכזת'!A780</f>
        <v>תשושי נפש</v>
      </c>
      <c r="Y780" s="63">
        <f>'טבלה מרכזת'!B780</f>
        <v>45</v>
      </c>
      <c r="Z780" s="63" t="str">
        <f>'טבלה מרכזת'!C780</f>
        <v>ריהוט</v>
      </c>
      <c r="AA780" s="63" t="str">
        <f>'טבלה מרכזת'!D780</f>
        <v>חדרי צוות/רב תחומי</v>
      </c>
      <c r="AB780" s="63" t="str">
        <f>'טבלה מרכזת'!E780</f>
        <v>מיטה חשמלית</v>
      </c>
      <c r="AC780" s="63">
        <f>'טבלה מרכזת'!F780</f>
        <v>6000</v>
      </c>
      <c r="AD780" s="63">
        <f>'טבלה מרכזת'!G780</f>
        <v>1</v>
      </c>
      <c r="AE780" s="63">
        <f>'טבלה מרכזת'!H780</f>
        <v>6000</v>
      </c>
    </row>
    <row r="781" spans="2:31" ht="14.5" thickBot="1" x14ac:dyDescent="0.35">
      <c r="B781" s="64" t="str">
        <f>תקן[[#This Row],[סוג מרכז]]</f>
        <v>תשושי נפש</v>
      </c>
      <c r="C781" s="64">
        <f>תקן[[#This Row],[גודל מרכז]]</f>
        <v>45</v>
      </c>
      <c r="D781" s="64" t="str">
        <f>תקן[[#This Row],[סוג פריט]]</f>
        <v>ריהוט</v>
      </c>
      <c r="E781" s="64" t="str">
        <f>תקן[[#This Row],[קטגוריה]]</f>
        <v>חדר רחצה</v>
      </c>
      <c r="F781" s="60" t="str">
        <f>תקן[[#This Row],[תיאור הפריט]]</f>
        <v>מראה</v>
      </c>
      <c r="G781" s="64">
        <f>תקן[[#This Row],[עלות פריט]]</f>
        <v>250</v>
      </c>
      <c r="H781" s="64">
        <f>תקן[[#This Row],[כמות]]</f>
        <v>2</v>
      </c>
      <c r="I781" s="64">
        <f>תקן[[#This Row],[סהכ עלות]]</f>
        <v>500</v>
      </c>
      <c r="J781" s="65"/>
      <c r="K781" s="209" t="str">
        <f t="shared" si="112"/>
        <v>מראה</v>
      </c>
      <c r="L781" s="210">
        <f t="shared" si="108"/>
        <v>2</v>
      </c>
      <c r="M781" s="211">
        <f t="shared" si="109"/>
        <v>0</v>
      </c>
      <c r="N781" s="211">
        <f t="shared" si="110"/>
        <v>500</v>
      </c>
      <c r="O781" s="210"/>
      <c r="P781" s="218"/>
      <c r="Q781" s="215" t="str">
        <f t="shared" si="113"/>
        <v>ריהוט</v>
      </c>
      <c r="R781" s="219">
        <f t="shared" si="114"/>
        <v>2</v>
      </c>
      <c r="S781" s="211">
        <f t="shared" si="115"/>
        <v>0</v>
      </c>
      <c r="T781" s="211">
        <f t="shared" si="111"/>
        <v>250</v>
      </c>
      <c r="U781" s="211">
        <f t="shared" si="116"/>
        <v>500</v>
      </c>
      <c r="V781" s="220"/>
      <c r="X781" s="63" t="str">
        <f>'טבלה מרכזת'!A781</f>
        <v>תשושי נפש</v>
      </c>
      <c r="Y781" s="63">
        <f>'טבלה מרכזת'!B781</f>
        <v>45</v>
      </c>
      <c r="Z781" s="63" t="str">
        <f>'טבלה מרכזת'!C781</f>
        <v>ריהוט</v>
      </c>
      <c r="AA781" s="63" t="str">
        <f>'טבלה מרכזת'!D781</f>
        <v>חדר רחצה</v>
      </c>
      <c r="AB781" s="63" t="str">
        <f>'טבלה מרכזת'!E781</f>
        <v>מראה</v>
      </c>
      <c r="AC781" s="63">
        <f>'טבלה מרכזת'!F781</f>
        <v>250</v>
      </c>
      <c r="AD781" s="63">
        <f>'טבלה מרכזת'!G781</f>
        <v>2</v>
      </c>
      <c r="AE781" s="63">
        <f>'טבלה מרכזת'!H781</f>
        <v>500</v>
      </c>
    </row>
    <row r="782" spans="2:31" ht="14.5" thickBot="1" x14ac:dyDescent="0.35">
      <c r="B782" s="64" t="str">
        <f>תקן[[#This Row],[סוג מרכז]]</f>
        <v>תשושי נפש</v>
      </c>
      <c r="C782" s="64">
        <f>תקן[[#This Row],[גודל מרכז]]</f>
        <v>45</v>
      </c>
      <c r="D782" s="64" t="str">
        <f>תקן[[#This Row],[סוג פריט]]</f>
        <v>ריהוט</v>
      </c>
      <c r="E782" s="64" t="str">
        <f>תקן[[#This Row],[קטגוריה]]</f>
        <v>מלתחה</v>
      </c>
      <c r="F782" s="60" t="str">
        <f>תקן[[#This Row],[תיאור הפריט]]</f>
        <v>מראת קיר גבוהה</v>
      </c>
      <c r="G782" s="64">
        <f>תקן[[#This Row],[עלות פריט]]</f>
        <v>1200</v>
      </c>
      <c r="H782" s="64">
        <f>תקן[[#This Row],[כמות]]</f>
        <v>1</v>
      </c>
      <c r="I782" s="64">
        <f>תקן[[#This Row],[סהכ עלות]]</f>
        <v>1200</v>
      </c>
      <c r="J782" s="65"/>
      <c r="K782" s="209" t="str">
        <f t="shared" si="112"/>
        <v>מראת קיר גבוהה</v>
      </c>
      <c r="L782" s="210">
        <f t="shared" si="108"/>
        <v>1</v>
      </c>
      <c r="M782" s="211">
        <f t="shared" si="109"/>
        <v>0</v>
      </c>
      <c r="N782" s="211">
        <f t="shared" si="110"/>
        <v>1200</v>
      </c>
      <c r="O782" s="210"/>
      <c r="P782" s="218"/>
      <c r="Q782" s="215" t="str">
        <f t="shared" si="113"/>
        <v>ריהוט</v>
      </c>
      <c r="R782" s="219">
        <f t="shared" si="114"/>
        <v>1</v>
      </c>
      <c r="S782" s="211">
        <f t="shared" si="115"/>
        <v>0</v>
      </c>
      <c r="T782" s="211">
        <f t="shared" si="111"/>
        <v>1200</v>
      </c>
      <c r="U782" s="211">
        <f t="shared" si="116"/>
        <v>1200</v>
      </c>
      <c r="V782" s="220"/>
      <c r="X782" s="63" t="str">
        <f>'טבלה מרכזת'!A782</f>
        <v>תשושי נפש</v>
      </c>
      <c r="Y782" s="63">
        <f>'טבלה מרכזת'!B782</f>
        <v>45</v>
      </c>
      <c r="Z782" s="63" t="str">
        <f>'טבלה מרכזת'!C782</f>
        <v>ריהוט</v>
      </c>
      <c r="AA782" s="63" t="str">
        <f>'טבלה מרכזת'!D782</f>
        <v>מלתחה</v>
      </c>
      <c r="AB782" s="63" t="str">
        <f>'טבלה מרכזת'!E782</f>
        <v>מראת קיר גבוהה</v>
      </c>
      <c r="AC782" s="63">
        <f>'טבלה מרכזת'!F782</f>
        <v>1200</v>
      </c>
      <c r="AD782" s="63">
        <f>'טבלה מרכזת'!G782</f>
        <v>1</v>
      </c>
      <c r="AE782" s="63">
        <f>'טבלה מרכזת'!H782</f>
        <v>1200</v>
      </c>
    </row>
    <row r="783" spans="2:31" ht="14.5" thickBot="1" x14ac:dyDescent="0.35">
      <c r="B783" s="64" t="str">
        <f>תקן[[#This Row],[סוג מרכז]]</f>
        <v>תשושי נפש</v>
      </c>
      <c r="C783" s="64">
        <f>תקן[[#This Row],[גודל מרכז]]</f>
        <v>45</v>
      </c>
      <c r="D783" s="64" t="str">
        <f>תקן[[#This Row],[סוג פריט]]</f>
        <v>ריהוט</v>
      </c>
      <c r="E783" s="64" t="str">
        <f>תקן[[#This Row],[קטגוריה]]</f>
        <v>שירותי צוות ומלתחה</v>
      </c>
      <c r="F783" s="60" t="str">
        <f>תקן[[#This Row],[תיאור הפריט]]</f>
        <v>מראת קיר גבוהה</v>
      </c>
      <c r="G783" s="64">
        <f>תקן[[#This Row],[עלות פריט]]</f>
        <v>1200</v>
      </c>
      <c r="H783" s="64">
        <f>תקן[[#This Row],[כמות]]</f>
        <v>1</v>
      </c>
      <c r="I783" s="64">
        <f>תקן[[#This Row],[סהכ עלות]]</f>
        <v>1200</v>
      </c>
      <c r="J783" s="65"/>
      <c r="K783" s="209" t="str">
        <f t="shared" si="112"/>
        <v>מראת קיר גבוהה</v>
      </c>
      <c r="L783" s="210">
        <f t="shared" si="108"/>
        <v>1</v>
      </c>
      <c r="M783" s="211">
        <f t="shared" si="109"/>
        <v>0</v>
      </c>
      <c r="N783" s="211">
        <f t="shared" si="110"/>
        <v>1200</v>
      </c>
      <c r="O783" s="210"/>
      <c r="P783" s="218"/>
      <c r="Q783" s="215" t="str">
        <f t="shared" si="113"/>
        <v>ריהוט</v>
      </c>
      <c r="R783" s="219">
        <f t="shared" si="114"/>
        <v>1</v>
      </c>
      <c r="S783" s="211">
        <f t="shared" si="115"/>
        <v>0</v>
      </c>
      <c r="T783" s="211">
        <f t="shared" si="111"/>
        <v>1200</v>
      </c>
      <c r="U783" s="211">
        <f t="shared" si="116"/>
        <v>1200</v>
      </c>
      <c r="V783" s="220"/>
      <c r="X783" s="63" t="str">
        <f>'טבלה מרכזת'!A783</f>
        <v>תשושי נפש</v>
      </c>
      <c r="Y783" s="63">
        <f>'טבלה מרכזת'!B783</f>
        <v>45</v>
      </c>
      <c r="Z783" s="63" t="str">
        <f>'טבלה מרכזת'!C783</f>
        <v>ריהוט</v>
      </c>
      <c r="AA783" s="63" t="str">
        <f>'טבלה מרכזת'!D783</f>
        <v>שירותי צוות ומלתחה</v>
      </c>
      <c r="AB783" s="63" t="str">
        <f>'טבלה מרכזת'!E783</f>
        <v>מראת קיר גבוהה</v>
      </c>
      <c r="AC783" s="63">
        <f>'טבלה מרכזת'!F783</f>
        <v>1200</v>
      </c>
      <c r="AD783" s="63">
        <f>'טבלה מרכזת'!G783</f>
        <v>1</v>
      </c>
      <c r="AE783" s="63">
        <f>'טבלה מרכזת'!H783</f>
        <v>1200</v>
      </c>
    </row>
    <row r="784" spans="2:31" ht="14.5" thickBot="1" x14ac:dyDescent="0.35">
      <c r="B784" s="64" t="str">
        <f>תקן[[#This Row],[סוג מרכז]]</f>
        <v>תשושי נפש</v>
      </c>
      <c r="C784" s="64">
        <f>תקן[[#This Row],[גודל מרכז]]</f>
        <v>45</v>
      </c>
      <c r="D784" s="64" t="str">
        <f>תקן[[#This Row],[סוג פריט]]</f>
        <v>ריהוט</v>
      </c>
      <c r="E784" s="64" t="str">
        <f>תקן[[#This Row],[קטגוריה]]</f>
        <v>חצר פעילות ומנוחה</v>
      </c>
      <c r="F784" s="60" t="str">
        <f>תקן[[#This Row],[תיאור הפריט]]</f>
        <v>ספסל גן</v>
      </c>
      <c r="G784" s="64">
        <f>תקן[[#This Row],[עלות פריט]]</f>
        <v>1650</v>
      </c>
      <c r="H784" s="64">
        <f>תקן[[#This Row],[כמות]]</f>
        <v>2</v>
      </c>
      <c r="I784" s="64">
        <f>תקן[[#This Row],[סהכ עלות]]</f>
        <v>3300</v>
      </c>
      <c r="J784" s="65"/>
      <c r="K784" s="209" t="str">
        <f t="shared" si="112"/>
        <v>ספסל גן</v>
      </c>
      <c r="L784" s="210">
        <f t="shared" si="108"/>
        <v>2</v>
      </c>
      <c r="M784" s="211">
        <f t="shared" si="109"/>
        <v>0</v>
      </c>
      <c r="N784" s="211">
        <f t="shared" si="110"/>
        <v>3300</v>
      </c>
      <c r="O784" s="210"/>
      <c r="P784" s="218"/>
      <c r="Q784" s="215" t="str">
        <f t="shared" si="113"/>
        <v>ריהוט</v>
      </c>
      <c r="R784" s="219">
        <f t="shared" si="114"/>
        <v>2</v>
      </c>
      <c r="S784" s="211">
        <f t="shared" si="115"/>
        <v>0</v>
      </c>
      <c r="T784" s="211">
        <f t="shared" si="111"/>
        <v>1650</v>
      </c>
      <c r="U784" s="211">
        <f t="shared" si="116"/>
        <v>3300</v>
      </c>
      <c r="V784" s="220"/>
      <c r="X784" s="63" t="str">
        <f>'טבלה מרכזת'!A784</f>
        <v>תשושי נפש</v>
      </c>
      <c r="Y784" s="63">
        <f>'טבלה מרכזת'!B784</f>
        <v>45</v>
      </c>
      <c r="Z784" s="63" t="str">
        <f>'טבלה מרכזת'!C784</f>
        <v>ריהוט</v>
      </c>
      <c r="AA784" s="63" t="str">
        <f>'טבלה מרכזת'!D784</f>
        <v>חצר פעילות ומנוחה</v>
      </c>
      <c r="AB784" s="63" t="str">
        <f>'טבלה מרכזת'!E784</f>
        <v>ספסל גן</v>
      </c>
      <c r="AC784" s="63">
        <f>'טבלה מרכזת'!F784</f>
        <v>1650</v>
      </c>
      <c r="AD784" s="63">
        <f>'טבלה מרכזת'!G784</f>
        <v>2</v>
      </c>
      <c r="AE784" s="63">
        <f>'טבלה מרכזת'!H784</f>
        <v>3300</v>
      </c>
    </row>
    <row r="785" spans="2:31" ht="14.5" thickBot="1" x14ac:dyDescent="0.35">
      <c r="B785" s="64" t="str">
        <f>תקן[[#This Row],[סוג מרכז]]</f>
        <v>תשושי נפש</v>
      </c>
      <c r="C785" s="64">
        <f>תקן[[#This Row],[גודל מרכז]]</f>
        <v>45</v>
      </c>
      <c r="D785" s="64" t="str">
        <f>תקן[[#This Row],[סוג פריט]]</f>
        <v>ריהוט</v>
      </c>
      <c r="E785" s="64" t="str">
        <f>תקן[[#This Row],[קטגוריה]]</f>
        <v>חדר רחצה</v>
      </c>
      <c r="F785" s="60" t="str">
        <f>תקן[[#This Row],[תיאור הפריט]]</f>
        <v>ספסל הלבשה</v>
      </c>
      <c r="G785" s="64">
        <f>תקן[[#This Row],[עלות פריט]]</f>
        <v>600</v>
      </c>
      <c r="H785" s="64">
        <f>תקן[[#This Row],[כמות]]</f>
        <v>2</v>
      </c>
      <c r="I785" s="64">
        <f>תקן[[#This Row],[סהכ עלות]]</f>
        <v>1200</v>
      </c>
      <c r="J785" s="65"/>
      <c r="K785" s="209" t="str">
        <f t="shared" si="112"/>
        <v>ספסל הלבשה</v>
      </c>
      <c r="L785" s="210">
        <f t="shared" si="108"/>
        <v>2</v>
      </c>
      <c r="M785" s="211">
        <f t="shared" si="109"/>
        <v>0</v>
      </c>
      <c r="N785" s="211">
        <f t="shared" si="110"/>
        <v>1200</v>
      </c>
      <c r="O785" s="210"/>
      <c r="P785" s="218"/>
      <c r="Q785" s="215" t="str">
        <f t="shared" si="113"/>
        <v>ריהוט</v>
      </c>
      <c r="R785" s="219">
        <f t="shared" si="114"/>
        <v>2</v>
      </c>
      <c r="S785" s="211">
        <f t="shared" si="115"/>
        <v>0</v>
      </c>
      <c r="T785" s="211">
        <f t="shared" si="111"/>
        <v>600</v>
      </c>
      <c r="U785" s="211">
        <f t="shared" si="116"/>
        <v>1200</v>
      </c>
      <c r="V785" s="220"/>
      <c r="X785" s="63" t="str">
        <f>'טבלה מרכזת'!A785</f>
        <v>תשושי נפש</v>
      </c>
      <c r="Y785" s="63">
        <f>'טבלה מרכזת'!B785</f>
        <v>45</v>
      </c>
      <c r="Z785" s="63" t="str">
        <f>'טבלה מרכזת'!C785</f>
        <v>ריהוט</v>
      </c>
      <c r="AA785" s="63" t="str">
        <f>'טבלה מרכזת'!D785</f>
        <v>חדר רחצה</v>
      </c>
      <c r="AB785" s="63" t="str">
        <f>'טבלה מרכזת'!E785</f>
        <v>ספסל הלבשה</v>
      </c>
      <c r="AC785" s="63">
        <f>'טבלה מרכזת'!F785</f>
        <v>600</v>
      </c>
      <c r="AD785" s="63">
        <f>'טבלה מרכזת'!G785</f>
        <v>2</v>
      </c>
      <c r="AE785" s="63">
        <f>'טבלה מרכזת'!H785</f>
        <v>1200</v>
      </c>
    </row>
    <row r="786" spans="2:31" ht="14.5" thickBot="1" x14ac:dyDescent="0.35">
      <c r="B786" s="64" t="str">
        <f>תקן[[#This Row],[סוג מרכז]]</f>
        <v>תשושי נפש</v>
      </c>
      <c r="C786" s="64">
        <f>תקן[[#This Row],[גודל מרכז]]</f>
        <v>45</v>
      </c>
      <c r="D786" s="64" t="str">
        <f>תקן[[#This Row],[סוג פריט]]</f>
        <v>ריהוט</v>
      </c>
      <c r="E786" s="64" t="str">
        <f>תקן[[#This Row],[קטגוריה]]</f>
        <v>חדר מזכירות וקבלה</v>
      </c>
      <c r="F786" s="60" t="str">
        <f>תקן[[#This Row],[תיאור הפריט]]</f>
        <v>עמדת מחשב ומדפסת</v>
      </c>
      <c r="G786" s="64">
        <f>תקן[[#This Row],[עלות פריט]]</f>
        <v>1100</v>
      </c>
      <c r="H786" s="64">
        <f>תקן[[#This Row],[כמות]]</f>
        <v>1</v>
      </c>
      <c r="I786" s="64">
        <f>תקן[[#This Row],[סהכ עלות]]</f>
        <v>1100</v>
      </c>
      <c r="J786" s="65"/>
      <c r="K786" s="209" t="str">
        <f t="shared" si="112"/>
        <v>עמדת מחשב ומדפסת</v>
      </c>
      <c r="L786" s="210">
        <f t="shared" si="108"/>
        <v>1</v>
      </c>
      <c r="M786" s="211">
        <f t="shared" si="109"/>
        <v>0</v>
      </c>
      <c r="N786" s="211">
        <f t="shared" si="110"/>
        <v>1100</v>
      </c>
      <c r="O786" s="210"/>
      <c r="P786" s="218"/>
      <c r="Q786" s="215" t="str">
        <f t="shared" si="113"/>
        <v>ריהוט</v>
      </c>
      <c r="R786" s="219">
        <f t="shared" si="114"/>
        <v>1</v>
      </c>
      <c r="S786" s="211">
        <f t="shared" si="115"/>
        <v>0</v>
      </c>
      <c r="T786" s="211">
        <f t="shared" si="111"/>
        <v>1100</v>
      </c>
      <c r="U786" s="211">
        <f t="shared" si="116"/>
        <v>1100</v>
      </c>
      <c r="V786" s="220"/>
      <c r="X786" s="63" t="str">
        <f>'טבלה מרכזת'!A786</f>
        <v>תשושי נפש</v>
      </c>
      <c r="Y786" s="63">
        <f>'טבלה מרכזת'!B786</f>
        <v>45</v>
      </c>
      <c r="Z786" s="63" t="str">
        <f>'טבלה מרכזת'!C786</f>
        <v>ריהוט</v>
      </c>
      <c r="AA786" s="63" t="str">
        <f>'טבלה מרכזת'!D786</f>
        <v>חדר מזכירות וקבלה</v>
      </c>
      <c r="AB786" s="63" t="str">
        <f>'טבלה מרכזת'!E786</f>
        <v>עמדת מחשב ומדפסת</v>
      </c>
      <c r="AC786" s="63">
        <f>'טבלה מרכזת'!F786</f>
        <v>1100</v>
      </c>
      <c r="AD786" s="63">
        <f>'טבלה מרכזת'!G786</f>
        <v>1</v>
      </c>
      <c r="AE786" s="63">
        <f>'טבלה מרכזת'!H786</f>
        <v>1100</v>
      </c>
    </row>
    <row r="787" spans="2:31" ht="14.5" thickBot="1" x14ac:dyDescent="0.35">
      <c r="B787" s="64" t="str">
        <f>תקן[[#This Row],[סוג מרכז]]</f>
        <v>תשושי נפש</v>
      </c>
      <c r="C787" s="64">
        <f>תקן[[#This Row],[גודל מרכז]]</f>
        <v>45</v>
      </c>
      <c r="D787" s="64" t="str">
        <f>תקן[[#This Row],[סוג פריט]]</f>
        <v>ריהוט</v>
      </c>
      <c r="E787" s="64" t="str">
        <f>תקן[[#This Row],[קטגוריה]]</f>
        <v>חדר מנוחה</v>
      </c>
      <c r="F787" s="60" t="str">
        <f>תקן[[#This Row],[תיאור הפריט]]</f>
        <v>פרגוד אחות 3 כנפיים</v>
      </c>
      <c r="G787" s="64">
        <f>תקן[[#This Row],[עלות פריט]]</f>
        <v>700</v>
      </c>
      <c r="H787" s="64">
        <f>תקן[[#This Row],[כמות]]</f>
        <v>1</v>
      </c>
      <c r="I787" s="64">
        <f>תקן[[#This Row],[סהכ עלות]]</f>
        <v>700</v>
      </c>
      <c r="J787" s="65"/>
      <c r="K787" s="209" t="str">
        <f t="shared" si="112"/>
        <v>פרגוד אחות 3 כנפיים</v>
      </c>
      <c r="L787" s="210">
        <f t="shared" si="108"/>
        <v>1</v>
      </c>
      <c r="M787" s="211">
        <f t="shared" si="109"/>
        <v>0</v>
      </c>
      <c r="N787" s="211">
        <f t="shared" si="110"/>
        <v>700</v>
      </c>
      <c r="O787" s="210"/>
      <c r="P787" s="218"/>
      <c r="Q787" s="215" t="str">
        <f t="shared" si="113"/>
        <v>ריהוט</v>
      </c>
      <c r="R787" s="219">
        <f t="shared" si="114"/>
        <v>1</v>
      </c>
      <c r="S787" s="211">
        <f t="shared" si="115"/>
        <v>0</v>
      </c>
      <c r="T787" s="211">
        <f t="shared" si="111"/>
        <v>700</v>
      </c>
      <c r="U787" s="211">
        <f t="shared" si="116"/>
        <v>700</v>
      </c>
      <c r="V787" s="220"/>
      <c r="X787" s="63" t="str">
        <f>'טבלה מרכזת'!A787</f>
        <v>תשושי נפש</v>
      </c>
      <c r="Y787" s="63">
        <f>'טבלה מרכזת'!B787</f>
        <v>45</v>
      </c>
      <c r="Z787" s="63" t="str">
        <f>'טבלה מרכזת'!C787</f>
        <v>ריהוט</v>
      </c>
      <c r="AA787" s="63" t="str">
        <f>'טבלה מרכזת'!D787</f>
        <v>חדר מנוחה</v>
      </c>
      <c r="AB787" s="63" t="str">
        <f>'טבלה מרכזת'!E787</f>
        <v>פרגוד אחות 3 כנפיים</v>
      </c>
      <c r="AC787" s="63">
        <f>'טבלה מרכזת'!F787</f>
        <v>700</v>
      </c>
      <c r="AD787" s="63">
        <f>'טבלה מרכזת'!G787</f>
        <v>1</v>
      </c>
      <c r="AE787" s="63">
        <f>'טבלה מרכזת'!H787</f>
        <v>700</v>
      </c>
    </row>
    <row r="788" spans="2:31" ht="14.5" thickBot="1" x14ac:dyDescent="0.35">
      <c r="B788" s="64" t="str">
        <f>תקן[[#This Row],[סוג מרכז]]</f>
        <v>תשושי נפש</v>
      </c>
      <c r="C788" s="64">
        <f>תקן[[#This Row],[גודל מרכז]]</f>
        <v>45</v>
      </c>
      <c r="D788" s="64" t="str">
        <f>תקן[[#This Row],[סוג פריט]]</f>
        <v>ריהוט</v>
      </c>
      <c r="E788" s="64" t="str">
        <f>תקן[[#This Row],[קטגוריה]]</f>
        <v>חדרי צוות/רב תחומי</v>
      </c>
      <c r="F788" s="60" t="str">
        <f>תקן[[#This Row],[תיאור הפריט]]</f>
        <v>פרגוד אחות 3 כנפיים</v>
      </c>
      <c r="G788" s="64">
        <f>תקן[[#This Row],[עלות פריט]]</f>
        <v>700</v>
      </c>
      <c r="H788" s="64">
        <f>תקן[[#This Row],[כמות]]</f>
        <v>1</v>
      </c>
      <c r="I788" s="64">
        <f>תקן[[#This Row],[סהכ עלות]]</f>
        <v>700</v>
      </c>
      <c r="J788" s="65"/>
      <c r="K788" s="209" t="str">
        <f t="shared" si="112"/>
        <v>פרגוד אחות 3 כנפיים</v>
      </c>
      <c r="L788" s="210">
        <f t="shared" si="108"/>
        <v>1</v>
      </c>
      <c r="M788" s="211">
        <f t="shared" si="109"/>
        <v>0</v>
      </c>
      <c r="N788" s="211">
        <f t="shared" si="110"/>
        <v>700</v>
      </c>
      <c r="O788" s="210"/>
      <c r="P788" s="218"/>
      <c r="Q788" s="215" t="str">
        <f t="shared" si="113"/>
        <v>ריהוט</v>
      </c>
      <c r="R788" s="219">
        <f t="shared" si="114"/>
        <v>1</v>
      </c>
      <c r="S788" s="211">
        <f t="shared" si="115"/>
        <v>0</v>
      </c>
      <c r="T788" s="211">
        <f t="shared" si="111"/>
        <v>700</v>
      </c>
      <c r="U788" s="211">
        <f t="shared" si="116"/>
        <v>700</v>
      </c>
      <c r="V788" s="220"/>
      <c r="X788" s="63" t="str">
        <f>'טבלה מרכזת'!A788</f>
        <v>תשושי נפש</v>
      </c>
      <c r="Y788" s="63">
        <f>'טבלה מרכזת'!B788</f>
        <v>45</v>
      </c>
      <c r="Z788" s="63" t="str">
        <f>'טבלה מרכזת'!C788</f>
        <v>ריהוט</v>
      </c>
      <c r="AA788" s="63" t="str">
        <f>'טבלה מרכזת'!D788</f>
        <v>חדרי צוות/רב תחומי</v>
      </c>
      <c r="AB788" s="63" t="str">
        <f>'טבלה מרכזת'!E788</f>
        <v>פרגוד אחות 3 כנפיים</v>
      </c>
      <c r="AC788" s="63">
        <f>'טבלה מרכזת'!F788</f>
        <v>700</v>
      </c>
      <c r="AD788" s="63">
        <f>'טבלה מרכזת'!G788</f>
        <v>1</v>
      </c>
      <c r="AE788" s="63">
        <f>'טבלה מרכזת'!H788</f>
        <v>700</v>
      </c>
    </row>
    <row r="789" spans="2:31" ht="28.5" thickBot="1" x14ac:dyDescent="0.35">
      <c r="B789" s="64" t="str">
        <f>תקן[[#This Row],[סוג מרכז]]</f>
        <v>תשושי נפש</v>
      </c>
      <c r="C789" s="64">
        <f>תקן[[#This Row],[גודל מרכז]]</f>
        <v>45</v>
      </c>
      <c r="D789" s="64" t="str">
        <f>תקן[[#This Row],[סוג פריט]]</f>
        <v>ריהוט</v>
      </c>
      <c r="E789" s="64" t="str">
        <f>תקן[[#This Row],[קטגוריה]]</f>
        <v>חצר פעילות ומנוחה</v>
      </c>
      <c r="F789" s="60" t="str">
        <f>תקן[[#This Row],[תיאור הפריט]]</f>
        <v>פרגולה/סוכך (שאינו מצריך היתר בנייה)</v>
      </c>
      <c r="G789" s="64">
        <f>תקן[[#This Row],[עלות פריט]]</f>
        <v>15000</v>
      </c>
      <c r="H789" s="64">
        <f>תקן[[#This Row],[כמות]]</f>
        <v>1</v>
      </c>
      <c r="I789" s="64">
        <f>תקן[[#This Row],[סהכ עלות]]</f>
        <v>15000</v>
      </c>
      <c r="J789" s="65"/>
      <c r="K789" s="209" t="str">
        <f t="shared" si="112"/>
        <v>פרגולה/סוכך (שאינו מצריך היתר בנייה)</v>
      </c>
      <c r="L789" s="210">
        <f t="shared" si="108"/>
        <v>1</v>
      </c>
      <c r="M789" s="211">
        <f t="shared" si="109"/>
        <v>0</v>
      </c>
      <c r="N789" s="211">
        <f t="shared" si="110"/>
        <v>15000</v>
      </c>
      <c r="O789" s="210"/>
      <c r="P789" s="218"/>
      <c r="Q789" s="215" t="str">
        <f t="shared" si="113"/>
        <v>ריהוט</v>
      </c>
      <c r="R789" s="219">
        <f t="shared" si="114"/>
        <v>1</v>
      </c>
      <c r="S789" s="211">
        <f t="shared" si="115"/>
        <v>0</v>
      </c>
      <c r="T789" s="211">
        <f t="shared" si="111"/>
        <v>15000</v>
      </c>
      <c r="U789" s="211">
        <f t="shared" si="116"/>
        <v>15000</v>
      </c>
      <c r="V789" s="220"/>
      <c r="X789" s="63" t="str">
        <f>'טבלה מרכזת'!A789</f>
        <v>תשושי נפש</v>
      </c>
      <c r="Y789" s="63">
        <f>'טבלה מרכזת'!B789</f>
        <v>45</v>
      </c>
      <c r="Z789" s="63" t="str">
        <f>'טבלה מרכזת'!C789</f>
        <v>ריהוט</v>
      </c>
      <c r="AA789" s="63" t="str">
        <f>'טבלה מרכזת'!D789</f>
        <v>חצר פעילות ומנוחה</v>
      </c>
      <c r="AB789" s="63" t="str">
        <f>'טבלה מרכזת'!E789</f>
        <v>פרגולה/סוכך (שאינו מצריך היתר בנייה)</v>
      </c>
      <c r="AC789" s="63">
        <f>'טבלה מרכזת'!F789</f>
        <v>15000</v>
      </c>
      <c r="AD789" s="63">
        <f>'טבלה מרכזת'!G789</f>
        <v>1</v>
      </c>
      <c r="AE789" s="63">
        <f>'טבלה מרכזת'!H789</f>
        <v>15000</v>
      </c>
    </row>
    <row r="790" spans="2:31" ht="14.5" thickBot="1" x14ac:dyDescent="0.35">
      <c r="B790" s="64" t="str">
        <f>תקן[[#This Row],[סוג מרכז]]</f>
        <v>תשושי נפש</v>
      </c>
      <c r="C790" s="64">
        <f>תקן[[#This Row],[גודל מרכז]]</f>
        <v>45</v>
      </c>
      <c r="D790" s="64" t="str">
        <f>תקן[[#This Row],[סוג פריט]]</f>
        <v>ריהוט</v>
      </c>
      <c r="E790" s="64" t="str">
        <f>תקן[[#This Row],[קטגוריה]]</f>
        <v>חדר אוכל</v>
      </c>
      <c r="F790" s="60" t="str">
        <f>תקן[[#This Row],[תיאור הפריט]]</f>
        <v>שולחן אוכל (4 מקומות)</v>
      </c>
      <c r="G790" s="64">
        <f>תקן[[#This Row],[עלות פריט]]</f>
        <v>1590</v>
      </c>
      <c r="H790" s="64">
        <f>תקן[[#This Row],[כמות]]</f>
        <v>12</v>
      </c>
      <c r="I790" s="64">
        <f>תקן[[#This Row],[סהכ עלות]]</f>
        <v>19080</v>
      </c>
      <c r="J790" s="65"/>
      <c r="K790" s="209" t="str">
        <f t="shared" si="112"/>
        <v>שולחן אוכל (4 מקומות)</v>
      </c>
      <c r="L790" s="210">
        <f t="shared" si="108"/>
        <v>12</v>
      </c>
      <c r="M790" s="211">
        <f t="shared" si="109"/>
        <v>0</v>
      </c>
      <c r="N790" s="211">
        <f t="shared" si="110"/>
        <v>19080</v>
      </c>
      <c r="O790" s="210"/>
      <c r="P790" s="218"/>
      <c r="Q790" s="215" t="str">
        <f t="shared" si="113"/>
        <v>ריהוט</v>
      </c>
      <c r="R790" s="219">
        <f t="shared" si="114"/>
        <v>12</v>
      </c>
      <c r="S790" s="211">
        <f t="shared" si="115"/>
        <v>0</v>
      </c>
      <c r="T790" s="211">
        <f t="shared" si="111"/>
        <v>1590</v>
      </c>
      <c r="U790" s="211">
        <f t="shared" si="116"/>
        <v>19080</v>
      </c>
      <c r="V790" s="220"/>
      <c r="X790" s="63" t="str">
        <f>'טבלה מרכזת'!A790</f>
        <v>תשושי נפש</v>
      </c>
      <c r="Y790" s="63">
        <f>'טבלה מרכזת'!B790</f>
        <v>45</v>
      </c>
      <c r="Z790" s="63" t="str">
        <f>'טבלה מרכזת'!C790</f>
        <v>ריהוט</v>
      </c>
      <c r="AA790" s="63" t="str">
        <f>'טבלה מרכזת'!D790</f>
        <v>חדר אוכל</v>
      </c>
      <c r="AB790" s="63" t="str">
        <f>'טבלה מרכזת'!E790</f>
        <v>שולחן אוכל (4 מקומות)</v>
      </c>
      <c r="AC790" s="63">
        <f>'טבלה מרכזת'!F790</f>
        <v>1590</v>
      </c>
      <c r="AD790" s="63">
        <f>'טבלה מרכזת'!G790</f>
        <v>12</v>
      </c>
      <c r="AE790" s="63">
        <f>'טבלה מרכזת'!H790</f>
        <v>19080</v>
      </c>
    </row>
    <row r="791" spans="2:31" ht="14.5" thickBot="1" x14ac:dyDescent="0.35">
      <c r="B791" s="64" t="str">
        <f>תקן[[#This Row],[סוג מרכז]]</f>
        <v>תשושי נפש</v>
      </c>
      <c r="C791" s="64">
        <f>תקן[[#This Row],[גודל מרכז]]</f>
        <v>45</v>
      </c>
      <c r="D791" s="64" t="str">
        <f>תקן[[#This Row],[סוג פריט]]</f>
        <v>ריהוט</v>
      </c>
      <c r="E791" s="64" t="str">
        <f>תקן[[#This Row],[קטגוריה]]</f>
        <v>חצר פעילות ומנוחה</v>
      </c>
      <c r="F791" s="60" t="str">
        <f>תקן[[#This Row],[תיאור הפריט]]</f>
        <v>שולחן גן</v>
      </c>
      <c r="G791" s="64">
        <f>תקן[[#This Row],[עלות פריט]]</f>
        <v>850</v>
      </c>
      <c r="H791" s="64">
        <f>תקן[[#This Row],[כמות]]</f>
        <v>2</v>
      </c>
      <c r="I791" s="64">
        <f>תקן[[#This Row],[סהכ עלות]]</f>
        <v>1700</v>
      </c>
      <c r="J791" s="65"/>
      <c r="K791" s="209" t="str">
        <f t="shared" si="112"/>
        <v>שולחן גן</v>
      </c>
      <c r="L791" s="210">
        <f t="shared" si="108"/>
        <v>2</v>
      </c>
      <c r="M791" s="211">
        <f t="shared" si="109"/>
        <v>0</v>
      </c>
      <c r="N791" s="211">
        <f t="shared" si="110"/>
        <v>1700</v>
      </c>
      <c r="O791" s="210"/>
      <c r="P791" s="218"/>
      <c r="Q791" s="215" t="str">
        <f t="shared" si="113"/>
        <v>ריהוט</v>
      </c>
      <c r="R791" s="219">
        <f t="shared" si="114"/>
        <v>2</v>
      </c>
      <c r="S791" s="211">
        <f t="shared" si="115"/>
        <v>0</v>
      </c>
      <c r="T791" s="211">
        <f t="shared" si="111"/>
        <v>850</v>
      </c>
      <c r="U791" s="211">
        <f t="shared" si="116"/>
        <v>1700</v>
      </c>
      <c r="V791" s="220"/>
      <c r="X791" s="63" t="str">
        <f>'טבלה מרכזת'!A791</f>
        <v>תשושי נפש</v>
      </c>
      <c r="Y791" s="63">
        <f>'טבלה מרכזת'!B791</f>
        <v>45</v>
      </c>
      <c r="Z791" s="63" t="str">
        <f>'טבלה מרכזת'!C791</f>
        <v>ריהוט</v>
      </c>
      <c r="AA791" s="63" t="str">
        <f>'טבלה מרכזת'!D791</f>
        <v>חצר פעילות ומנוחה</v>
      </c>
      <c r="AB791" s="63" t="str">
        <f>'טבלה מרכזת'!E791</f>
        <v>שולחן גן</v>
      </c>
      <c r="AC791" s="63">
        <f>'טבלה מרכזת'!F791</f>
        <v>850</v>
      </c>
      <c r="AD791" s="63">
        <f>'טבלה מרכזת'!G791</f>
        <v>2</v>
      </c>
      <c r="AE791" s="63">
        <f>'טבלה מרכזת'!H791</f>
        <v>1700</v>
      </c>
    </row>
    <row r="792" spans="2:31" ht="14.5" thickBot="1" x14ac:dyDescent="0.35">
      <c r="B792" s="64" t="str">
        <f>תקן[[#This Row],[סוג מרכז]]</f>
        <v>תשושי נפש</v>
      </c>
      <c r="C792" s="64">
        <f>תקן[[#This Row],[גודל מרכז]]</f>
        <v>45</v>
      </c>
      <c r="D792" s="64" t="str">
        <f>תקן[[#This Row],[סוג פריט]]</f>
        <v>ריהוט</v>
      </c>
      <c r="E792" s="64" t="str">
        <f>תקן[[#This Row],[קטגוריה]]</f>
        <v>חדר מחשבים</v>
      </c>
      <c r="F792" s="60" t="str">
        <f>תקן[[#This Row],[תיאור הפריט]]</f>
        <v>שולחן מחשב</v>
      </c>
      <c r="G792" s="64">
        <f>תקן[[#This Row],[עלות פריט]]</f>
        <v>750</v>
      </c>
      <c r="H792" s="64">
        <f>תקן[[#This Row],[כמות]]</f>
        <v>1</v>
      </c>
      <c r="I792" s="64">
        <f>תקן[[#This Row],[סהכ עלות]]</f>
        <v>750</v>
      </c>
      <c r="J792" s="65"/>
      <c r="K792" s="209" t="str">
        <f t="shared" si="112"/>
        <v>שולחן מחשב</v>
      </c>
      <c r="L792" s="210">
        <f t="shared" si="108"/>
        <v>1</v>
      </c>
      <c r="M792" s="211">
        <f t="shared" si="109"/>
        <v>0</v>
      </c>
      <c r="N792" s="211">
        <f t="shared" si="110"/>
        <v>750</v>
      </c>
      <c r="O792" s="210"/>
      <c r="P792" s="218"/>
      <c r="Q792" s="215" t="str">
        <f t="shared" si="113"/>
        <v>ריהוט</v>
      </c>
      <c r="R792" s="219">
        <f t="shared" si="114"/>
        <v>1</v>
      </c>
      <c r="S792" s="211">
        <f t="shared" si="115"/>
        <v>0</v>
      </c>
      <c r="T792" s="211">
        <f t="shared" si="111"/>
        <v>750</v>
      </c>
      <c r="U792" s="211">
        <f t="shared" si="116"/>
        <v>750</v>
      </c>
      <c r="V792" s="220"/>
      <c r="X792" s="63" t="str">
        <f>'טבלה מרכזת'!A792</f>
        <v>תשושי נפש</v>
      </c>
      <c r="Y792" s="63">
        <f>'טבלה מרכזת'!B792</f>
        <v>45</v>
      </c>
      <c r="Z792" s="63" t="str">
        <f>'טבלה מרכזת'!C792</f>
        <v>ריהוט</v>
      </c>
      <c r="AA792" s="63" t="str">
        <f>'טבלה מרכזת'!D792</f>
        <v>חדר מחשבים</v>
      </c>
      <c r="AB792" s="63" t="str">
        <f>'טבלה מרכזת'!E792</f>
        <v>שולחן מחשב</v>
      </c>
      <c r="AC792" s="63">
        <f>'טבלה מרכזת'!F792</f>
        <v>750</v>
      </c>
      <c r="AD792" s="63">
        <f>'טבלה מרכזת'!G792</f>
        <v>1</v>
      </c>
      <c r="AE792" s="63">
        <f>'טבלה מרכזת'!H792</f>
        <v>750</v>
      </c>
    </row>
    <row r="793" spans="2:31" ht="14.5" thickBot="1" x14ac:dyDescent="0.35">
      <c r="B793" s="64" t="str">
        <f>תקן[[#This Row],[סוג מרכז]]</f>
        <v>תשושי נפש</v>
      </c>
      <c r="C793" s="64">
        <f>תקן[[#This Row],[גודל מרכז]]</f>
        <v>45</v>
      </c>
      <c r="D793" s="64" t="str">
        <f>תקן[[#This Row],[סוג פריט]]</f>
        <v>ריהוט</v>
      </c>
      <c r="E793" s="64" t="str">
        <f>תקן[[#This Row],[קטגוריה]]</f>
        <v>חדר מחשבים</v>
      </c>
      <c r="F793" s="60" t="str">
        <f>תקן[[#This Row],[תיאור הפריט]]</f>
        <v>שולחן מחשב מתכנן</v>
      </c>
      <c r="G793" s="64">
        <f>תקן[[#This Row],[עלות פריט]]</f>
        <v>2500</v>
      </c>
      <c r="H793" s="64">
        <f>תקן[[#This Row],[כמות]]</f>
        <v>1</v>
      </c>
      <c r="I793" s="64">
        <f>תקן[[#This Row],[סהכ עלות]]</f>
        <v>2500</v>
      </c>
      <c r="J793" s="65"/>
      <c r="K793" s="209" t="str">
        <f t="shared" si="112"/>
        <v>שולחן מחשב מתכנן</v>
      </c>
      <c r="L793" s="210">
        <f t="shared" si="108"/>
        <v>1</v>
      </c>
      <c r="M793" s="211">
        <f t="shared" si="109"/>
        <v>0</v>
      </c>
      <c r="N793" s="211">
        <f t="shared" si="110"/>
        <v>2500</v>
      </c>
      <c r="O793" s="210"/>
      <c r="P793" s="218"/>
      <c r="Q793" s="215" t="str">
        <f t="shared" si="113"/>
        <v>ריהוט</v>
      </c>
      <c r="R793" s="219">
        <f t="shared" si="114"/>
        <v>1</v>
      </c>
      <c r="S793" s="211">
        <f t="shared" si="115"/>
        <v>0</v>
      </c>
      <c r="T793" s="211">
        <f t="shared" si="111"/>
        <v>2500</v>
      </c>
      <c r="U793" s="211">
        <f t="shared" si="116"/>
        <v>2500</v>
      </c>
      <c r="V793" s="220"/>
      <c r="X793" s="63" t="str">
        <f>'טבלה מרכזת'!A793</f>
        <v>תשושי נפש</v>
      </c>
      <c r="Y793" s="63">
        <f>'טבלה מרכזת'!B793</f>
        <v>45</v>
      </c>
      <c r="Z793" s="63" t="str">
        <f>'טבלה מרכזת'!C793</f>
        <v>ריהוט</v>
      </c>
      <c r="AA793" s="63" t="str">
        <f>'טבלה מרכזת'!D793</f>
        <v>חדר מחשבים</v>
      </c>
      <c r="AB793" s="63" t="str">
        <f>'טבלה מרכזת'!E793</f>
        <v>שולחן מחשב מתכנן</v>
      </c>
      <c r="AC793" s="63">
        <f>'טבלה מרכזת'!F793</f>
        <v>2500</v>
      </c>
      <c r="AD793" s="63">
        <f>'טבלה מרכזת'!G793</f>
        <v>1</v>
      </c>
      <c r="AE793" s="63">
        <f>'טבלה מרכזת'!H793</f>
        <v>2500</v>
      </c>
    </row>
    <row r="794" spans="2:31" ht="28.5" thickBot="1" x14ac:dyDescent="0.35">
      <c r="B794" s="64" t="str">
        <f>תקן[[#This Row],[סוג מרכז]]</f>
        <v>תשושי נפש</v>
      </c>
      <c r="C794" s="64">
        <f>תקן[[#This Row],[גודל מרכז]]</f>
        <v>45</v>
      </c>
      <c r="D794" s="64" t="str">
        <f>תקן[[#This Row],[סוג פריט]]</f>
        <v>ריהוט</v>
      </c>
      <c r="E794" s="64" t="str">
        <f>תקן[[#This Row],[קטגוריה]]</f>
        <v>חדר מזכירות וקבלה</v>
      </c>
      <c r="F794" s="60" t="str">
        <f>תקן[[#This Row],[תיאור הפריט]]</f>
        <v>שולחן משרדי + שלוחה + מגירות</v>
      </c>
      <c r="G794" s="64">
        <f>תקן[[#This Row],[עלות פריט]]</f>
        <v>1700</v>
      </c>
      <c r="H794" s="64">
        <f>תקן[[#This Row],[כמות]]</f>
        <v>1</v>
      </c>
      <c r="I794" s="64">
        <f>תקן[[#This Row],[סהכ עלות]]</f>
        <v>1700</v>
      </c>
      <c r="J794" s="65"/>
      <c r="K794" s="209" t="str">
        <f t="shared" si="112"/>
        <v>שולחן משרדי + שלוחה + מגירות</v>
      </c>
      <c r="L794" s="210">
        <f t="shared" si="108"/>
        <v>1</v>
      </c>
      <c r="M794" s="211">
        <f t="shared" si="109"/>
        <v>0</v>
      </c>
      <c r="N794" s="211">
        <f t="shared" si="110"/>
        <v>1700</v>
      </c>
      <c r="O794" s="210"/>
      <c r="P794" s="218"/>
      <c r="Q794" s="215" t="str">
        <f t="shared" si="113"/>
        <v>ריהוט</v>
      </c>
      <c r="R794" s="219">
        <f t="shared" si="114"/>
        <v>1</v>
      </c>
      <c r="S794" s="211">
        <f t="shared" si="115"/>
        <v>0</v>
      </c>
      <c r="T794" s="211">
        <f t="shared" si="111"/>
        <v>1700</v>
      </c>
      <c r="U794" s="211">
        <f t="shared" si="116"/>
        <v>1700</v>
      </c>
      <c r="V794" s="220"/>
      <c r="X794" s="63" t="str">
        <f>'טבלה מרכזת'!A794</f>
        <v>תשושי נפש</v>
      </c>
      <c r="Y794" s="63">
        <f>'טבלה מרכזת'!B794</f>
        <v>45</v>
      </c>
      <c r="Z794" s="63" t="str">
        <f>'טבלה מרכזת'!C794</f>
        <v>ריהוט</v>
      </c>
      <c r="AA794" s="63" t="str">
        <f>'טבלה מרכזת'!D794</f>
        <v>חדר מזכירות וקבלה</v>
      </c>
      <c r="AB794" s="63" t="str">
        <f>'טבלה מרכזת'!E794</f>
        <v>שולחן משרדי + שלוחה + מגירות</v>
      </c>
      <c r="AC794" s="63">
        <f>'טבלה מרכזת'!F794</f>
        <v>1700</v>
      </c>
      <c r="AD794" s="63">
        <f>'טבלה מרכזת'!G794</f>
        <v>1</v>
      </c>
      <c r="AE794" s="63">
        <f>'טבלה מרכזת'!H794</f>
        <v>1700</v>
      </c>
    </row>
    <row r="795" spans="2:31" ht="28.5" thickBot="1" x14ac:dyDescent="0.35">
      <c r="B795" s="64" t="str">
        <f>תקן[[#This Row],[סוג מרכז]]</f>
        <v>תשושי נפש</v>
      </c>
      <c r="C795" s="64">
        <f>תקן[[#This Row],[גודל מרכז]]</f>
        <v>45</v>
      </c>
      <c r="D795" s="64" t="str">
        <f>תקן[[#This Row],[סוג פריט]]</f>
        <v>ריהוט</v>
      </c>
      <c r="E795" s="64" t="str">
        <f>תקן[[#This Row],[קטגוריה]]</f>
        <v>חדר מנהל</v>
      </c>
      <c r="F795" s="60" t="str">
        <f>תקן[[#This Row],[תיאור הפריט]]</f>
        <v>שולחן משרדי + שלוחה + מגירות</v>
      </c>
      <c r="G795" s="64">
        <f>תקן[[#This Row],[עלות פריט]]</f>
        <v>1700</v>
      </c>
      <c r="H795" s="64">
        <f>תקן[[#This Row],[כמות]]</f>
        <v>1</v>
      </c>
      <c r="I795" s="64">
        <f>תקן[[#This Row],[סהכ עלות]]</f>
        <v>1700</v>
      </c>
      <c r="J795" s="65"/>
      <c r="K795" s="209" t="str">
        <f t="shared" si="112"/>
        <v>שולחן משרדי + שלוחה + מגירות</v>
      </c>
      <c r="L795" s="210">
        <f t="shared" si="108"/>
        <v>1</v>
      </c>
      <c r="M795" s="211">
        <f t="shared" si="109"/>
        <v>0</v>
      </c>
      <c r="N795" s="211">
        <f t="shared" si="110"/>
        <v>1700</v>
      </c>
      <c r="O795" s="210"/>
      <c r="P795" s="218"/>
      <c r="Q795" s="215" t="str">
        <f t="shared" si="113"/>
        <v>ריהוט</v>
      </c>
      <c r="R795" s="219">
        <f t="shared" si="114"/>
        <v>1</v>
      </c>
      <c r="S795" s="211">
        <f t="shared" si="115"/>
        <v>0</v>
      </c>
      <c r="T795" s="211">
        <f t="shared" si="111"/>
        <v>1700</v>
      </c>
      <c r="U795" s="211">
        <f t="shared" si="116"/>
        <v>1700</v>
      </c>
      <c r="V795" s="220"/>
      <c r="X795" s="63" t="str">
        <f>'טבלה מרכזת'!A795</f>
        <v>תשושי נפש</v>
      </c>
      <c r="Y795" s="63">
        <f>'טבלה מרכזת'!B795</f>
        <v>45</v>
      </c>
      <c r="Z795" s="63" t="str">
        <f>'טבלה מרכזת'!C795</f>
        <v>ריהוט</v>
      </c>
      <c r="AA795" s="63" t="str">
        <f>'טבלה מרכזת'!D795</f>
        <v>חדר מנהל</v>
      </c>
      <c r="AB795" s="63" t="str">
        <f>'טבלה מרכזת'!E795</f>
        <v>שולחן משרדי + שלוחה + מגירות</v>
      </c>
      <c r="AC795" s="63">
        <f>'טבלה מרכזת'!F795</f>
        <v>1700</v>
      </c>
      <c r="AD795" s="63">
        <f>'טבלה מרכזת'!G795</f>
        <v>1</v>
      </c>
      <c r="AE795" s="63">
        <f>'טבלה מרכזת'!H795</f>
        <v>1700</v>
      </c>
    </row>
    <row r="796" spans="2:31" ht="28.5" thickBot="1" x14ac:dyDescent="0.35">
      <c r="B796" s="64" t="str">
        <f>תקן[[#This Row],[סוג מרכז]]</f>
        <v>תשושי נפש</v>
      </c>
      <c r="C796" s="64">
        <f>תקן[[#This Row],[גודל מרכז]]</f>
        <v>45</v>
      </c>
      <c r="D796" s="64" t="str">
        <f>תקן[[#This Row],[סוג פריט]]</f>
        <v>ריהוט</v>
      </c>
      <c r="E796" s="64" t="str">
        <f>תקן[[#This Row],[קטגוריה]]</f>
        <v>חדרי צוות/רב תחומי</v>
      </c>
      <c r="F796" s="60" t="str">
        <f>תקן[[#This Row],[תיאור הפריט]]</f>
        <v>שולחן משרדי + שלוחה + מגירות</v>
      </c>
      <c r="G796" s="64">
        <f>תקן[[#This Row],[עלות פריט]]</f>
        <v>1700</v>
      </c>
      <c r="H796" s="64">
        <f>תקן[[#This Row],[כמות]]</f>
        <v>1</v>
      </c>
      <c r="I796" s="64">
        <f>תקן[[#This Row],[סהכ עלות]]</f>
        <v>1700</v>
      </c>
      <c r="J796" s="65"/>
      <c r="K796" s="209" t="str">
        <f t="shared" si="112"/>
        <v>שולחן משרדי + שלוחה + מגירות</v>
      </c>
      <c r="L796" s="210">
        <f t="shared" si="108"/>
        <v>1</v>
      </c>
      <c r="M796" s="211">
        <f t="shared" si="109"/>
        <v>0</v>
      </c>
      <c r="N796" s="211">
        <f t="shared" si="110"/>
        <v>1700</v>
      </c>
      <c r="O796" s="210"/>
      <c r="P796" s="218"/>
      <c r="Q796" s="215" t="str">
        <f t="shared" si="113"/>
        <v>ריהוט</v>
      </c>
      <c r="R796" s="219">
        <f t="shared" si="114"/>
        <v>1</v>
      </c>
      <c r="S796" s="211">
        <f t="shared" si="115"/>
        <v>0</v>
      </c>
      <c r="T796" s="211">
        <f t="shared" si="111"/>
        <v>1700</v>
      </c>
      <c r="U796" s="211">
        <f t="shared" si="116"/>
        <v>1700</v>
      </c>
      <c r="V796" s="220"/>
      <c r="X796" s="63" t="str">
        <f>'טבלה מרכזת'!A796</f>
        <v>תשושי נפש</v>
      </c>
      <c r="Y796" s="63">
        <f>'טבלה מרכזת'!B796</f>
        <v>45</v>
      </c>
      <c r="Z796" s="63" t="str">
        <f>'טבלה מרכזת'!C796</f>
        <v>ריהוט</v>
      </c>
      <c r="AA796" s="63" t="str">
        <f>'טבלה מרכזת'!D796</f>
        <v>חדרי צוות/רב תחומי</v>
      </c>
      <c r="AB796" s="63" t="str">
        <f>'טבלה מרכזת'!E796</f>
        <v>שולחן משרדי + שלוחה + מגירות</v>
      </c>
      <c r="AC796" s="63">
        <f>'טבלה מרכזת'!F796</f>
        <v>1700</v>
      </c>
      <c r="AD796" s="63">
        <f>'טבלה מרכזת'!G796</f>
        <v>1</v>
      </c>
      <c r="AE796" s="63">
        <f>'טבלה מרכזת'!H796</f>
        <v>1700</v>
      </c>
    </row>
    <row r="797" spans="2:31" ht="14.5" thickBot="1" x14ac:dyDescent="0.35">
      <c r="B797" s="64" t="str">
        <f>תקן[[#This Row],[סוג מרכז]]</f>
        <v>תשושי נפש</v>
      </c>
      <c r="C797" s="64">
        <f>תקן[[#This Row],[גודל מרכז]]</f>
        <v>45</v>
      </c>
      <c r="D797" s="64" t="str">
        <f>תקן[[#This Row],[סוג פריט]]</f>
        <v>ריהוט</v>
      </c>
      <c r="E797" s="64" t="str">
        <f>תקן[[#This Row],[קטגוריה]]</f>
        <v>אולם כניסה</v>
      </c>
      <c r="F797" s="60" t="str">
        <f>תקן[[#This Row],[תיאור הפריט]]</f>
        <v xml:space="preserve">שולחן פינתי נמוך 60/60  </v>
      </c>
      <c r="G797" s="64">
        <f>תקן[[#This Row],[עלות פריט]]</f>
        <v>800</v>
      </c>
      <c r="H797" s="64">
        <f>תקן[[#This Row],[כמות]]</f>
        <v>2</v>
      </c>
      <c r="I797" s="64">
        <f>תקן[[#This Row],[סהכ עלות]]</f>
        <v>1600</v>
      </c>
      <c r="J797" s="65"/>
      <c r="K797" s="209" t="str">
        <f t="shared" si="112"/>
        <v xml:space="preserve">שולחן פינתי נמוך 60/60  </v>
      </c>
      <c r="L797" s="210">
        <f t="shared" si="108"/>
        <v>2</v>
      </c>
      <c r="M797" s="211">
        <f t="shared" si="109"/>
        <v>0</v>
      </c>
      <c r="N797" s="211">
        <f t="shared" si="110"/>
        <v>1600</v>
      </c>
      <c r="O797" s="210"/>
      <c r="P797" s="218"/>
      <c r="Q797" s="215" t="str">
        <f t="shared" si="113"/>
        <v>ריהוט</v>
      </c>
      <c r="R797" s="219">
        <f t="shared" si="114"/>
        <v>2</v>
      </c>
      <c r="S797" s="211">
        <f t="shared" si="115"/>
        <v>0</v>
      </c>
      <c r="T797" s="211">
        <f t="shared" si="111"/>
        <v>800</v>
      </c>
      <c r="U797" s="211">
        <f t="shared" si="116"/>
        <v>1600</v>
      </c>
      <c r="V797" s="220"/>
      <c r="X797" s="63" t="str">
        <f>'טבלה מרכזת'!A797</f>
        <v>תשושי נפש</v>
      </c>
      <c r="Y797" s="63">
        <f>'טבלה מרכזת'!B797</f>
        <v>45</v>
      </c>
      <c r="Z797" s="63" t="str">
        <f>'טבלה מרכזת'!C797</f>
        <v>ריהוט</v>
      </c>
      <c r="AA797" s="63" t="str">
        <f>'טבלה מרכזת'!D797</f>
        <v>אולם כניסה</v>
      </c>
      <c r="AB797" s="63" t="str">
        <f>'טבלה מרכזת'!E797</f>
        <v xml:space="preserve">שולחן פינתי נמוך 60/60  </v>
      </c>
      <c r="AC797" s="63">
        <f>'טבלה מרכזת'!F797</f>
        <v>800</v>
      </c>
      <c r="AD797" s="63">
        <f>'טבלה מרכזת'!G797</f>
        <v>2</v>
      </c>
      <c r="AE797" s="63">
        <f>'טבלה מרכזת'!H797</f>
        <v>1600</v>
      </c>
    </row>
    <row r="798" spans="2:31" ht="14.5" thickBot="1" x14ac:dyDescent="0.35">
      <c r="B798" s="64" t="str">
        <f>תקן[[#This Row],[סוג מרכז]]</f>
        <v>תשושי נפש</v>
      </c>
      <c r="C798" s="64">
        <f>תקן[[#This Row],[גודל מרכז]]</f>
        <v>45</v>
      </c>
      <c r="D798" s="64" t="str">
        <f>תקן[[#This Row],[סוג פריט]]</f>
        <v>ריהוט</v>
      </c>
      <c r="E798" s="64" t="str">
        <f>תקן[[#This Row],[קטגוריה]]</f>
        <v>חדרי פעילות/תעסוקה</v>
      </c>
      <c r="F798" s="60" t="str">
        <f>תקן[[#This Row],[תיאור הפריט]]</f>
        <v>שולחן פעילות 6 מקומות</v>
      </c>
      <c r="G798" s="64">
        <f>תקן[[#This Row],[עלות פריט]]</f>
        <v>1500</v>
      </c>
      <c r="H798" s="64">
        <f>תקן[[#This Row],[כמות]]</f>
        <v>8</v>
      </c>
      <c r="I798" s="64">
        <f>תקן[[#This Row],[סהכ עלות]]</f>
        <v>12000</v>
      </c>
      <c r="J798" s="65"/>
      <c r="K798" s="209" t="str">
        <f t="shared" si="112"/>
        <v>שולחן פעילות 6 מקומות</v>
      </c>
      <c r="L798" s="210">
        <f t="shared" si="108"/>
        <v>8</v>
      </c>
      <c r="M798" s="211">
        <f t="shared" si="109"/>
        <v>0</v>
      </c>
      <c r="N798" s="211">
        <f t="shared" si="110"/>
        <v>12000</v>
      </c>
      <c r="O798" s="210"/>
      <c r="P798" s="218"/>
      <c r="Q798" s="215" t="str">
        <f t="shared" si="113"/>
        <v>ריהוט</v>
      </c>
      <c r="R798" s="219">
        <f t="shared" si="114"/>
        <v>8</v>
      </c>
      <c r="S798" s="211">
        <f t="shared" si="115"/>
        <v>0</v>
      </c>
      <c r="T798" s="211">
        <f t="shared" si="111"/>
        <v>1500</v>
      </c>
      <c r="U798" s="211">
        <f t="shared" si="116"/>
        <v>12000</v>
      </c>
      <c r="V798" s="220"/>
      <c r="X798" s="63" t="str">
        <f>'טבלה מרכזת'!A798</f>
        <v>תשושי נפש</v>
      </c>
      <c r="Y798" s="63">
        <f>'טבלה מרכזת'!B798</f>
        <v>45</v>
      </c>
      <c r="Z798" s="63" t="str">
        <f>'טבלה מרכזת'!C798</f>
        <v>ריהוט</v>
      </c>
      <c r="AA798" s="63" t="str">
        <f>'טבלה מרכזת'!D798</f>
        <v>חדרי פעילות/תעסוקה</v>
      </c>
      <c r="AB798" s="63" t="str">
        <f>'טבלה מרכזת'!E798</f>
        <v>שולחן פעילות 6 מקומות</v>
      </c>
      <c r="AC798" s="63">
        <f>'טבלה מרכזת'!F798</f>
        <v>1500</v>
      </c>
      <c r="AD798" s="63">
        <f>'טבלה מרכזת'!G798</f>
        <v>8</v>
      </c>
      <c r="AE798" s="63">
        <f>'טבלה מרכזת'!H798</f>
        <v>12000</v>
      </c>
    </row>
    <row r="799" spans="2:31" ht="14.5" thickBot="1" x14ac:dyDescent="0.35">
      <c r="B799" s="64" t="str">
        <f>תקן[[#This Row],[סוג מרכז]]</f>
        <v>תשושי נפש</v>
      </c>
      <c r="C799" s="64">
        <f>תקן[[#This Row],[גודל מרכז]]</f>
        <v>45</v>
      </c>
      <c r="D799" s="64" t="str">
        <f>תקן[[#This Row],[סוג פריט]]</f>
        <v>ריהוט</v>
      </c>
      <c r="E799" s="64" t="str">
        <f>תקן[[#This Row],[קטגוריה]]</f>
        <v>חדרי צוות/רב תחומי</v>
      </c>
      <c r="F799" s="60" t="str">
        <f>תקן[[#This Row],[תיאור הפריט]]</f>
        <v>שולחן פעילות 6 מקומות</v>
      </c>
      <c r="G799" s="64">
        <f>תקן[[#This Row],[עלות פריט]]</f>
        <v>1500</v>
      </c>
      <c r="H799" s="64">
        <f>תקן[[#This Row],[כמות]]</f>
        <v>1</v>
      </c>
      <c r="I799" s="64">
        <f>תקן[[#This Row],[סהכ עלות]]</f>
        <v>1500</v>
      </c>
      <c r="J799" s="65"/>
      <c r="K799" s="209" t="str">
        <f t="shared" si="112"/>
        <v>שולחן פעילות 6 מקומות</v>
      </c>
      <c r="L799" s="210">
        <f t="shared" si="108"/>
        <v>1</v>
      </c>
      <c r="M799" s="211">
        <f t="shared" si="109"/>
        <v>0</v>
      </c>
      <c r="N799" s="211">
        <f t="shared" si="110"/>
        <v>1500</v>
      </c>
      <c r="O799" s="210"/>
      <c r="P799" s="218"/>
      <c r="Q799" s="215" t="str">
        <f t="shared" si="113"/>
        <v>ריהוט</v>
      </c>
      <c r="R799" s="219">
        <f t="shared" si="114"/>
        <v>1</v>
      </c>
      <c r="S799" s="211">
        <f t="shared" si="115"/>
        <v>0</v>
      </c>
      <c r="T799" s="211">
        <f t="shared" si="111"/>
        <v>1500</v>
      </c>
      <c r="U799" s="211">
        <f t="shared" si="116"/>
        <v>1500</v>
      </c>
      <c r="V799" s="220"/>
      <c r="X799" s="63" t="str">
        <f>'טבלה מרכזת'!A799</f>
        <v>תשושי נפש</v>
      </c>
      <c r="Y799" s="63">
        <f>'טבלה מרכזת'!B799</f>
        <v>45</v>
      </c>
      <c r="Z799" s="63" t="str">
        <f>'טבלה מרכזת'!C799</f>
        <v>ריהוט</v>
      </c>
      <c r="AA799" s="63" t="str">
        <f>'טבלה מרכזת'!D799</f>
        <v>חדרי צוות/רב תחומי</v>
      </c>
      <c r="AB799" s="63" t="str">
        <f>'טבלה מרכזת'!E799</f>
        <v>שולחן פעילות 6 מקומות</v>
      </c>
      <c r="AC799" s="63">
        <f>'טבלה מרכזת'!F799</f>
        <v>1500</v>
      </c>
      <c r="AD799" s="63">
        <f>'טבלה מרכזת'!G799</f>
        <v>1</v>
      </c>
      <c r="AE799" s="63">
        <f>'טבלה מרכזת'!H799</f>
        <v>1500</v>
      </c>
    </row>
    <row r="800" spans="2:31" ht="14.5" thickBot="1" x14ac:dyDescent="0.35">
      <c r="B800" s="64" t="str">
        <f>תקן[[#This Row],[סוג מרכז]]</f>
        <v>תשושי נפש</v>
      </c>
      <c r="C800" s="64">
        <f>תקן[[#This Row],[גודל מרכז]]</f>
        <v>45</v>
      </c>
      <c r="D800" s="64" t="str">
        <f>תקן[[#This Row],[סוג פריט]]</f>
        <v>ריהוט</v>
      </c>
      <c r="E800" s="64" t="str">
        <f>תקן[[#This Row],[קטגוריה]]</f>
        <v>חצר פעילות ומנוחה</v>
      </c>
      <c r="F800" s="60" t="str">
        <f>תקן[[#This Row],[תיאור הפריט]]</f>
        <v>שמשיית גן</v>
      </c>
      <c r="G800" s="64">
        <f>תקן[[#This Row],[עלות פריט]]</f>
        <v>400</v>
      </c>
      <c r="H800" s="64">
        <f>תקן[[#This Row],[כמות]]</f>
        <v>2</v>
      </c>
      <c r="I800" s="64">
        <f>תקן[[#This Row],[סהכ עלות]]</f>
        <v>800</v>
      </c>
      <c r="J800" s="65"/>
      <c r="K800" s="209" t="str">
        <f t="shared" si="112"/>
        <v>שמשיית גן</v>
      </c>
      <c r="L800" s="210">
        <f t="shared" si="108"/>
        <v>2</v>
      </c>
      <c r="M800" s="211">
        <f t="shared" si="109"/>
        <v>0</v>
      </c>
      <c r="N800" s="211">
        <f t="shared" si="110"/>
        <v>800</v>
      </c>
      <c r="O800" s="210"/>
      <c r="P800" s="218"/>
      <c r="Q800" s="215" t="str">
        <f t="shared" si="113"/>
        <v>ריהוט</v>
      </c>
      <c r="R800" s="219">
        <f t="shared" si="114"/>
        <v>2</v>
      </c>
      <c r="S800" s="211">
        <f t="shared" si="115"/>
        <v>0</v>
      </c>
      <c r="T800" s="211">
        <f t="shared" si="111"/>
        <v>400</v>
      </c>
      <c r="U800" s="211">
        <f t="shared" si="116"/>
        <v>800</v>
      </c>
      <c r="V800" s="220"/>
      <c r="X800" s="63" t="str">
        <f>'טבלה מרכזת'!A800</f>
        <v>תשושי נפש</v>
      </c>
      <c r="Y800" s="63">
        <f>'טבלה מרכזת'!B800</f>
        <v>45</v>
      </c>
      <c r="Z800" s="63" t="str">
        <f>'טבלה מרכזת'!C800</f>
        <v>ריהוט</v>
      </c>
      <c r="AA800" s="63" t="str">
        <f>'טבלה מרכזת'!D800</f>
        <v>חצר פעילות ומנוחה</v>
      </c>
      <c r="AB800" s="63" t="str">
        <f>'טבלה מרכזת'!E800</f>
        <v>שמשיית גן</v>
      </c>
      <c r="AC800" s="63">
        <f>'טבלה מרכזת'!F800</f>
        <v>400</v>
      </c>
      <c r="AD800" s="63">
        <f>'טבלה מרכזת'!G800</f>
        <v>2</v>
      </c>
      <c r="AE800" s="63">
        <f>'טבלה מרכזת'!H800</f>
        <v>800</v>
      </c>
    </row>
    <row r="801" spans="2:31" ht="14.5" thickBot="1" x14ac:dyDescent="0.35">
      <c r="B801" s="64" t="str">
        <f>תקן[[#This Row],[סוג מרכז]]</f>
        <v>תשושי נפש</v>
      </c>
      <c r="C801" s="64">
        <f>תקן[[#This Row],[גודל מרכז]]</f>
        <v>45</v>
      </c>
      <c r="D801" s="64" t="str">
        <f>תקן[[#This Row],[סוג פריט]]</f>
        <v>ריהוט</v>
      </c>
      <c r="E801" s="64" t="str">
        <f>תקן[[#This Row],[קטגוריה]]</f>
        <v>מלתחה</v>
      </c>
      <c r="F801" s="60" t="str">
        <f>תקן[[#This Row],[תיאור הפריט]]</f>
        <v>תא אישי עם נעילה</v>
      </c>
      <c r="G801" s="64">
        <f>תקן[[#This Row],[עלות פריט]]</f>
        <v>250</v>
      </c>
      <c r="H801" s="64">
        <f>תקן[[#This Row],[כמות]]</f>
        <v>15</v>
      </c>
      <c r="I801" s="64">
        <f>תקן[[#This Row],[סהכ עלות]]</f>
        <v>3750</v>
      </c>
      <c r="J801" s="65"/>
      <c r="K801" s="209" t="str">
        <f t="shared" si="112"/>
        <v>תא אישי עם נעילה</v>
      </c>
      <c r="L801" s="210">
        <f t="shared" si="108"/>
        <v>15</v>
      </c>
      <c r="M801" s="211">
        <f t="shared" si="109"/>
        <v>0</v>
      </c>
      <c r="N801" s="211">
        <f t="shared" si="110"/>
        <v>3750</v>
      </c>
      <c r="O801" s="210"/>
      <c r="P801" s="218"/>
      <c r="Q801" s="215" t="str">
        <f t="shared" si="113"/>
        <v>ריהוט</v>
      </c>
      <c r="R801" s="219">
        <f t="shared" si="114"/>
        <v>15</v>
      </c>
      <c r="S801" s="211">
        <f t="shared" si="115"/>
        <v>0</v>
      </c>
      <c r="T801" s="211">
        <f t="shared" si="111"/>
        <v>250</v>
      </c>
      <c r="U801" s="211">
        <f t="shared" si="116"/>
        <v>3750</v>
      </c>
      <c r="V801" s="220"/>
      <c r="X801" s="63" t="str">
        <f>'טבלה מרכזת'!A801</f>
        <v>תשושי נפש</v>
      </c>
      <c r="Y801" s="63">
        <f>'טבלה מרכזת'!B801</f>
        <v>45</v>
      </c>
      <c r="Z801" s="63" t="str">
        <f>'טבלה מרכזת'!C801</f>
        <v>ריהוט</v>
      </c>
      <c r="AA801" s="63" t="str">
        <f>'טבלה מרכזת'!D801</f>
        <v>מלתחה</v>
      </c>
      <c r="AB801" s="63" t="str">
        <f>'טבלה מרכזת'!E801</f>
        <v>תא אישי עם נעילה</v>
      </c>
      <c r="AC801" s="63">
        <f>'טבלה מרכזת'!F801</f>
        <v>250</v>
      </c>
      <c r="AD801" s="63">
        <f>'טבלה מרכזת'!G801</f>
        <v>15</v>
      </c>
      <c r="AE801" s="63">
        <f>'טבלה מרכזת'!H801</f>
        <v>3750</v>
      </c>
    </row>
    <row r="802" spans="2:31" ht="14.5" thickBot="1" x14ac:dyDescent="0.35">
      <c r="B802" s="64" t="str">
        <f>תקן[[#This Row],[סוג מרכז]]</f>
        <v>תשושי נפש</v>
      </c>
      <c r="C802" s="64">
        <f>תקן[[#This Row],[גודל מרכז]]</f>
        <v>45</v>
      </c>
      <c r="D802" s="64" t="str">
        <f>תקן[[#This Row],[סוג פריט]]</f>
        <v>ריהוט</v>
      </c>
      <c r="E802" s="64" t="str">
        <f>תקן[[#This Row],[קטגוריה]]</f>
        <v>שירותי צוות ומלתחה</v>
      </c>
      <c r="F802" s="60" t="str">
        <f>תקן[[#This Row],[תיאור הפריט]]</f>
        <v>תא אישי עם נעילה</v>
      </c>
      <c r="G802" s="64">
        <f>תקן[[#This Row],[עלות פריט]]</f>
        <v>250</v>
      </c>
      <c r="H802" s="64">
        <f>תקן[[#This Row],[כמות]]</f>
        <v>10</v>
      </c>
      <c r="I802" s="64">
        <f>תקן[[#This Row],[סהכ עלות]]</f>
        <v>2500</v>
      </c>
      <c r="J802" s="65"/>
      <c r="K802" s="209" t="str">
        <f t="shared" si="112"/>
        <v>תא אישי עם נעילה</v>
      </c>
      <c r="L802" s="210">
        <f t="shared" si="108"/>
        <v>10</v>
      </c>
      <c r="M802" s="211">
        <f t="shared" si="109"/>
        <v>0</v>
      </c>
      <c r="N802" s="211">
        <f t="shared" si="110"/>
        <v>2500</v>
      </c>
      <c r="O802" s="210"/>
      <c r="P802" s="218"/>
      <c r="Q802" s="215" t="str">
        <f t="shared" si="113"/>
        <v>ריהוט</v>
      </c>
      <c r="R802" s="219">
        <f t="shared" si="114"/>
        <v>10</v>
      </c>
      <c r="S802" s="211">
        <f t="shared" si="115"/>
        <v>0</v>
      </c>
      <c r="T802" s="211">
        <f t="shared" si="111"/>
        <v>250</v>
      </c>
      <c r="U802" s="211">
        <f t="shared" si="116"/>
        <v>2500</v>
      </c>
      <c r="V802" s="220"/>
      <c r="X802" s="63" t="str">
        <f>'טבלה מרכזת'!A802</f>
        <v>תשושי נפש</v>
      </c>
      <c r="Y802" s="63">
        <f>'טבלה מרכזת'!B802</f>
        <v>45</v>
      </c>
      <c r="Z802" s="63" t="str">
        <f>'טבלה מרכזת'!C802</f>
        <v>ריהוט</v>
      </c>
      <c r="AA802" s="63" t="str">
        <f>'טבלה מרכזת'!D802</f>
        <v>שירותי צוות ומלתחה</v>
      </c>
      <c r="AB802" s="63" t="str">
        <f>'טבלה מרכזת'!E802</f>
        <v>תא אישי עם נעילה</v>
      </c>
      <c r="AC802" s="63">
        <f>'טבלה מרכזת'!F802</f>
        <v>250</v>
      </c>
      <c r="AD802" s="63">
        <f>'טבלה מרכזת'!G802</f>
        <v>10</v>
      </c>
      <c r="AE802" s="63">
        <f>'טבלה מרכזת'!H802</f>
        <v>2500</v>
      </c>
    </row>
    <row r="803" spans="2:31" ht="14.5" thickBot="1" x14ac:dyDescent="0.35">
      <c r="B803" s="64" t="str">
        <f>תקן[[#This Row],[סוג מרכז]]</f>
        <v>תשושי נפש</v>
      </c>
      <c r="C803" s="64">
        <f>תקן[[#This Row],[גודל מרכז]]</f>
        <v>45</v>
      </c>
      <c r="D803" s="64" t="str">
        <f>תקן[[#This Row],[סוג פריט]]</f>
        <v>ריפוי בעיסוק ופיזיותרפיה</v>
      </c>
      <c r="E803" s="64" t="str">
        <f>תקן[[#This Row],[קטגוריה]]</f>
        <v>ריפוי בעיסוק ופיזיותרפיה</v>
      </c>
      <c r="F803" s="60" t="str">
        <f>תקן[[#This Row],[תיאור הפריט]]</f>
        <v xml:space="preserve">ראה גיליון מצורף </v>
      </c>
      <c r="G803" s="64">
        <f>תקן[[#This Row],[עלות פריט]]</f>
        <v>0</v>
      </c>
      <c r="H803" s="64">
        <f>תקן[[#This Row],[כמות]]</f>
        <v>0</v>
      </c>
      <c r="I803" s="64">
        <f>תקן[[#This Row],[סהכ עלות]]</f>
        <v>0</v>
      </c>
      <c r="J803" s="65"/>
      <c r="K803" s="209" t="str">
        <f t="shared" si="112"/>
        <v xml:space="preserve">ראה גיליון מצורף </v>
      </c>
      <c r="L803" s="210">
        <f t="shared" si="108"/>
        <v>0</v>
      </c>
      <c r="M803" s="211">
        <f t="shared" si="109"/>
        <v>0</v>
      </c>
      <c r="N803" s="211">
        <f t="shared" si="110"/>
        <v>0</v>
      </c>
      <c r="O803" s="210"/>
      <c r="P803" s="218"/>
      <c r="Q803" s="215" t="str">
        <f t="shared" si="113"/>
        <v>ריפוי בעיסוק ופיזיותרפיה</v>
      </c>
      <c r="R803" s="219">
        <f t="shared" si="114"/>
        <v>0</v>
      </c>
      <c r="S803" s="211">
        <f t="shared" si="115"/>
        <v>0</v>
      </c>
      <c r="T803" s="211">
        <f t="shared" si="111"/>
        <v>0</v>
      </c>
      <c r="U803" s="211">
        <f t="shared" si="116"/>
        <v>0</v>
      </c>
      <c r="V803" s="220"/>
      <c r="X803" s="63" t="str">
        <f>'טבלה מרכזת'!A803</f>
        <v>תשושי נפש</v>
      </c>
      <c r="Y803" s="63">
        <f>'טבלה מרכזת'!B803</f>
        <v>45</v>
      </c>
      <c r="Z803" s="63" t="str">
        <f>'טבלה מרכזת'!C803</f>
        <v>ריפוי בעיסוק ופיזיותרפיה</v>
      </c>
      <c r="AA803" s="63" t="str">
        <f>'טבלה מרכזת'!D803</f>
        <v>ריפוי בעיסוק ופיזיותרפיה</v>
      </c>
      <c r="AB803" s="63" t="str">
        <f>'טבלה מרכזת'!E803</f>
        <v xml:space="preserve">ראה גיליון מצורף </v>
      </c>
      <c r="AC803" s="63">
        <f>'טבלה מרכזת'!F803</f>
        <v>0</v>
      </c>
      <c r="AD803" s="63">
        <f>'טבלה מרכזת'!G803</f>
        <v>0</v>
      </c>
      <c r="AE803" s="63">
        <f>'טבלה מרכזת'!H803</f>
        <v>0</v>
      </c>
    </row>
    <row r="804" spans="2:31" ht="14.5" thickBot="1" x14ac:dyDescent="0.35">
      <c r="B804" s="64" t="str">
        <f>תקן[[#This Row],[סוג מרכז]]</f>
        <v>תשושי נפש</v>
      </c>
      <c r="C804" s="64">
        <f>תקן[[#This Row],[גודל מרכז]]</f>
        <v>45</v>
      </c>
      <c r="D804" s="64" t="str">
        <f>תקן[[#This Row],[סוג פריט]]</f>
        <v>שימור שיפור ופנאי</v>
      </c>
      <c r="E804" s="64" t="str">
        <f>תקן[[#This Row],[קטגוריה]]</f>
        <v>שימור שיפור ופנאי</v>
      </c>
      <c r="F804" s="60" t="str">
        <f>תקן[[#This Row],[תיאור הפריט]]</f>
        <v xml:space="preserve">ראה גיליון מצורף </v>
      </c>
      <c r="G804" s="64">
        <f>תקן[[#This Row],[עלות פריט]]</f>
        <v>0</v>
      </c>
      <c r="H804" s="64">
        <f>תקן[[#This Row],[כמות]]</f>
        <v>0</v>
      </c>
      <c r="I804" s="64">
        <f>תקן[[#This Row],[סהכ עלות]]</f>
        <v>0</v>
      </c>
      <c r="J804" s="65"/>
      <c r="K804" s="209" t="str">
        <f t="shared" si="112"/>
        <v xml:space="preserve">ראה גיליון מצורף </v>
      </c>
      <c r="L804" s="210">
        <f t="shared" si="108"/>
        <v>0</v>
      </c>
      <c r="M804" s="211">
        <f t="shared" si="109"/>
        <v>0</v>
      </c>
      <c r="N804" s="211">
        <f t="shared" si="110"/>
        <v>0</v>
      </c>
      <c r="O804" s="210"/>
      <c r="P804" s="218"/>
      <c r="Q804" s="215" t="str">
        <f t="shared" si="113"/>
        <v>שימור שיפור ופנאי</v>
      </c>
      <c r="R804" s="219">
        <f t="shared" si="114"/>
        <v>0</v>
      </c>
      <c r="S804" s="211">
        <f t="shared" si="115"/>
        <v>0</v>
      </c>
      <c r="T804" s="211">
        <f t="shared" si="111"/>
        <v>0</v>
      </c>
      <c r="U804" s="211">
        <f t="shared" si="116"/>
        <v>0</v>
      </c>
      <c r="V804" s="220"/>
      <c r="X804" s="63" t="str">
        <f>'טבלה מרכזת'!A804</f>
        <v>תשושי נפש</v>
      </c>
      <c r="Y804" s="63">
        <f>'טבלה מרכזת'!B804</f>
        <v>45</v>
      </c>
      <c r="Z804" s="63" t="str">
        <f>'טבלה מרכזת'!C804</f>
        <v>שימור שיפור ופנאי</v>
      </c>
      <c r="AA804" s="63" t="str">
        <f>'טבלה מרכזת'!D804</f>
        <v>שימור שיפור ופנאי</v>
      </c>
      <c r="AB804" s="63" t="str">
        <f>'טבלה מרכזת'!E804</f>
        <v xml:space="preserve">ראה גיליון מצורף </v>
      </c>
      <c r="AC804" s="63">
        <f>'טבלה מרכזת'!F804</f>
        <v>0</v>
      </c>
      <c r="AD804" s="63">
        <f>'טבלה מרכזת'!G804</f>
        <v>0</v>
      </c>
      <c r="AE804" s="63">
        <f>'טבלה מרכזת'!H804</f>
        <v>0</v>
      </c>
    </row>
    <row r="805" spans="2:31" ht="14.5" thickBot="1" x14ac:dyDescent="0.35">
      <c r="B805" s="64" t="str">
        <f>תקן[[#This Row],[סוג מרכז]]</f>
        <v>תשושי נפש</v>
      </c>
      <c r="C805" s="64">
        <f>תקן[[#This Row],[גודל מרכז]]</f>
        <v>60</v>
      </c>
      <c r="D805" s="64" t="str">
        <f>תקן[[#This Row],[סוג פריט]]</f>
        <v>אביזרים</v>
      </c>
      <c r="E805" s="64" t="str">
        <f>תקן[[#This Row],[קטגוריה]]</f>
        <v>כללי</v>
      </c>
      <c r="F805" s="60" t="str">
        <f>תקן[[#This Row],[תיאור הפריט]]</f>
        <v xml:space="preserve"> שילוט לחדרים (תקציב)</v>
      </c>
      <c r="G805" s="64">
        <f>תקן[[#This Row],[עלות פריט]]</f>
        <v>250</v>
      </c>
      <c r="H805" s="64">
        <f>תקן[[#This Row],[כמות]]</f>
        <v>10</v>
      </c>
      <c r="I805" s="64">
        <f>תקן[[#This Row],[סהכ עלות]]</f>
        <v>2500</v>
      </c>
      <c r="J805" s="65"/>
      <c r="K805" s="209" t="str">
        <f t="shared" si="112"/>
        <v xml:space="preserve"> שילוט לחדרים (תקציב)</v>
      </c>
      <c r="L805" s="210">
        <f t="shared" si="108"/>
        <v>10</v>
      </c>
      <c r="M805" s="211">
        <f t="shared" si="109"/>
        <v>0</v>
      </c>
      <c r="N805" s="211">
        <f t="shared" si="110"/>
        <v>2500</v>
      </c>
      <c r="O805" s="210"/>
      <c r="P805" s="218"/>
      <c r="Q805" s="215" t="str">
        <f t="shared" si="113"/>
        <v>אביזרים</v>
      </c>
      <c r="R805" s="219">
        <f t="shared" si="114"/>
        <v>10</v>
      </c>
      <c r="S805" s="211">
        <f t="shared" si="115"/>
        <v>0</v>
      </c>
      <c r="T805" s="211">
        <f t="shared" si="111"/>
        <v>250</v>
      </c>
      <c r="U805" s="211">
        <f t="shared" si="116"/>
        <v>2500</v>
      </c>
      <c r="V805" s="220"/>
      <c r="X805" s="63" t="str">
        <f>'טבלה מרכזת'!A805</f>
        <v>תשושי נפש</v>
      </c>
      <c r="Y805" s="63">
        <f>'טבלה מרכזת'!B805</f>
        <v>60</v>
      </c>
      <c r="Z805" s="63" t="str">
        <f>'טבלה מרכזת'!C805</f>
        <v>אביזרים</v>
      </c>
      <c r="AA805" s="63" t="str">
        <f>'טבלה מרכזת'!D805</f>
        <v>כללי</v>
      </c>
      <c r="AB805" s="63" t="str">
        <f>'טבלה מרכזת'!E805</f>
        <v xml:space="preserve"> שילוט לחדרים (תקציב)</v>
      </c>
      <c r="AC805" s="63">
        <f>'טבלה מרכזת'!F805</f>
        <v>250</v>
      </c>
      <c r="AD805" s="63">
        <f>'טבלה מרכזת'!G805</f>
        <v>10</v>
      </c>
      <c r="AE805" s="63">
        <f>'טבלה מרכזת'!H805</f>
        <v>2500</v>
      </c>
    </row>
    <row r="806" spans="2:31" ht="28.5" thickBot="1" x14ac:dyDescent="0.35">
      <c r="B806" s="64" t="str">
        <f>תקן[[#This Row],[סוג מרכז]]</f>
        <v>תשושי נפש</v>
      </c>
      <c r="C806" s="64">
        <f>תקן[[#This Row],[גודל מרכז]]</f>
        <v>60</v>
      </c>
      <c r="D806" s="64" t="str">
        <f>תקן[[#This Row],[סוג פריט]]</f>
        <v>אביזרים</v>
      </c>
      <c r="E806" s="64" t="str">
        <f>תקן[[#This Row],[קטגוריה]]</f>
        <v>חדר מזכירות וקבלה</v>
      </c>
      <c r="F806" s="60" t="str">
        <f>תקן[[#This Row],[תיאור הפריט]]</f>
        <v>אביזרים (לוח מודעות, פח, פריטי עיצוב)</v>
      </c>
      <c r="G806" s="64">
        <f>תקן[[#This Row],[עלות פריט]]</f>
        <v>500</v>
      </c>
      <c r="H806" s="64">
        <f>תקן[[#This Row],[כמות]]</f>
        <v>1</v>
      </c>
      <c r="I806" s="64">
        <f>תקן[[#This Row],[סהכ עלות]]</f>
        <v>500</v>
      </c>
      <c r="J806" s="65"/>
      <c r="K806" s="209" t="str">
        <f t="shared" si="112"/>
        <v>אביזרים (לוח מודעות, פח, פריטי עיצוב)</v>
      </c>
      <c r="L806" s="210">
        <f t="shared" ref="L806:L860" si="117">H806</f>
        <v>1</v>
      </c>
      <c r="M806" s="211">
        <f t="shared" ref="M806:M860" si="118">IF(L806-H806&lt;&gt;0,L806-H806,0)</f>
        <v>0</v>
      </c>
      <c r="N806" s="211">
        <f t="shared" ref="N806:N860" si="119">L806*G806</f>
        <v>500</v>
      </c>
      <c r="O806" s="210"/>
      <c r="P806" s="218"/>
      <c r="Q806" s="215" t="str">
        <f t="shared" si="113"/>
        <v>אביזרים</v>
      </c>
      <c r="R806" s="219">
        <f t="shared" si="114"/>
        <v>1</v>
      </c>
      <c r="S806" s="211">
        <f t="shared" si="115"/>
        <v>0</v>
      </c>
      <c r="T806" s="211">
        <f t="shared" ref="T806:T860" si="120">G806</f>
        <v>500</v>
      </c>
      <c r="U806" s="211">
        <f t="shared" si="116"/>
        <v>500</v>
      </c>
      <c r="V806" s="220"/>
      <c r="X806" s="63" t="str">
        <f>'טבלה מרכזת'!A806</f>
        <v>תשושי נפש</v>
      </c>
      <c r="Y806" s="63">
        <f>'טבלה מרכזת'!B806</f>
        <v>60</v>
      </c>
      <c r="Z806" s="63" t="str">
        <f>'טבלה מרכזת'!C806</f>
        <v>אביזרים</v>
      </c>
      <c r="AA806" s="63" t="str">
        <f>'טבלה מרכזת'!D806</f>
        <v>חדר מזכירות וקבלה</v>
      </c>
      <c r="AB806" s="63" t="str">
        <f>'טבלה מרכזת'!E806</f>
        <v>אביזרים (לוח מודעות, פח, פריטי עיצוב)</v>
      </c>
      <c r="AC806" s="63">
        <f>'טבלה מרכזת'!F806</f>
        <v>500</v>
      </c>
      <c r="AD806" s="63">
        <f>'טבלה מרכזת'!G806</f>
        <v>1</v>
      </c>
      <c r="AE806" s="63">
        <f>'טבלה מרכזת'!H806</f>
        <v>500</v>
      </c>
    </row>
    <row r="807" spans="2:31" ht="28.5" thickBot="1" x14ac:dyDescent="0.35">
      <c r="B807" s="64" t="str">
        <f>תקן[[#This Row],[סוג מרכז]]</f>
        <v>תשושי נפש</v>
      </c>
      <c r="C807" s="64">
        <f>תקן[[#This Row],[גודל מרכז]]</f>
        <v>60</v>
      </c>
      <c r="D807" s="64" t="str">
        <f>תקן[[#This Row],[סוג פריט]]</f>
        <v>אביזרים</v>
      </c>
      <c r="E807" s="64" t="str">
        <f>תקן[[#This Row],[קטגוריה]]</f>
        <v>חדר מנהל</v>
      </c>
      <c r="F807" s="60" t="str">
        <f>תקן[[#This Row],[תיאור הפריט]]</f>
        <v>אביזרים (לוח מודעות, פח, פריטי עיצוב)</v>
      </c>
      <c r="G807" s="64">
        <f>תקן[[#This Row],[עלות פריט]]</f>
        <v>500</v>
      </c>
      <c r="H807" s="64">
        <f>תקן[[#This Row],[כמות]]</f>
        <v>1</v>
      </c>
      <c r="I807" s="64">
        <f>תקן[[#This Row],[סהכ עלות]]</f>
        <v>500</v>
      </c>
      <c r="J807" s="65"/>
      <c r="K807" s="209" t="str">
        <f t="shared" ref="K807:K861" si="121">F807</f>
        <v>אביזרים (לוח מודעות, פח, פריטי עיצוב)</v>
      </c>
      <c r="L807" s="210">
        <f t="shared" si="117"/>
        <v>1</v>
      </c>
      <c r="M807" s="211">
        <f t="shared" si="118"/>
        <v>0</v>
      </c>
      <c r="N807" s="211">
        <f t="shared" si="119"/>
        <v>500</v>
      </c>
      <c r="O807" s="210"/>
      <c r="P807" s="218"/>
      <c r="Q807" s="215" t="str">
        <f t="shared" ref="Q807:Q861" si="122">D807</f>
        <v>אביזרים</v>
      </c>
      <c r="R807" s="219">
        <f t="shared" ref="R807:R861" si="123">L807</f>
        <v>1</v>
      </c>
      <c r="S807" s="211">
        <f t="shared" ref="S807:S861" si="124">M807</f>
        <v>0</v>
      </c>
      <c r="T807" s="211">
        <f t="shared" si="120"/>
        <v>500</v>
      </c>
      <c r="U807" s="211">
        <f t="shared" ref="U807:U861" si="125">T807*R807</f>
        <v>500</v>
      </c>
      <c r="V807" s="220"/>
      <c r="X807" s="63" t="str">
        <f>'טבלה מרכזת'!A807</f>
        <v>תשושי נפש</v>
      </c>
      <c r="Y807" s="63">
        <f>'טבלה מרכזת'!B807</f>
        <v>60</v>
      </c>
      <c r="Z807" s="63" t="str">
        <f>'טבלה מרכזת'!C807</f>
        <v>אביזרים</v>
      </c>
      <c r="AA807" s="63" t="str">
        <f>'טבלה מרכזת'!D807</f>
        <v>חדר מנהל</v>
      </c>
      <c r="AB807" s="63" t="str">
        <f>'טבלה מרכזת'!E807</f>
        <v>אביזרים (לוח מודעות, פח, פריטי עיצוב)</v>
      </c>
      <c r="AC807" s="63">
        <f>'טבלה מרכזת'!F807</f>
        <v>500</v>
      </c>
      <c r="AD807" s="63">
        <f>'טבלה מרכזת'!G807</f>
        <v>1</v>
      </c>
      <c r="AE807" s="63">
        <f>'טבלה מרכזת'!H807</f>
        <v>500</v>
      </c>
    </row>
    <row r="808" spans="2:31" ht="42.5" thickBot="1" x14ac:dyDescent="0.35">
      <c r="B808" s="64" t="str">
        <f>תקן[[#This Row],[סוג מרכז]]</f>
        <v>תשושי נפש</v>
      </c>
      <c r="C808" s="64">
        <f>תקן[[#This Row],[גודל מרכז]]</f>
        <v>60</v>
      </c>
      <c r="D808" s="64" t="str">
        <f>תקן[[#This Row],[סוג פריט]]</f>
        <v>אביזרים</v>
      </c>
      <c r="E808" s="64" t="str">
        <f>תקן[[#This Row],[קטגוריה]]</f>
        <v>שירותי צוות ומלתחה</v>
      </c>
      <c r="F808" s="60" t="str">
        <f>תקן[[#This Row],[תיאור הפריט]]</f>
        <v>אביזרים (מתקן לסבון נוזלי, מתקן טואלט, מתקן מגבות נייר,פח וכדו')</v>
      </c>
      <c r="G808" s="64">
        <f>תקן[[#This Row],[עלות פריט]]</f>
        <v>500</v>
      </c>
      <c r="H808" s="64">
        <f>תקן[[#This Row],[כמות]]</f>
        <v>1</v>
      </c>
      <c r="I808" s="64">
        <f>תקן[[#This Row],[סהכ עלות]]</f>
        <v>500</v>
      </c>
      <c r="J808" s="65"/>
      <c r="K808" s="209" t="str">
        <f t="shared" si="121"/>
        <v>אביזרים (מתקן לסבון נוזלי, מתקן טואלט, מתקן מגבות נייר,פח וכדו')</v>
      </c>
      <c r="L808" s="210">
        <f t="shared" si="117"/>
        <v>1</v>
      </c>
      <c r="M808" s="211">
        <f t="shared" si="118"/>
        <v>0</v>
      </c>
      <c r="N808" s="211">
        <f t="shared" si="119"/>
        <v>500</v>
      </c>
      <c r="O808" s="210"/>
      <c r="P808" s="218"/>
      <c r="Q808" s="215" t="str">
        <f t="shared" si="122"/>
        <v>אביזרים</v>
      </c>
      <c r="R808" s="219">
        <f t="shared" si="123"/>
        <v>1</v>
      </c>
      <c r="S808" s="211">
        <f t="shared" si="124"/>
        <v>0</v>
      </c>
      <c r="T808" s="211">
        <f t="shared" si="120"/>
        <v>500</v>
      </c>
      <c r="U808" s="211">
        <f t="shared" si="125"/>
        <v>500</v>
      </c>
      <c r="V808" s="220"/>
      <c r="X808" s="63" t="str">
        <f>'טבלה מרכזת'!A808</f>
        <v>תשושי נפש</v>
      </c>
      <c r="Y808" s="63">
        <f>'טבלה מרכזת'!B808</f>
        <v>60</v>
      </c>
      <c r="Z808" s="63" t="str">
        <f>'טבלה מרכזת'!C808</f>
        <v>אביזרים</v>
      </c>
      <c r="AA808" s="63" t="str">
        <f>'טבלה מרכזת'!D808</f>
        <v>שירותי צוות ומלתחה</v>
      </c>
      <c r="AB808" s="63" t="str">
        <f>'טבלה מרכזת'!E808</f>
        <v>אביזרים (מתקן לסבון נוזלי, מתקן טואלט, מתקן מגבות נייר,פח וכדו')</v>
      </c>
      <c r="AC808" s="63">
        <f>'טבלה מרכזת'!F808</f>
        <v>500</v>
      </c>
      <c r="AD808" s="63">
        <f>'טבלה מרכזת'!G808</f>
        <v>1</v>
      </c>
      <c r="AE808" s="63">
        <f>'טבלה מרכזת'!H808</f>
        <v>500</v>
      </c>
    </row>
    <row r="809" spans="2:31" ht="42.5" thickBot="1" x14ac:dyDescent="0.35">
      <c r="B809" s="64" t="str">
        <f>תקן[[#This Row],[סוג מרכז]]</f>
        <v>תשושי נפש</v>
      </c>
      <c r="C809" s="64">
        <f>תקן[[#This Row],[גודל מרכז]]</f>
        <v>60</v>
      </c>
      <c r="D809" s="64" t="str">
        <f>תקן[[#This Row],[סוג פריט]]</f>
        <v>אביזרים</v>
      </c>
      <c r="E809" s="64" t="str">
        <f>תקן[[#This Row],[קטגוריה]]</f>
        <v>שירותים ציבוריים</v>
      </c>
      <c r="F809" s="60" t="str">
        <f>תקן[[#This Row],[תיאור הפריט]]</f>
        <v>אביזרים (מתקן לסבון נוזלי, מתקן טואלט, מתקן מגבות נייר,פח,ידיות אחיזה)</v>
      </c>
      <c r="G809" s="64">
        <f>תקן[[#This Row],[עלות פריט]]</f>
        <v>500</v>
      </c>
      <c r="H809" s="64">
        <f>תקן[[#This Row],[כמות]]</f>
        <v>4</v>
      </c>
      <c r="I809" s="64">
        <f>תקן[[#This Row],[סהכ עלות]]</f>
        <v>2000</v>
      </c>
      <c r="J809" s="65"/>
      <c r="K809" s="209" t="str">
        <f t="shared" si="121"/>
        <v>אביזרים (מתקן לסבון נוזלי, מתקן טואלט, מתקן מגבות נייר,פח,ידיות אחיזה)</v>
      </c>
      <c r="L809" s="210">
        <f t="shared" si="117"/>
        <v>4</v>
      </c>
      <c r="M809" s="211">
        <f t="shared" si="118"/>
        <v>0</v>
      </c>
      <c r="N809" s="211">
        <f t="shared" si="119"/>
        <v>2000</v>
      </c>
      <c r="O809" s="210"/>
      <c r="P809" s="218"/>
      <c r="Q809" s="215" t="str">
        <f t="shared" si="122"/>
        <v>אביזרים</v>
      </c>
      <c r="R809" s="219">
        <f t="shared" si="123"/>
        <v>4</v>
      </c>
      <c r="S809" s="211">
        <f t="shared" si="124"/>
        <v>0</v>
      </c>
      <c r="T809" s="211">
        <f t="shared" si="120"/>
        <v>500</v>
      </c>
      <c r="U809" s="211">
        <f t="shared" si="125"/>
        <v>2000</v>
      </c>
      <c r="V809" s="220"/>
      <c r="X809" s="63" t="str">
        <f>'טבלה מרכזת'!A809</f>
        <v>תשושי נפש</v>
      </c>
      <c r="Y809" s="63">
        <f>'טבלה מרכזת'!B809</f>
        <v>60</v>
      </c>
      <c r="Z809" s="63" t="str">
        <f>'טבלה מרכזת'!C809</f>
        <v>אביזרים</v>
      </c>
      <c r="AA809" s="63" t="str">
        <f>'טבלה מרכזת'!D809</f>
        <v>שירותים ציבוריים</v>
      </c>
      <c r="AB809" s="63" t="str">
        <f>'טבלה מרכזת'!E809</f>
        <v>אביזרים (מתקן לסבון נוזלי, מתקן טואלט, מתקן מגבות נייר,פח,ידיות אחיזה)</v>
      </c>
      <c r="AC809" s="63">
        <f>'טבלה מרכזת'!F809</f>
        <v>500</v>
      </c>
      <c r="AD809" s="63">
        <f>'טבלה מרכזת'!G809</f>
        <v>4</v>
      </c>
      <c r="AE809" s="63">
        <f>'טבלה מרכזת'!H809</f>
        <v>2000</v>
      </c>
    </row>
    <row r="810" spans="2:31" ht="42.5" thickBot="1" x14ac:dyDescent="0.35">
      <c r="B810" s="64" t="str">
        <f>תקן[[#This Row],[סוג מרכז]]</f>
        <v>תשושי נפש</v>
      </c>
      <c r="C810" s="64">
        <f>תקן[[#This Row],[גודל מרכז]]</f>
        <v>60</v>
      </c>
      <c r="D810" s="64" t="str">
        <f>תקן[[#This Row],[סוג פריט]]</f>
        <v>אביזרים</v>
      </c>
      <c r="E810" s="64" t="str">
        <f>תקן[[#This Row],[קטגוריה]]</f>
        <v>אולם כניסה</v>
      </c>
      <c r="F810" s="60" t="str">
        <f>תקן[[#This Row],[תיאור הפריט]]</f>
        <v>אביזרים (פח אשפה, מיכלי צמחים, מתקן מטריות, שעון קיר, אביזרי עיצוב)</v>
      </c>
      <c r="G810" s="64">
        <f>תקן[[#This Row],[עלות פריט]]</f>
        <v>500</v>
      </c>
      <c r="H810" s="64">
        <f>תקן[[#This Row],[כמות]]</f>
        <v>3</v>
      </c>
      <c r="I810" s="64">
        <f>תקן[[#This Row],[סהכ עלות]]</f>
        <v>1500</v>
      </c>
      <c r="J810" s="65"/>
      <c r="K810" s="209" t="str">
        <f t="shared" si="121"/>
        <v>אביזרים (פח אשפה, מיכלי צמחים, מתקן מטריות, שעון קיר, אביזרי עיצוב)</v>
      </c>
      <c r="L810" s="210">
        <f t="shared" si="117"/>
        <v>3</v>
      </c>
      <c r="M810" s="211">
        <f t="shared" si="118"/>
        <v>0</v>
      </c>
      <c r="N810" s="211">
        <f t="shared" si="119"/>
        <v>1500</v>
      </c>
      <c r="O810" s="210"/>
      <c r="P810" s="218"/>
      <c r="Q810" s="215" t="str">
        <f t="shared" si="122"/>
        <v>אביזרים</v>
      </c>
      <c r="R810" s="219">
        <f t="shared" si="123"/>
        <v>3</v>
      </c>
      <c r="S810" s="211">
        <f t="shared" si="124"/>
        <v>0</v>
      </c>
      <c r="T810" s="211">
        <f t="shared" si="120"/>
        <v>500</v>
      </c>
      <c r="U810" s="211">
        <f t="shared" si="125"/>
        <v>1500</v>
      </c>
      <c r="V810" s="220"/>
      <c r="X810" s="63" t="str">
        <f>'טבלה מרכזת'!A810</f>
        <v>תשושי נפש</v>
      </c>
      <c r="Y810" s="63">
        <f>'טבלה מרכזת'!B810</f>
        <v>60</v>
      </c>
      <c r="Z810" s="63" t="str">
        <f>'טבלה מרכזת'!C810</f>
        <v>אביזרים</v>
      </c>
      <c r="AA810" s="63" t="str">
        <f>'טבלה מרכזת'!D810</f>
        <v>אולם כניסה</v>
      </c>
      <c r="AB810" s="63" t="str">
        <f>'טבלה מרכזת'!E810</f>
        <v>אביזרים (פח אשפה, מיכלי צמחים, מתקן מטריות, שעון קיר, אביזרי עיצוב)</v>
      </c>
      <c r="AC810" s="63">
        <f>'טבלה מרכזת'!F810</f>
        <v>500</v>
      </c>
      <c r="AD810" s="63">
        <f>'טבלה מרכזת'!G810</f>
        <v>3</v>
      </c>
      <c r="AE810" s="63">
        <f>'טבלה מרכזת'!H810</f>
        <v>1500</v>
      </c>
    </row>
    <row r="811" spans="2:31" ht="28.5" thickBot="1" x14ac:dyDescent="0.35">
      <c r="B811" s="64" t="str">
        <f>תקן[[#This Row],[סוג מרכז]]</f>
        <v>תשושי נפש</v>
      </c>
      <c r="C811" s="64">
        <f>תקן[[#This Row],[גודל מרכז]]</f>
        <v>60</v>
      </c>
      <c r="D811" s="64" t="str">
        <f>תקן[[#This Row],[סוג פריט]]</f>
        <v>אביזרים</v>
      </c>
      <c r="E811" s="64" t="str">
        <f>תקן[[#This Row],[קטגוריה]]</f>
        <v>חצר פעילות ומנוחה</v>
      </c>
      <c r="F811" s="60" t="str">
        <f>תקן[[#This Row],[תיאור הפריט]]</f>
        <v>אביזרים (פח אשפה, מיכלי צמחים, פריטי עיצוב)</v>
      </c>
      <c r="G811" s="64">
        <f>תקן[[#This Row],[עלות פריט]]</f>
        <v>500</v>
      </c>
      <c r="H811" s="64">
        <f>תקן[[#This Row],[כמות]]</f>
        <v>2</v>
      </c>
      <c r="I811" s="64">
        <f>תקן[[#This Row],[סהכ עלות]]</f>
        <v>1000</v>
      </c>
      <c r="J811" s="65"/>
      <c r="K811" s="209" t="str">
        <f t="shared" si="121"/>
        <v>אביזרים (פח אשפה, מיכלי צמחים, פריטי עיצוב)</v>
      </c>
      <c r="L811" s="210">
        <f t="shared" si="117"/>
        <v>2</v>
      </c>
      <c r="M811" s="211">
        <f t="shared" si="118"/>
        <v>0</v>
      </c>
      <c r="N811" s="211">
        <f t="shared" si="119"/>
        <v>1000</v>
      </c>
      <c r="O811" s="210"/>
      <c r="P811" s="218"/>
      <c r="Q811" s="215" t="str">
        <f t="shared" si="122"/>
        <v>אביזרים</v>
      </c>
      <c r="R811" s="219">
        <f t="shared" si="123"/>
        <v>2</v>
      </c>
      <c r="S811" s="211">
        <f t="shared" si="124"/>
        <v>0</v>
      </c>
      <c r="T811" s="211">
        <f t="shared" si="120"/>
        <v>500</v>
      </c>
      <c r="U811" s="211">
        <f t="shared" si="125"/>
        <v>1000</v>
      </c>
      <c r="V811" s="220"/>
      <c r="X811" s="63" t="str">
        <f>'טבלה מרכזת'!A811</f>
        <v>תשושי נפש</v>
      </c>
      <c r="Y811" s="63">
        <f>'טבלה מרכזת'!B811</f>
        <v>60</v>
      </c>
      <c r="Z811" s="63" t="str">
        <f>'טבלה מרכזת'!C811</f>
        <v>אביזרים</v>
      </c>
      <c r="AA811" s="63" t="str">
        <f>'טבלה מרכזת'!D811</f>
        <v>חצר פעילות ומנוחה</v>
      </c>
      <c r="AB811" s="63" t="str">
        <f>'טבלה מרכזת'!E811</f>
        <v>אביזרים (פח אשפה, מיכלי צמחים, פריטי עיצוב)</v>
      </c>
      <c r="AC811" s="63">
        <f>'טבלה מרכזת'!F811</f>
        <v>500</v>
      </c>
      <c r="AD811" s="63">
        <f>'טבלה מרכזת'!G811</f>
        <v>2</v>
      </c>
      <c r="AE811" s="63">
        <f>'טבלה מרכזת'!H811</f>
        <v>1000</v>
      </c>
    </row>
    <row r="812" spans="2:31" ht="14.5" thickBot="1" x14ac:dyDescent="0.35">
      <c r="B812" s="64" t="str">
        <f>תקן[[#This Row],[סוג מרכז]]</f>
        <v>תשושי נפש</v>
      </c>
      <c r="C812" s="64">
        <f>תקן[[#This Row],[גודל מרכז]]</f>
        <v>60</v>
      </c>
      <c r="D812" s="64" t="str">
        <f>תקן[[#This Row],[סוג פריט]]</f>
        <v>אביזרים</v>
      </c>
      <c r="E812" s="64" t="str">
        <f>תקן[[#This Row],[קטגוריה]]</f>
        <v>חדר מחשבים</v>
      </c>
      <c r="F812" s="60" t="str">
        <f>תקן[[#This Row],[תיאור הפריט]]</f>
        <v>אביזרים (פח, עיצוב וכדו')</v>
      </c>
      <c r="G812" s="64">
        <f>תקן[[#This Row],[עלות פריט]]</f>
        <v>500</v>
      </c>
      <c r="H812" s="64">
        <f>תקן[[#This Row],[כמות]]</f>
        <v>2</v>
      </c>
      <c r="I812" s="64">
        <f>תקן[[#This Row],[סהכ עלות]]</f>
        <v>1000</v>
      </c>
      <c r="J812" s="65"/>
      <c r="K812" s="209" t="str">
        <f t="shared" si="121"/>
        <v>אביזרים (פח, עיצוב וכדו')</v>
      </c>
      <c r="L812" s="210">
        <f t="shared" si="117"/>
        <v>2</v>
      </c>
      <c r="M812" s="211">
        <f t="shared" si="118"/>
        <v>0</v>
      </c>
      <c r="N812" s="211">
        <f t="shared" si="119"/>
        <v>1000</v>
      </c>
      <c r="O812" s="210"/>
      <c r="P812" s="218"/>
      <c r="Q812" s="215" t="str">
        <f t="shared" si="122"/>
        <v>אביזרים</v>
      </c>
      <c r="R812" s="219">
        <f t="shared" si="123"/>
        <v>2</v>
      </c>
      <c r="S812" s="211">
        <f t="shared" si="124"/>
        <v>0</v>
      </c>
      <c r="T812" s="211">
        <f t="shared" si="120"/>
        <v>500</v>
      </c>
      <c r="U812" s="211">
        <f t="shared" si="125"/>
        <v>1000</v>
      </c>
      <c r="V812" s="220"/>
      <c r="X812" s="63" t="str">
        <f>'טבלה מרכזת'!A812</f>
        <v>תשושי נפש</v>
      </c>
      <c r="Y812" s="63">
        <f>'טבלה מרכזת'!B812</f>
        <v>60</v>
      </c>
      <c r="Z812" s="63" t="str">
        <f>'טבלה מרכזת'!C812</f>
        <v>אביזרים</v>
      </c>
      <c r="AA812" s="63" t="str">
        <f>'טבלה מרכזת'!D812</f>
        <v>חדר מחשבים</v>
      </c>
      <c r="AB812" s="63" t="str">
        <f>'טבלה מרכזת'!E812</f>
        <v>אביזרים (פח, עיצוב וכדו')</v>
      </c>
      <c r="AC812" s="63">
        <f>'טבלה מרכזת'!F812</f>
        <v>500</v>
      </c>
      <c r="AD812" s="63">
        <f>'טבלה מרכזת'!G812</f>
        <v>2</v>
      </c>
      <c r="AE812" s="63">
        <f>'טבלה מרכזת'!H812</f>
        <v>1000</v>
      </c>
    </row>
    <row r="813" spans="2:31" ht="28.5" thickBot="1" x14ac:dyDescent="0.35">
      <c r="B813" s="64" t="str">
        <f>תקן[[#This Row],[סוג מרכז]]</f>
        <v>תשושי נפש</v>
      </c>
      <c r="C813" s="64">
        <f>תקן[[#This Row],[גודל מרכז]]</f>
        <v>60</v>
      </c>
      <c r="D813" s="64" t="str">
        <f>תקן[[#This Row],[סוג פריט]]</f>
        <v>אביזרים</v>
      </c>
      <c r="E813" s="64" t="str">
        <f>תקן[[#This Row],[קטגוריה]]</f>
        <v>מחסנים - מטבח, כללי, תעסוקה</v>
      </c>
      <c r="F813" s="60" t="str">
        <f>תקן[[#This Row],[תיאור הפריט]]</f>
        <v>ארגז כלי עבודה כולל מקדחה ומברגה</v>
      </c>
      <c r="G813" s="64">
        <f>תקן[[#This Row],[עלות פריט]]</f>
        <v>1300</v>
      </c>
      <c r="H813" s="64">
        <f>תקן[[#This Row],[כמות]]</f>
        <v>1</v>
      </c>
      <c r="I813" s="64">
        <f>תקן[[#This Row],[סהכ עלות]]</f>
        <v>1300</v>
      </c>
      <c r="J813" s="65"/>
      <c r="K813" s="209" t="str">
        <f t="shared" si="121"/>
        <v>ארגז כלי עבודה כולל מקדחה ומברגה</v>
      </c>
      <c r="L813" s="210">
        <f t="shared" si="117"/>
        <v>1</v>
      </c>
      <c r="M813" s="211">
        <f t="shared" si="118"/>
        <v>0</v>
      </c>
      <c r="N813" s="211">
        <f t="shared" si="119"/>
        <v>1300</v>
      </c>
      <c r="O813" s="210"/>
      <c r="P813" s="218"/>
      <c r="Q813" s="215" t="str">
        <f t="shared" si="122"/>
        <v>אביזרים</v>
      </c>
      <c r="R813" s="219">
        <f t="shared" si="123"/>
        <v>1</v>
      </c>
      <c r="S813" s="211">
        <f t="shared" si="124"/>
        <v>0</v>
      </c>
      <c r="T813" s="211">
        <f t="shared" si="120"/>
        <v>1300</v>
      </c>
      <c r="U813" s="211">
        <f t="shared" si="125"/>
        <v>1300</v>
      </c>
      <c r="V813" s="220"/>
      <c r="X813" s="63" t="str">
        <f>'טבלה מרכזת'!A813</f>
        <v>תשושי נפש</v>
      </c>
      <c r="Y813" s="63">
        <f>'טבלה מרכזת'!B813</f>
        <v>60</v>
      </c>
      <c r="Z813" s="63" t="str">
        <f>'טבלה מרכזת'!C813</f>
        <v>אביזרים</v>
      </c>
      <c r="AA813" s="63" t="str">
        <f>'טבלה מרכזת'!D813</f>
        <v>מחסנים - מטבח, כללי, תעסוקה</v>
      </c>
      <c r="AB813" s="63" t="str">
        <f>'טבלה מרכזת'!E813</f>
        <v>ארגז כלי עבודה כולל מקדחה ומברגה</v>
      </c>
      <c r="AC813" s="63">
        <f>'טבלה מרכזת'!F813</f>
        <v>1300</v>
      </c>
      <c r="AD813" s="63">
        <f>'טבלה מרכזת'!G813</f>
        <v>1</v>
      </c>
      <c r="AE813" s="63">
        <f>'טבלה מרכזת'!H813</f>
        <v>1300</v>
      </c>
    </row>
    <row r="814" spans="2:31" ht="14.5" thickBot="1" x14ac:dyDescent="0.35">
      <c r="B814" s="64" t="str">
        <f>תקן[[#This Row],[סוג מרכז]]</f>
        <v>תשושי נפש</v>
      </c>
      <c r="C814" s="64">
        <f>תקן[[#This Row],[גודל מרכז]]</f>
        <v>60</v>
      </c>
      <c r="D814" s="64" t="str">
        <f>תקן[[#This Row],[סוג פריט]]</f>
        <v>אביזרים</v>
      </c>
      <c r="E814" s="64" t="str">
        <f>תקן[[#This Row],[קטגוריה]]</f>
        <v>חדר רחצה</v>
      </c>
      <c r="F814" s="60" t="str">
        <f>תקן[[#This Row],[תיאור הפריט]]</f>
        <v>וילון מקלחת</v>
      </c>
      <c r="G814" s="64">
        <f>תקן[[#This Row],[עלות פריט]]</f>
        <v>150</v>
      </c>
      <c r="H814" s="64">
        <f>תקן[[#This Row],[כמות]]</f>
        <v>2</v>
      </c>
      <c r="I814" s="64">
        <f>תקן[[#This Row],[סהכ עלות]]</f>
        <v>300</v>
      </c>
      <c r="J814" s="65"/>
      <c r="K814" s="209" t="str">
        <f t="shared" si="121"/>
        <v>וילון מקלחת</v>
      </c>
      <c r="L814" s="210">
        <f t="shared" si="117"/>
        <v>2</v>
      </c>
      <c r="M814" s="211">
        <f t="shared" si="118"/>
        <v>0</v>
      </c>
      <c r="N814" s="211">
        <f t="shared" si="119"/>
        <v>300</v>
      </c>
      <c r="O814" s="210"/>
      <c r="P814" s="218"/>
      <c r="Q814" s="215" t="str">
        <f t="shared" si="122"/>
        <v>אביזרים</v>
      </c>
      <c r="R814" s="219">
        <f t="shared" si="123"/>
        <v>2</v>
      </c>
      <c r="S814" s="211">
        <f t="shared" si="124"/>
        <v>0</v>
      </c>
      <c r="T814" s="211">
        <f t="shared" si="120"/>
        <v>150</v>
      </c>
      <c r="U814" s="211">
        <f t="shared" si="125"/>
        <v>300</v>
      </c>
      <c r="V814" s="220"/>
      <c r="X814" s="63" t="str">
        <f>'טבלה מרכזת'!A814</f>
        <v>תשושי נפש</v>
      </c>
      <c r="Y814" s="63">
        <f>'טבלה מרכזת'!B814</f>
        <v>60</v>
      </c>
      <c r="Z814" s="63" t="str">
        <f>'טבלה מרכזת'!C814</f>
        <v>אביזרים</v>
      </c>
      <c r="AA814" s="63" t="str">
        <f>'טבלה מרכזת'!D814</f>
        <v>חדר רחצה</v>
      </c>
      <c r="AB814" s="63" t="str">
        <f>'טבלה מרכזת'!E814</f>
        <v>וילון מקלחת</v>
      </c>
      <c r="AC814" s="63">
        <f>'טבלה מרכזת'!F814</f>
        <v>150</v>
      </c>
      <c r="AD814" s="63">
        <f>'טבלה מרכזת'!G814</f>
        <v>2</v>
      </c>
      <c r="AE814" s="63">
        <f>'טבלה מרכזת'!H814</f>
        <v>300</v>
      </c>
    </row>
    <row r="815" spans="2:31" ht="14.5" thickBot="1" x14ac:dyDescent="0.35">
      <c r="B815" s="64" t="str">
        <f>תקן[[#This Row],[סוג מרכז]]</f>
        <v>תשושי נפש</v>
      </c>
      <c r="C815" s="64">
        <f>תקן[[#This Row],[גודל מרכז]]</f>
        <v>60</v>
      </c>
      <c r="D815" s="64" t="str">
        <f>תקן[[#This Row],[סוג פריט]]</f>
        <v>אביזרים</v>
      </c>
      <c r="E815" s="64" t="str">
        <f>תקן[[#This Row],[קטגוריה]]</f>
        <v>חדר רחצה</v>
      </c>
      <c r="F815" s="60" t="str">
        <f>תקן[[#This Row],[תיאור הפריט]]</f>
        <v>ידיות אחיזה</v>
      </c>
      <c r="G815" s="64">
        <f>תקן[[#This Row],[עלות פריט]]</f>
        <v>300</v>
      </c>
      <c r="H815" s="64">
        <f>תקן[[#This Row],[כמות]]</f>
        <v>2</v>
      </c>
      <c r="I815" s="64">
        <f>תקן[[#This Row],[סהכ עלות]]</f>
        <v>600</v>
      </c>
      <c r="J815" s="65"/>
      <c r="K815" s="209" t="str">
        <f t="shared" si="121"/>
        <v>ידיות אחיזה</v>
      </c>
      <c r="L815" s="210">
        <f t="shared" si="117"/>
        <v>2</v>
      </c>
      <c r="M815" s="211">
        <f t="shared" si="118"/>
        <v>0</v>
      </c>
      <c r="N815" s="211">
        <f t="shared" si="119"/>
        <v>600</v>
      </c>
      <c r="O815" s="210"/>
      <c r="P815" s="218"/>
      <c r="Q815" s="215" t="str">
        <f t="shared" si="122"/>
        <v>אביזרים</v>
      </c>
      <c r="R815" s="219">
        <f t="shared" si="123"/>
        <v>2</v>
      </c>
      <c r="S815" s="211">
        <f t="shared" si="124"/>
        <v>0</v>
      </c>
      <c r="T815" s="211">
        <f t="shared" si="120"/>
        <v>300</v>
      </c>
      <c r="U815" s="211">
        <f t="shared" si="125"/>
        <v>600</v>
      </c>
      <c r="V815" s="220"/>
      <c r="X815" s="63" t="str">
        <f>'טבלה מרכזת'!A815</f>
        <v>תשושי נפש</v>
      </c>
      <c r="Y815" s="63">
        <f>'טבלה מרכזת'!B815</f>
        <v>60</v>
      </c>
      <c r="Z815" s="63" t="str">
        <f>'טבלה מרכזת'!C815</f>
        <v>אביזרים</v>
      </c>
      <c r="AA815" s="63" t="str">
        <f>'טבלה מרכזת'!D815</f>
        <v>חדר רחצה</v>
      </c>
      <c r="AB815" s="63" t="str">
        <f>'טבלה מרכזת'!E815</f>
        <v>ידיות אחיזה</v>
      </c>
      <c r="AC815" s="63">
        <f>'טבלה מרכזת'!F815</f>
        <v>300</v>
      </c>
      <c r="AD815" s="63">
        <f>'טבלה מרכזת'!G815</f>
        <v>2</v>
      </c>
      <c r="AE815" s="63">
        <f>'טבלה מרכזת'!H815</f>
        <v>600</v>
      </c>
    </row>
    <row r="816" spans="2:31" ht="14.5" thickBot="1" x14ac:dyDescent="0.35">
      <c r="B816" s="64" t="str">
        <f>תקן[[#This Row],[סוג מרכז]]</f>
        <v>תשושי נפש</v>
      </c>
      <c r="C816" s="64">
        <f>תקן[[#This Row],[גודל מרכז]]</f>
        <v>60</v>
      </c>
      <c r="D816" s="64" t="str">
        <f>תקן[[#This Row],[סוג פריט]]</f>
        <v>אביזרים</v>
      </c>
      <c r="E816" s="64" t="str">
        <f>תקן[[#This Row],[קטגוריה]]</f>
        <v>חדר אוכל</v>
      </c>
      <c r="F816" s="60" t="str">
        <f>תקן[[#This Row],[תיאור הפריט]]</f>
        <v>לוח מודעות 80/120</v>
      </c>
      <c r="G816" s="64">
        <f>תקן[[#This Row],[עלות פריט]]</f>
        <v>200</v>
      </c>
      <c r="H816" s="64">
        <f>תקן[[#This Row],[כמות]]</f>
        <v>2</v>
      </c>
      <c r="I816" s="64">
        <f>תקן[[#This Row],[סהכ עלות]]</f>
        <v>400</v>
      </c>
      <c r="J816" s="65"/>
      <c r="K816" s="209" t="str">
        <f t="shared" si="121"/>
        <v>לוח מודעות 80/120</v>
      </c>
      <c r="L816" s="210">
        <f t="shared" si="117"/>
        <v>2</v>
      </c>
      <c r="M816" s="211">
        <f t="shared" si="118"/>
        <v>0</v>
      </c>
      <c r="N816" s="211">
        <f t="shared" si="119"/>
        <v>400</v>
      </c>
      <c r="O816" s="210"/>
      <c r="P816" s="218"/>
      <c r="Q816" s="215" t="str">
        <f t="shared" si="122"/>
        <v>אביזרים</v>
      </c>
      <c r="R816" s="219">
        <f t="shared" si="123"/>
        <v>2</v>
      </c>
      <c r="S816" s="211">
        <f t="shared" si="124"/>
        <v>0</v>
      </c>
      <c r="T816" s="211">
        <f t="shared" si="120"/>
        <v>200</v>
      </c>
      <c r="U816" s="211">
        <f t="shared" si="125"/>
        <v>400</v>
      </c>
      <c r="V816" s="220"/>
      <c r="X816" s="63" t="str">
        <f>'טבלה מרכזת'!A816</f>
        <v>תשושי נפש</v>
      </c>
      <c r="Y816" s="63">
        <f>'טבלה מרכזת'!B816</f>
        <v>60</v>
      </c>
      <c r="Z816" s="63" t="str">
        <f>'טבלה מרכזת'!C816</f>
        <v>אביזרים</v>
      </c>
      <c r="AA816" s="63" t="str">
        <f>'טבלה מרכזת'!D816</f>
        <v>חדר אוכל</v>
      </c>
      <c r="AB816" s="63" t="str">
        <f>'טבלה מרכזת'!E816</f>
        <v>לוח מודעות 80/120</v>
      </c>
      <c r="AC816" s="63">
        <f>'טבלה מרכזת'!F816</f>
        <v>200</v>
      </c>
      <c r="AD816" s="63">
        <f>'טבלה מרכזת'!G816</f>
        <v>2</v>
      </c>
      <c r="AE816" s="63">
        <f>'טבלה מרכזת'!H816</f>
        <v>400</v>
      </c>
    </row>
    <row r="817" spans="2:31" ht="14.5" thickBot="1" x14ac:dyDescent="0.35">
      <c r="B817" s="64" t="str">
        <f>תקן[[#This Row],[סוג מרכז]]</f>
        <v>תשושי נפש</v>
      </c>
      <c r="C817" s="64">
        <f>תקן[[#This Row],[גודל מרכז]]</f>
        <v>60</v>
      </c>
      <c r="D817" s="64" t="str">
        <f>תקן[[#This Row],[סוג פריט]]</f>
        <v>אביזרים</v>
      </c>
      <c r="E817" s="64" t="str">
        <f>תקן[[#This Row],[קטגוריה]]</f>
        <v>חדר מחשבים</v>
      </c>
      <c r="F817" s="60" t="str">
        <f>תקן[[#This Row],[תיאור הפריט]]</f>
        <v>לוח מודעות 80/120</v>
      </c>
      <c r="G817" s="64">
        <f>תקן[[#This Row],[עלות פריט]]</f>
        <v>200</v>
      </c>
      <c r="H817" s="64">
        <f>תקן[[#This Row],[כמות]]</f>
        <v>2</v>
      </c>
      <c r="I817" s="64">
        <f>תקן[[#This Row],[סהכ עלות]]</f>
        <v>400</v>
      </c>
      <c r="J817" s="65"/>
      <c r="K817" s="209" t="str">
        <f t="shared" si="121"/>
        <v>לוח מודעות 80/120</v>
      </c>
      <c r="L817" s="210">
        <f t="shared" si="117"/>
        <v>2</v>
      </c>
      <c r="M817" s="211">
        <f t="shared" si="118"/>
        <v>0</v>
      </c>
      <c r="N817" s="211">
        <f t="shared" si="119"/>
        <v>400</v>
      </c>
      <c r="O817" s="210"/>
      <c r="P817" s="218"/>
      <c r="Q817" s="215" t="str">
        <f t="shared" si="122"/>
        <v>אביזרים</v>
      </c>
      <c r="R817" s="219">
        <f t="shared" si="123"/>
        <v>2</v>
      </c>
      <c r="S817" s="211">
        <f t="shared" si="124"/>
        <v>0</v>
      </c>
      <c r="T817" s="211">
        <f t="shared" si="120"/>
        <v>200</v>
      </c>
      <c r="U817" s="211">
        <f t="shared" si="125"/>
        <v>400</v>
      </c>
      <c r="V817" s="220"/>
      <c r="X817" s="63" t="str">
        <f>'טבלה מרכזת'!A817</f>
        <v>תשושי נפש</v>
      </c>
      <c r="Y817" s="63">
        <f>'טבלה מרכזת'!B817</f>
        <v>60</v>
      </c>
      <c r="Z817" s="63" t="str">
        <f>'טבלה מרכזת'!C817</f>
        <v>אביזרים</v>
      </c>
      <c r="AA817" s="63" t="str">
        <f>'טבלה מרכזת'!D817</f>
        <v>חדר מחשבים</v>
      </c>
      <c r="AB817" s="63" t="str">
        <f>'טבלה מרכזת'!E817</f>
        <v>לוח מודעות 80/120</v>
      </c>
      <c r="AC817" s="63">
        <f>'טבלה מרכזת'!F817</f>
        <v>200</v>
      </c>
      <c r="AD817" s="63">
        <f>'טבלה מרכזת'!G817</f>
        <v>2</v>
      </c>
      <c r="AE817" s="63">
        <f>'טבלה מרכזת'!H817</f>
        <v>400</v>
      </c>
    </row>
    <row r="818" spans="2:31" ht="14.5" thickBot="1" x14ac:dyDescent="0.35">
      <c r="B818" s="64" t="str">
        <f>תקן[[#This Row],[סוג מרכז]]</f>
        <v>תשושי נפש</v>
      </c>
      <c r="C818" s="64">
        <f>תקן[[#This Row],[גודל מרכז]]</f>
        <v>60</v>
      </c>
      <c r="D818" s="64" t="str">
        <f>תקן[[#This Row],[סוג פריט]]</f>
        <v>אביזרים</v>
      </c>
      <c r="E818" s="64" t="str">
        <f>תקן[[#This Row],[קטגוריה]]</f>
        <v>חדרי פעילות/תעסוקה</v>
      </c>
      <c r="F818" s="60" t="str">
        <f>תקן[[#This Row],[תיאור הפריט]]</f>
        <v>לוח מודעות 80/120</v>
      </c>
      <c r="G818" s="64">
        <f>תקן[[#This Row],[עלות פריט]]</f>
        <v>200</v>
      </c>
      <c r="H818" s="64">
        <f>תקן[[#This Row],[כמות]]</f>
        <v>4</v>
      </c>
      <c r="I818" s="64">
        <f>תקן[[#This Row],[סהכ עלות]]</f>
        <v>800</v>
      </c>
      <c r="J818" s="65"/>
      <c r="K818" s="209" t="str">
        <f t="shared" si="121"/>
        <v>לוח מודעות 80/120</v>
      </c>
      <c r="L818" s="210">
        <f t="shared" si="117"/>
        <v>4</v>
      </c>
      <c r="M818" s="211">
        <f t="shared" si="118"/>
        <v>0</v>
      </c>
      <c r="N818" s="211">
        <f t="shared" si="119"/>
        <v>800</v>
      </c>
      <c r="O818" s="210"/>
      <c r="P818" s="218"/>
      <c r="Q818" s="215" t="str">
        <f t="shared" si="122"/>
        <v>אביזרים</v>
      </c>
      <c r="R818" s="219">
        <f t="shared" si="123"/>
        <v>4</v>
      </c>
      <c r="S818" s="211">
        <f t="shared" si="124"/>
        <v>0</v>
      </c>
      <c r="T818" s="211">
        <f t="shared" si="120"/>
        <v>200</v>
      </c>
      <c r="U818" s="211">
        <f t="shared" si="125"/>
        <v>800</v>
      </c>
      <c r="V818" s="220"/>
      <c r="X818" s="63" t="str">
        <f>'טבלה מרכזת'!A818</f>
        <v>תשושי נפש</v>
      </c>
      <c r="Y818" s="63">
        <f>'טבלה מרכזת'!B818</f>
        <v>60</v>
      </c>
      <c r="Z818" s="63" t="str">
        <f>'טבלה מרכזת'!C818</f>
        <v>אביזרים</v>
      </c>
      <c r="AA818" s="63" t="str">
        <f>'טבלה מרכזת'!D818</f>
        <v>חדרי פעילות/תעסוקה</v>
      </c>
      <c r="AB818" s="63" t="str">
        <f>'טבלה מרכזת'!E818</f>
        <v>לוח מודעות 80/120</v>
      </c>
      <c r="AC818" s="63">
        <f>'טבלה מרכזת'!F818</f>
        <v>200</v>
      </c>
      <c r="AD818" s="63">
        <f>'טבלה מרכזת'!G818</f>
        <v>4</v>
      </c>
      <c r="AE818" s="63">
        <f>'טבלה מרכזת'!H818</f>
        <v>800</v>
      </c>
    </row>
    <row r="819" spans="2:31" ht="14.5" thickBot="1" x14ac:dyDescent="0.35">
      <c r="B819" s="64" t="str">
        <f>תקן[[#This Row],[סוג מרכז]]</f>
        <v>תשושי נפש</v>
      </c>
      <c r="C819" s="64">
        <f>תקן[[#This Row],[גודל מרכז]]</f>
        <v>60</v>
      </c>
      <c r="D819" s="64" t="str">
        <f>תקן[[#This Row],[סוג פריט]]</f>
        <v>אביזרים</v>
      </c>
      <c r="E819" s="64" t="str">
        <f>תקן[[#This Row],[קטגוריה]]</f>
        <v>חדרי צוות/רב תחומי</v>
      </c>
      <c r="F819" s="60" t="str">
        <f>תקן[[#This Row],[תיאור הפריט]]</f>
        <v>לוח מודעות 80/120</v>
      </c>
      <c r="G819" s="64">
        <f>תקן[[#This Row],[עלות פריט]]</f>
        <v>200</v>
      </c>
      <c r="H819" s="64">
        <f>תקן[[#This Row],[כמות]]</f>
        <v>2</v>
      </c>
      <c r="I819" s="64">
        <f>תקן[[#This Row],[סהכ עלות]]</f>
        <v>400</v>
      </c>
      <c r="J819" s="65"/>
      <c r="K819" s="209" t="str">
        <f t="shared" si="121"/>
        <v>לוח מודעות 80/120</v>
      </c>
      <c r="L819" s="210">
        <f t="shared" si="117"/>
        <v>2</v>
      </c>
      <c r="M819" s="211">
        <f t="shared" si="118"/>
        <v>0</v>
      </c>
      <c r="N819" s="211">
        <f t="shared" si="119"/>
        <v>400</v>
      </c>
      <c r="O819" s="210"/>
      <c r="P819" s="218"/>
      <c r="Q819" s="215" t="str">
        <f t="shared" si="122"/>
        <v>אביזרים</v>
      </c>
      <c r="R819" s="219">
        <f t="shared" si="123"/>
        <v>2</v>
      </c>
      <c r="S819" s="211">
        <f t="shared" si="124"/>
        <v>0</v>
      </c>
      <c r="T819" s="211">
        <f t="shared" si="120"/>
        <v>200</v>
      </c>
      <c r="U819" s="211">
        <f t="shared" si="125"/>
        <v>400</v>
      </c>
      <c r="V819" s="220"/>
      <c r="X819" s="63" t="str">
        <f>'טבלה מרכזת'!A819</f>
        <v>תשושי נפש</v>
      </c>
      <c r="Y819" s="63">
        <f>'טבלה מרכזת'!B819</f>
        <v>60</v>
      </c>
      <c r="Z819" s="63" t="str">
        <f>'טבלה מרכזת'!C819</f>
        <v>אביזרים</v>
      </c>
      <c r="AA819" s="63" t="str">
        <f>'טבלה מרכזת'!D819</f>
        <v>חדרי צוות/רב תחומי</v>
      </c>
      <c r="AB819" s="63" t="str">
        <f>'טבלה מרכזת'!E819</f>
        <v>לוח מודעות 80/120</v>
      </c>
      <c r="AC819" s="63">
        <f>'טבלה מרכזת'!F819</f>
        <v>200</v>
      </c>
      <c r="AD819" s="63">
        <f>'טבלה מרכזת'!G819</f>
        <v>2</v>
      </c>
      <c r="AE819" s="63">
        <f>'טבלה מרכזת'!H819</f>
        <v>400</v>
      </c>
    </row>
    <row r="820" spans="2:31" ht="14.5" thickBot="1" x14ac:dyDescent="0.35">
      <c r="B820" s="64" t="str">
        <f>תקן[[#This Row],[סוג מרכז]]</f>
        <v>תשושי נפש</v>
      </c>
      <c r="C820" s="64">
        <f>תקן[[#This Row],[גודל מרכז]]</f>
        <v>60</v>
      </c>
      <c r="D820" s="64" t="str">
        <f>תקן[[#This Row],[סוג פריט]]</f>
        <v>אביזרים</v>
      </c>
      <c r="E820" s="64" t="str">
        <f>תקן[[#This Row],[קטגוריה]]</f>
        <v>כללי</v>
      </c>
      <c r="F820" s="60" t="str">
        <f>תקן[[#This Row],[תיאור הפריט]]</f>
        <v>מאזני אדם</v>
      </c>
      <c r="G820" s="64">
        <f>תקן[[#This Row],[עלות פריט]]</f>
        <v>250</v>
      </c>
      <c r="H820" s="64">
        <f>תקן[[#This Row],[כמות]]</f>
        <v>1</v>
      </c>
      <c r="I820" s="64">
        <f>תקן[[#This Row],[סהכ עלות]]</f>
        <v>250</v>
      </c>
      <c r="J820" s="65"/>
      <c r="K820" s="209" t="str">
        <f t="shared" si="121"/>
        <v>מאזני אדם</v>
      </c>
      <c r="L820" s="210">
        <f t="shared" si="117"/>
        <v>1</v>
      </c>
      <c r="M820" s="211">
        <f t="shared" si="118"/>
        <v>0</v>
      </c>
      <c r="N820" s="211">
        <f t="shared" si="119"/>
        <v>250</v>
      </c>
      <c r="O820" s="210"/>
      <c r="P820" s="218"/>
      <c r="Q820" s="215" t="str">
        <f t="shared" si="122"/>
        <v>אביזרים</v>
      </c>
      <c r="R820" s="219">
        <f t="shared" si="123"/>
        <v>1</v>
      </c>
      <c r="S820" s="211">
        <f t="shared" si="124"/>
        <v>0</v>
      </c>
      <c r="T820" s="211">
        <f t="shared" si="120"/>
        <v>250</v>
      </c>
      <c r="U820" s="211">
        <f t="shared" si="125"/>
        <v>250</v>
      </c>
      <c r="V820" s="220"/>
      <c r="X820" s="63" t="str">
        <f>'טבלה מרכזת'!A820</f>
        <v>תשושי נפש</v>
      </c>
      <c r="Y820" s="63">
        <f>'טבלה מרכזת'!B820</f>
        <v>60</v>
      </c>
      <c r="Z820" s="63" t="str">
        <f>'טבלה מרכזת'!C820</f>
        <v>אביזרים</v>
      </c>
      <c r="AA820" s="63" t="str">
        <f>'טבלה מרכזת'!D820</f>
        <v>כללי</v>
      </c>
      <c r="AB820" s="63" t="str">
        <f>'טבלה מרכזת'!E820</f>
        <v>מאזני אדם</v>
      </c>
      <c r="AC820" s="63">
        <f>'טבלה מרכזת'!F820</f>
        <v>250</v>
      </c>
      <c r="AD820" s="63">
        <f>'טבלה מרכזת'!G820</f>
        <v>1</v>
      </c>
      <c r="AE820" s="63">
        <f>'טבלה מרכזת'!H820</f>
        <v>250</v>
      </c>
    </row>
    <row r="821" spans="2:31" ht="14.5" thickBot="1" x14ac:dyDescent="0.35">
      <c r="B821" s="64" t="str">
        <f>תקן[[#This Row],[סוג מרכז]]</f>
        <v>תשושי נפש</v>
      </c>
      <c r="C821" s="64">
        <f>תקן[[#This Row],[גודל מרכז]]</f>
        <v>60</v>
      </c>
      <c r="D821" s="64" t="str">
        <f>תקן[[#This Row],[סוג פריט]]</f>
        <v>אביזרים</v>
      </c>
      <c r="E821" s="64" t="str">
        <f>תקן[[#This Row],[קטגוריה]]</f>
        <v>חדר רחצה</v>
      </c>
      <c r="F821" s="60" t="str">
        <f>תקן[[#This Row],[תיאור הפריט]]</f>
        <v>מדף לסבונים + סבוניה</v>
      </c>
      <c r="G821" s="64">
        <f>תקן[[#This Row],[עלות פריט]]</f>
        <v>350</v>
      </c>
      <c r="H821" s="64">
        <f>תקן[[#This Row],[כמות]]</f>
        <v>2</v>
      </c>
      <c r="I821" s="64">
        <f>תקן[[#This Row],[סהכ עלות]]</f>
        <v>700</v>
      </c>
      <c r="J821" s="65"/>
      <c r="K821" s="209" t="str">
        <f t="shared" si="121"/>
        <v>מדף לסבונים + סבוניה</v>
      </c>
      <c r="L821" s="210">
        <f t="shared" si="117"/>
        <v>2</v>
      </c>
      <c r="M821" s="211">
        <f t="shared" si="118"/>
        <v>0</v>
      </c>
      <c r="N821" s="211">
        <f t="shared" si="119"/>
        <v>700</v>
      </c>
      <c r="O821" s="210"/>
      <c r="P821" s="218"/>
      <c r="Q821" s="215" t="str">
        <f t="shared" si="122"/>
        <v>אביזרים</v>
      </c>
      <c r="R821" s="219">
        <f t="shared" si="123"/>
        <v>2</v>
      </c>
      <c r="S821" s="211">
        <f t="shared" si="124"/>
        <v>0</v>
      </c>
      <c r="T821" s="211">
        <f t="shared" si="120"/>
        <v>350</v>
      </c>
      <c r="U821" s="211">
        <f t="shared" si="125"/>
        <v>700</v>
      </c>
      <c r="V821" s="220"/>
      <c r="X821" s="63" t="str">
        <f>'טבלה מרכזת'!A821</f>
        <v>תשושי נפש</v>
      </c>
      <c r="Y821" s="63">
        <f>'טבלה מרכזת'!B821</f>
        <v>60</v>
      </c>
      <c r="Z821" s="63" t="str">
        <f>'טבלה מרכזת'!C821</f>
        <v>אביזרים</v>
      </c>
      <c r="AA821" s="63" t="str">
        <f>'טבלה מרכזת'!D821</f>
        <v>חדר רחצה</v>
      </c>
      <c r="AB821" s="63" t="str">
        <f>'טבלה מרכזת'!E821</f>
        <v>מדף לסבונים + סבוניה</v>
      </c>
      <c r="AC821" s="63">
        <f>'טבלה מרכזת'!F821</f>
        <v>350</v>
      </c>
      <c r="AD821" s="63">
        <f>'טבלה מרכזת'!G821</f>
        <v>2</v>
      </c>
      <c r="AE821" s="63">
        <f>'טבלה מרכזת'!H821</f>
        <v>700</v>
      </c>
    </row>
    <row r="822" spans="2:31" ht="14.5" thickBot="1" x14ac:dyDescent="0.35">
      <c r="B822" s="64" t="str">
        <f>תקן[[#This Row],[סוג מרכז]]</f>
        <v>תשושי נפש</v>
      </c>
      <c r="C822" s="64">
        <f>תקן[[#This Row],[גודל מרכז]]</f>
        <v>60</v>
      </c>
      <c r="D822" s="64" t="str">
        <f>תקן[[#This Row],[סוג פריט]]</f>
        <v>אביזרים</v>
      </c>
      <c r="E822" s="64" t="str">
        <f>תקן[[#This Row],[קטגוריה]]</f>
        <v>שירותים ציבוריים</v>
      </c>
      <c r="F822" s="60" t="str">
        <f>תקן[[#This Row],[תיאור הפריט]]</f>
        <v>מושב הגבהה לשירותים</v>
      </c>
      <c r="G822" s="64">
        <f>תקן[[#This Row],[עלות פריט]]</f>
        <v>500</v>
      </c>
      <c r="H822" s="64">
        <f>תקן[[#This Row],[כמות]]</f>
        <v>3</v>
      </c>
      <c r="I822" s="64">
        <f>תקן[[#This Row],[סהכ עלות]]</f>
        <v>1500</v>
      </c>
      <c r="J822" s="65"/>
      <c r="K822" s="209" t="str">
        <f t="shared" si="121"/>
        <v>מושב הגבהה לשירותים</v>
      </c>
      <c r="L822" s="210">
        <f t="shared" si="117"/>
        <v>3</v>
      </c>
      <c r="M822" s="211">
        <f t="shared" si="118"/>
        <v>0</v>
      </c>
      <c r="N822" s="211">
        <f t="shared" si="119"/>
        <v>1500</v>
      </c>
      <c r="O822" s="210"/>
      <c r="P822" s="218"/>
      <c r="Q822" s="215" t="str">
        <f t="shared" si="122"/>
        <v>אביזרים</v>
      </c>
      <c r="R822" s="219">
        <f t="shared" si="123"/>
        <v>3</v>
      </c>
      <c r="S822" s="211">
        <f t="shared" si="124"/>
        <v>0</v>
      </c>
      <c r="T822" s="211">
        <f t="shared" si="120"/>
        <v>500</v>
      </c>
      <c r="U822" s="211">
        <f t="shared" si="125"/>
        <v>1500</v>
      </c>
      <c r="V822" s="220"/>
      <c r="X822" s="63" t="str">
        <f>'טבלה מרכזת'!A822</f>
        <v>תשושי נפש</v>
      </c>
      <c r="Y822" s="63">
        <f>'טבלה מרכזת'!B822</f>
        <v>60</v>
      </c>
      <c r="Z822" s="63" t="str">
        <f>'טבלה מרכזת'!C822</f>
        <v>אביזרים</v>
      </c>
      <c r="AA822" s="63" t="str">
        <f>'טבלה מרכזת'!D822</f>
        <v>שירותים ציבוריים</v>
      </c>
      <c r="AB822" s="63" t="str">
        <f>'טבלה מרכזת'!E822</f>
        <v>מושב הגבהה לשירותים</v>
      </c>
      <c r="AC822" s="63">
        <f>'טבלה מרכזת'!F822</f>
        <v>500</v>
      </c>
      <c r="AD822" s="63">
        <f>'טבלה מרכזת'!G822</f>
        <v>3</v>
      </c>
      <c r="AE822" s="63">
        <f>'טבלה מרכזת'!H822</f>
        <v>1500</v>
      </c>
    </row>
    <row r="823" spans="2:31" ht="14.5" thickBot="1" x14ac:dyDescent="0.35">
      <c r="B823" s="64" t="str">
        <f>תקן[[#This Row],[סוג מרכז]]</f>
        <v>תשושי נפש</v>
      </c>
      <c r="C823" s="64">
        <f>תקן[[#This Row],[גודל מרכז]]</f>
        <v>60</v>
      </c>
      <c r="D823" s="64" t="str">
        <f>תקן[[#This Row],[סוג פריט]]</f>
        <v>אביזרים</v>
      </c>
      <c r="E823" s="64" t="str">
        <f>תקן[[#This Row],[קטגוריה]]</f>
        <v>כללי</v>
      </c>
      <c r="F823" s="60" t="str">
        <f>תקן[[#This Row],[תיאור הפריט]]</f>
        <v>מזוזות</v>
      </c>
      <c r="G823" s="64">
        <f>תקן[[#This Row],[עלות פריט]]</f>
        <v>200</v>
      </c>
      <c r="H823" s="64">
        <f>תקן[[#This Row],[כמות]]</f>
        <v>10</v>
      </c>
      <c r="I823" s="64">
        <f>תקן[[#This Row],[סהכ עלות]]</f>
        <v>2000</v>
      </c>
      <c r="J823" s="65"/>
      <c r="K823" s="209" t="str">
        <f t="shared" si="121"/>
        <v>מזוזות</v>
      </c>
      <c r="L823" s="210">
        <f t="shared" si="117"/>
        <v>10</v>
      </c>
      <c r="M823" s="211">
        <f t="shared" si="118"/>
        <v>0</v>
      </c>
      <c r="N823" s="211">
        <f t="shared" si="119"/>
        <v>2000</v>
      </c>
      <c r="O823" s="210"/>
      <c r="P823" s="218"/>
      <c r="Q823" s="215" t="str">
        <f t="shared" si="122"/>
        <v>אביזרים</v>
      </c>
      <c r="R823" s="219">
        <f t="shared" si="123"/>
        <v>10</v>
      </c>
      <c r="S823" s="211">
        <f t="shared" si="124"/>
        <v>0</v>
      </c>
      <c r="T823" s="211">
        <f t="shared" si="120"/>
        <v>200</v>
      </c>
      <c r="U823" s="211">
        <f t="shared" si="125"/>
        <v>2000</v>
      </c>
      <c r="V823" s="220"/>
      <c r="X823" s="63" t="str">
        <f>'טבלה מרכזת'!A823</f>
        <v>תשושי נפש</v>
      </c>
      <c r="Y823" s="63">
        <f>'טבלה מרכזת'!B823</f>
        <v>60</v>
      </c>
      <c r="Z823" s="63" t="str">
        <f>'טבלה מרכזת'!C823</f>
        <v>אביזרים</v>
      </c>
      <c r="AA823" s="63" t="str">
        <f>'טבלה מרכזת'!D823</f>
        <v>כללי</v>
      </c>
      <c r="AB823" s="63" t="str">
        <f>'טבלה מרכזת'!E823</f>
        <v>מזוזות</v>
      </c>
      <c r="AC823" s="63">
        <f>'טבלה מרכזת'!F823</f>
        <v>200</v>
      </c>
      <c r="AD823" s="63">
        <f>'טבלה מרכזת'!G823</f>
        <v>10</v>
      </c>
      <c r="AE823" s="63">
        <f>'טבלה מרכזת'!H823</f>
        <v>2000</v>
      </c>
    </row>
    <row r="824" spans="2:31" ht="14.5" thickBot="1" x14ac:dyDescent="0.35">
      <c r="B824" s="64" t="str">
        <f>תקן[[#This Row],[סוג מרכז]]</f>
        <v>תשושי נפש</v>
      </c>
      <c r="C824" s="64">
        <f>תקן[[#This Row],[גודל מרכז]]</f>
        <v>60</v>
      </c>
      <c r="D824" s="64" t="str">
        <f>תקן[[#This Row],[סוג פריט]]</f>
        <v>אביזרים</v>
      </c>
      <c r="E824" s="64" t="str">
        <f>תקן[[#This Row],[קטגוריה]]</f>
        <v>חדרי צוות/רב תחומי</v>
      </c>
      <c r="F824" s="60" t="str">
        <f>תקן[[#This Row],[תיאור הפריט]]</f>
        <v>מיכל לאיסוף מחטים משומשות</v>
      </c>
      <c r="G824" s="64">
        <f>תקן[[#This Row],[עלות פריט]]</f>
        <v>50</v>
      </c>
      <c r="H824" s="64">
        <f>תקן[[#This Row],[כמות]]</f>
        <v>1</v>
      </c>
      <c r="I824" s="64">
        <f>תקן[[#This Row],[סהכ עלות]]</f>
        <v>50</v>
      </c>
      <c r="J824" s="65"/>
      <c r="K824" s="209" t="str">
        <f t="shared" si="121"/>
        <v>מיכל לאיסוף מחטים משומשות</v>
      </c>
      <c r="L824" s="210">
        <f t="shared" si="117"/>
        <v>1</v>
      </c>
      <c r="M824" s="211">
        <f t="shared" si="118"/>
        <v>0</v>
      </c>
      <c r="N824" s="211">
        <f t="shared" si="119"/>
        <v>50</v>
      </c>
      <c r="O824" s="210"/>
      <c r="P824" s="218"/>
      <c r="Q824" s="215" t="str">
        <f t="shared" si="122"/>
        <v>אביזרים</v>
      </c>
      <c r="R824" s="219">
        <f t="shared" si="123"/>
        <v>1</v>
      </c>
      <c r="S824" s="211">
        <f t="shared" si="124"/>
        <v>0</v>
      </c>
      <c r="T824" s="211">
        <f t="shared" si="120"/>
        <v>50</v>
      </c>
      <c r="U824" s="211">
        <f t="shared" si="125"/>
        <v>50</v>
      </c>
      <c r="V824" s="220"/>
      <c r="X824" s="63" t="str">
        <f>'טבלה מרכזת'!A824</f>
        <v>תשושי נפש</v>
      </c>
      <c r="Y824" s="63">
        <f>'טבלה מרכזת'!B824</f>
        <v>60</v>
      </c>
      <c r="Z824" s="63" t="str">
        <f>'טבלה מרכזת'!C824</f>
        <v>אביזרים</v>
      </c>
      <c r="AA824" s="63" t="str">
        <f>'טבלה מרכזת'!D824</f>
        <v>חדרי צוות/רב תחומי</v>
      </c>
      <c r="AB824" s="63" t="str">
        <f>'טבלה מרכזת'!E824</f>
        <v>מיכל לאיסוף מחטים משומשות</v>
      </c>
      <c r="AC824" s="63">
        <f>'טבלה מרכזת'!F824</f>
        <v>50</v>
      </c>
      <c r="AD824" s="63">
        <f>'טבלה מרכזת'!G824</f>
        <v>1</v>
      </c>
      <c r="AE824" s="63">
        <f>'טבלה מרכזת'!H824</f>
        <v>50</v>
      </c>
    </row>
    <row r="825" spans="2:31" ht="14.5" thickBot="1" x14ac:dyDescent="0.35">
      <c r="B825" s="64" t="str">
        <f>תקן[[#This Row],[סוג מרכז]]</f>
        <v>תשושי נפש</v>
      </c>
      <c r="C825" s="64">
        <f>תקן[[#This Row],[גודל מרכז]]</f>
        <v>60</v>
      </c>
      <c r="D825" s="64" t="str">
        <f>תקן[[#This Row],[סוג פריט]]</f>
        <v>אביזרים</v>
      </c>
      <c r="E825" s="64" t="str">
        <f>תקן[[#This Row],[קטגוריה]]</f>
        <v>חדרי צוות/רב תחומי</v>
      </c>
      <c r="F825" s="60" t="str">
        <f>תקן[[#This Row],[תיאור הפריט]]</f>
        <v>מתקן לגלילי נייר חד פעמי</v>
      </c>
      <c r="G825" s="64">
        <f>תקן[[#This Row],[עלות פריט]]</f>
        <v>150</v>
      </c>
      <c r="H825" s="64">
        <f>תקן[[#This Row],[כמות]]</f>
        <v>1</v>
      </c>
      <c r="I825" s="64">
        <f>תקן[[#This Row],[סהכ עלות]]</f>
        <v>150</v>
      </c>
      <c r="J825" s="65"/>
      <c r="K825" s="209" t="str">
        <f t="shared" si="121"/>
        <v>מתקן לגלילי נייר חד פעמי</v>
      </c>
      <c r="L825" s="210">
        <f t="shared" si="117"/>
        <v>1</v>
      </c>
      <c r="M825" s="211">
        <f t="shared" si="118"/>
        <v>0</v>
      </c>
      <c r="N825" s="211">
        <f t="shared" si="119"/>
        <v>150</v>
      </c>
      <c r="O825" s="210"/>
      <c r="P825" s="218"/>
      <c r="Q825" s="215" t="str">
        <f t="shared" si="122"/>
        <v>אביזרים</v>
      </c>
      <c r="R825" s="219">
        <f t="shared" si="123"/>
        <v>1</v>
      </c>
      <c r="S825" s="211">
        <f t="shared" si="124"/>
        <v>0</v>
      </c>
      <c r="T825" s="211">
        <f t="shared" si="120"/>
        <v>150</v>
      </c>
      <c r="U825" s="211">
        <f t="shared" si="125"/>
        <v>150</v>
      </c>
      <c r="V825" s="220"/>
      <c r="X825" s="63" t="str">
        <f>'טבלה מרכזת'!A825</f>
        <v>תשושי נפש</v>
      </c>
      <c r="Y825" s="63">
        <f>'טבלה מרכזת'!B825</f>
        <v>60</v>
      </c>
      <c r="Z825" s="63" t="str">
        <f>'טבלה מרכזת'!C825</f>
        <v>אביזרים</v>
      </c>
      <c r="AA825" s="63" t="str">
        <f>'טבלה מרכזת'!D825</f>
        <v>חדרי צוות/רב תחומי</v>
      </c>
      <c r="AB825" s="63" t="str">
        <f>'טבלה מרכזת'!E825</f>
        <v>מתקן לגלילי נייר חד פעמי</v>
      </c>
      <c r="AC825" s="63">
        <f>'טבלה מרכזת'!F825</f>
        <v>150</v>
      </c>
      <c r="AD825" s="63">
        <f>'טבלה מרכזת'!G825</f>
        <v>1</v>
      </c>
      <c r="AE825" s="63">
        <f>'טבלה מרכזת'!H825</f>
        <v>150</v>
      </c>
    </row>
    <row r="826" spans="2:31" ht="14.5" thickBot="1" x14ac:dyDescent="0.35">
      <c r="B826" s="64" t="str">
        <f>תקן[[#This Row],[סוג מרכז]]</f>
        <v>תשושי נפש</v>
      </c>
      <c r="C826" s="64">
        <f>תקן[[#This Row],[גודל מרכז]]</f>
        <v>60</v>
      </c>
      <c r="D826" s="64" t="str">
        <f>תקן[[#This Row],[סוג פריט]]</f>
        <v>אביזרים</v>
      </c>
      <c r="E826" s="64" t="str">
        <f>תקן[[#This Row],[קטגוריה]]</f>
        <v>חדר ניקיון</v>
      </c>
      <c r="F826" s="60" t="str">
        <f>תקן[[#This Row],[תיאור הפריט]]</f>
        <v>סולם</v>
      </c>
      <c r="G826" s="64">
        <f>תקן[[#This Row],[עלות פריט]]</f>
        <v>650</v>
      </c>
      <c r="H826" s="64">
        <f>תקן[[#This Row],[כמות]]</f>
        <v>1</v>
      </c>
      <c r="I826" s="64">
        <f>תקן[[#This Row],[סהכ עלות]]</f>
        <v>650</v>
      </c>
      <c r="J826" s="65"/>
      <c r="K826" s="209" t="str">
        <f t="shared" si="121"/>
        <v>סולם</v>
      </c>
      <c r="L826" s="210">
        <f t="shared" si="117"/>
        <v>1</v>
      </c>
      <c r="M826" s="211">
        <f t="shared" si="118"/>
        <v>0</v>
      </c>
      <c r="N826" s="211">
        <f t="shared" si="119"/>
        <v>650</v>
      </c>
      <c r="O826" s="210"/>
      <c r="P826" s="218"/>
      <c r="Q826" s="215" t="str">
        <f t="shared" si="122"/>
        <v>אביזרים</v>
      </c>
      <c r="R826" s="219">
        <f t="shared" si="123"/>
        <v>1</v>
      </c>
      <c r="S826" s="211">
        <f t="shared" si="124"/>
        <v>0</v>
      </c>
      <c r="T826" s="211">
        <f t="shared" si="120"/>
        <v>650</v>
      </c>
      <c r="U826" s="211">
        <f t="shared" si="125"/>
        <v>650</v>
      </c>
      <c r="V826" s="220"/>
      <c r="X826" s="63" t="str">
        <f>'טבלה מרכזת'!A826</f>
        <v>תשושי נפש</v>
      </c>
      <c r="Y826" s="63">
        <f>'טבלה מרכזת'!B826</f>
        <v>60</v>
      </c>
      <c r="Z826" s="63" t="str">
        <f>'טבלה מרכזת'!C826</f>
        <v>אביזרים</v>
      </c>
      <c r="AA826" s="63" t="str">
        <f>'טבלה מרכזת'!D826</f>
        <v>חדר ניקיון</v>
      </c>
      <c r="AB826" s="63" t="str">
        <f>'טבלה מרכזת'!E826</f>
        <v>סולם</v>
      </c>
      <c r="AC826" s="63">
        <f>'טבלה מרכזת'!F826</f>
        <v>650</v>
      </c>
      <c r="AD826" s="63">
        <f>'טבלה מרכזת'!G826</f>
        <v>1</v>
      </c>
      <c r="AE826" s="63">
        <f>'טבלה מרכזת'!H826</f>
        <v>650</v>
      </c>
    </row>
    <row r="827" spans="2:31" ht="14.5" thickBot="1" x14ac:dyDescent="0.35">
      <c r="B827" s="64" t="str">
        <f>תקן[[#This Row],[סוג מרכז]]</f>
        <v>תשושי נפש</v>
      </c>
      <c r="C827" s="64">
        <f>תקן[[#This Row],[גודל מרכז]]</f>
        <v>60</v>
      </c>
      <c r="D827" s="64" t="str">
        <f>תקן[[#This Row],[סוג פריט]]</f>
        <v>אביזרים</v>
      </c>
      <c r="E827" s="64" t="str">
        <f>תקן[[#This Row],[קטגוריה]]</f>
        <v>מכבסה</v>
      </c>
      <c r="F827" s="60" t="str">
        <f>תקן[[#This Row],[תיאור הפריט]]</f>
        <v>סלי כביסה</v>
      </c>
      <c r="G827" s="64">
        <f>תקן[[#This Row],[עלות פריט]]</f>
        <v>150</v>
      </c>
      <c r="H827" s="64">
        <f>תקן[[#This Row],[כמות]]</f>
        <v>2</v>
      </c>
      <c r="I827" s="64">
        <f>תקן[[#This Row],[סהכ עלות]]</f>
        <v>300</v>
      </c>
      <c r="J827" s="65"/>
      <c r="K827" s="209" t="str">
        <f t="shared" si="121"/>
        <v>סלי כביסה</v>
      </c>
      <c r="L827" s="210">
        <f t="shared" si="117"/>
        <v>2</v>
      </c>
      <c r="M827" s="211">
        <f t="shared" si="118"/>
        <v>0</v>
      </c>
      <c r="N827" s="211">
        <f t="shared" si="119"/>
        <v>300</v>
      </c>
      <c r="O827" s="210"/>
      <c r="P827" s="218"/>
      <c r="Q827" s="215" t="str">
        <f t="shared" si="122"/>
        <v>אביזרים</v>
      </c>
      <c r="R827" s="219">
        <f t="shared" si="123"/>
        <v>2</v>
      </c>
      <c r="S827" s="211">
        <f t="shared" si="124"/>
        <v>0</v>
      </c>
      <c r="T827" s="211">
        <f t="shared" si="120"/>
        <v>150</v>
      </c>
      <c r="U827" s="211">
        <f t="shared" si="125"/>
        <v>300</v>
      </c>
      <c r="V827" s="220"/>
      <c r="X827" s="63" t="str">
        <f>'טבלה מרכזת'!A827</f>
        <v>תשושי נפש</v>
      </c>
      <c r="Y827" s="63">
        <f>'טבלה מרכזת'!B827</f>
        <v>60</v>
      </c>
      <c r="Z827" s="63" t="str">
        <f>'טבלה מרכזת'!C827</f>
        <v>אביזרים</v>
      </c>
      <c r="AA827" s="63" t="str">
        <f>'טבלה מרכזת'!D827</f>
        <v>מכבסה</v>
      </c>
      <c r="AB827" s="63" t="str">
        <f>'טבלה מרכזת'!E827</f>
        <v>סלי כביסה</v>
      </c>
      <c r="AC827" s="63">
        <f>'טבלה מרכזת'!F827</f>
        <v>150</v>
      </c>
      <c r="AD827" s="63">
        <f>'טבלה מרכזת'!G827</f>
        <v>2</v>
      </c>
      <c r="AE827" s="63">
        <f>'טבלה מרכזת'!H827</f>
        <v>300</v>
      </c>
    </row>
    <row r="828" spans="2:31" ht="28.5" thickBot="1" x14ac:dyDescent="0.35">
      <c r="B828" s="64" t="str">
        <f>תקן[[#This Row],[סוג מרכז]]</f>
        <v>תשושי נפש</v>
      </c>
      <c r="C828" s="64">
        <f>תקן[[#This Row],[גודל מרכז]]</f>
        <v>60</v>
      </c>
      <c r="D828" s="64" t="str">
        <f>תקן[[#This Row],[סוג פריט]]</f>
        <v>אביזרים</v>
      </c>
      <c r="E828" s="64" t="str">
        <f>תקן[[#This Row],[קטגוריה]]</f>
        <v>חדרי פעילות/תעסוקה</v>
      </c>
      <c r="F828" s="60" t="str">
        <f>תקן[[#This Row],[תיאור הפריט]]</f>
        <v>סלסלות אישיות לעבודות הקשישים</v>
      </c>
      <c r="G828" s="64">
        <f>תקן[[#This Row],[עלות פריט]]</f>
        <v>30</v>
      </c>
      <c r="H828" s="64">
        <f>תקן[[#This Row],[כמות]]</f>
        <v>30</v>
      </c>
      <c r="I828" s="64">
        <f>תקן[[#This Row],[סהכ עלות]]</f>
        <v>900</v>
      </c>
      <c r="J828" s="65"/>
      <c r="K828" s="209" t="str">
        <f t="shared" si="121"/>
        <v>סלסלות אישיות לעבודות הקשישים</v>
      </c>
      <c r="L828" s="210">
        <f t="shared" si="117"/>
        <v>30</v>
      </c>
      <c r="M828" s="211">
        <f t="shared" si="118"/>
        <v>0</v>
      </c>
      <c r="N828" s="211">
        <f t="shared" si="119"/>
        <v>900</v>
      </c>
      <c r="O828" s="210"/>
      <c r="P828" s="218"/>
      <c r="Q828" s="215" t="str">
        <f t="shared" si="122"/>
        <v>אביזרים</v>
      </c>
      <c r="R828" s="219">
        <f t="shared" si="123"/>
        <v>30</v>
      </c>
      <c r="S828" s="211">
        <f t="shared" si="124"/>
        <v>0</v>
      </c>
      <c r="T828" s="211">
        <f t="shared" si="120"/>
        <v>30</v>
      </c>
      <c r="U828" s="211">
        <f t="shared" si="125"/>
        <v>900</v>
      </c>
      <c r="V828" s="220"/>
      <c r="X828" s="63" t="str">
        <f>'טבלה מרכזת'!A828</f>
        <v>תשושי נפש</v>
      </c>
      <c r="Y828" s="63">
        <f>'טבלה מרכזת'!B828</f>
        <v>60</v>
      </c>
      <c r="Z828" s="63" t="str">
        <f>'טבלה מרכזת'!C828</f>
        <v>אביזרים</v>
      </c>
      <c r="AA828" s="63" t="str">
        <f>'טבלה מרכזת'!D828</f>
        <v>חדרי פעילות/תעסוקה</v>
      </c>
      <c r="AB828" s="63" t="str">
        <f>'טבלה מרכזת'!E828</f>
        <v>סלסלות אישיות לעבודות הקשישים</v>
      </c>
      <c r="AC828" s="63">
        <f>'טבלה מרכזת'!F828</f>
        <v>30</v>
      </c>
      <c r="AD828" s="63">
        <f>'טבלה מרכזת'!G828</f>
        <v>30</v>
      </c>
      <c r="AE828" s="63">
        <f>'טבלה מרכזת'!H828</f>
        <v>900</v>
      </c>
    </row>
    <row r="829" spans="2:31" ht="14.5" thickBot="1" x14ac:dyDescent="0.35">
      <c r="B829" s="64" t="str">
        <f>תקן[[#This Row],[סוג מרכז]]</f>
        <v>תשושי נפש</v>
      </c>
      <c r="C829" s="64">
        <f>תקן[[#This Row],[גודל מרכז]]</f>
        <v>60</v>
      </c>
      <c r="D829" s="64" t="str">
        <f>תקן[[#This Row],[סוג פריט]]</f>
        <v>אביזרים</v>
      </c>
      <c r="E829" s="64" t="str">
        <f>תקן[[#This Row],[קטגוריה]]</f>
        <v>חדר ניקיון</v>
      </c>
      <c r="F829" s="60" t="str">
        <f>תקן[[#This Row],[תיאור הפריט]]</f>
        <v>עגלת ניקיון</v>
      </c>
      <c r="G829" s="64">
        <f>תקן[[#This Row],[עלות פריט]]</f>
        <v>750</v>
      </c>
      <c r="H829" s="64">
        <f>תקן[[#This Row],[כמות]]</f>
        <v>1</v>
      </c>
      <c r="I829" s="64">
        <f>תקן[[#This Row],[סהכ עלות]]</f>
        <v>750</v>
      </c>
      <c r="J829" s="65"/>
      <c r="K829" s="209" t="str">
        <f t="shared" si="121"/>
        <v>עגלת ניקיון</v>
      </c>
      <c r="L829" s="210">
        <f t="shared" si="117"/>
        <v>1</v>
      </c>
      <c r="M829" s="211">
        <f t="shared" si="118"/>
        <v>0</v>
      </c>
      <c r="N829" s="211">
        <f t="shared" si="119"/>
        <v>750</v>
      </c>
      <c r="O829" s="210"/>
      <c r="P829" s="218"/>
      <c r="Q829" s="215" t="str">
        <f t="shared" si="122"/>
        <v>אביזרים</v>
      </c>
      <c r="R829" s="219">
        <f t="shared" si="123"/>
        <v>1</v>
      </c>
      <c r="S829" s="211">
        <f t="shared" si="124"/>
        <v>0</v>
      </c>
      <c r="T829" s="211">
        <f t="shared" si="120"/>
        <v>750</v>
      </c>
      <c r="U829" s="211">
        <f t="shared" si="125"/>
        <v>750</v>
      </c>
      <c r="V829" s="220"/>
      <c r="X829" s="63" t="str">
        <f>'טבלה מרכזת'!A829</f>
        <v>תשושי נפש</v>
      </c>
      <c r="Y829" s="63">
        <f>'טבלה מרכזת'!B829</f>
        <v>60</v>
      </c>
      <c r="Z829" s="63" t="str">
        <f>'טבלה מרכזת'!C829</f>
        <v>אביזרים</v>
      </c>
      <c r="AA829" s="63" t="str">
        <f>'טבלה מרכזת'!D829</f>
        <v>חדר ניקיון</v>
      </c>
      <c r="AB829" s="63" t="str">
        <f>'טבלה מרכזת'!E829</f>
        <v>עגלת ניקיון</v>
      </c>
      <c r="AC829" s="63">
        <f>'טבלה מרכזת'!F829</f>
        <v>750</v>
      </c>
      <c r="AD829" s="63">
        <f>'טבלה מרכזת'!G829</f>
        <v>1</v>
      </c>
      <c r="AE829" s="63">
        <f>'טבלה מרכזת'!H829</f>
        <v>750</v>
      </c>
    </row>
    <row r="830" spans="2:31" ht="14.5" thickBot="1" x14ac:dyDescent="0.35">
      <c r="B830" s="64" t="str">
        <f>תקן[[#This Row],[סוג מרכז]]</f>
        <v>תשושי נפש</v>
      </c>
      <c r="C830" s="64">
        <f>תקן[[#This Row],[גודל מרכז]]</f>
        <v>60</v>
      </c>
      <c r="D830" s="64" t="str">
        <f>תקן[[#This Row],[סוג פריט]]</f>
        <v>אביזרים</v>
      </c>
      <c r="E830" s="64" t="str">
        <f>תקן[[#This Row],[קטגוריה]]</f>
        <v>חדר ניקיון</v>
      </c>
      <c r="F830" s="60" t="str">
        <f>תקן[[#This Row],[תיאור הפריט]]</f>
        <v>פח אשפה</v>
      </c>
      <c r="G830" s="64">
        <f>תקן[[#This Row],[עלות פריט]]</f>
        <v>150</v>
      </c>
      <c r="H830" s="64">
        <f>תקן[[#This Row],[כמות]]</f>
        <v>1</v>
      </c>
      <c r="I830" s="64">
        <f>תקן[[#This Row],[סהכ עלות]]</f>
        <v>150</v>
      </c>
      <c r="J830" s="65"/>
      <c r="K830" s="209" t="str">
        <f t="shared" si="121"/>
        <v>פח אשפה</v>
      </c>
      <c r="L830" s="210">
        <f t="shared" si="117"/>
        <v>1</v>
      </c>
      <c r="M830" s="211">
        <f t="shared" si="118"/>
        <v>0</v>
      </c>
      <c r="N830" s="211">
        <f t="shared" si="119"/>
        <v>150</v>
      </c>
      <c r="O830" s="210"/>
      <c r="P830" s="218"/>
      <c r="Q830" s="215" t="str">
        <f t="shared" si="122"/>
        <v>אביזרים</v>
      </c>
      <c r="R830" s="219">
        <f t="shared" si="123"/>
        <v>1</v>
      </c>
      <c r="S830" s="211">
        <f t="shared" si="124"/>
        <v>0</v>
      </c>
      <c r="T830" s="211">
        <f t="shared" si="120"/>
        <v>150</v>
      </c>
      <c r="U830" s="211">
        <f t="shared" si="125"/>
        <v>150</v>
      </c>
      <c r="V830" s="220"/>
      <c r="X830" s="63" t="str">
        <f>'טבלה מרכזת'!A830</f>
        <v>תשושי נפש</v>
      </c>
      <c r="Y830" s="63">
        <f>'טבלה מרכזת'!B830</f>
        <v>60</v>
      </c>
      <c r="Z830" s="63" t="str">
        <f>'טבלה מרכזת'!C830</f>
        <v>אביזרים</v>
      </c>
      <c r="AA830" s="63" t="str">
        <f>'טבלה מרכזת'!D830</f>
        <v>חדר ניקיון</v>
      </c>
      <c r="AB830" s="63" t="str">
        <f>'טבלה מרכזת'!E830</f>
        <v>פח אשפה</v>
      </c>
      <c r="AC830" s="63">
        <f>'טבלה מרכזת'!F830</f>
        <v>150</v>
      </c>
      <c r="AD830" s="63">
        <f>'טבלה מרכזת'!G830</f>
        <v>1</v>
      </c>
      <c r="AE830" s="63">
        <f>'טבלה מרכזת'!H830</f>
        <v>150</v>
      </c>
    </row>
    <row r="831" spans="2:31" ht="14.5" thickBot="1" x14ac:dyDescent="0.35">
      <c r="B831" s="64" t="str">
        <f>תקן[[#This Row],[סוג מרכז]]</f>
        <v>תשושי נפש</v>
      </c>
      <c r="C831" s="64">
        <f>תקן[[#This Row],[גודל מרכז]]</f>
        <v>60</v>
      </c>
      <c r="D831" s="64" t="str">
        <f>תקן[[#This Row],[סוג פריט]]</f>
        <v>אביזרים</v>
      </c>
      <c r="E831" s="64" t="str">
        <f>תקן[[#This Row],[קטגוריה]]</f>
        <v>חדר רחצה</v>
      </c>
      <c r="F831" s="60" t="str">
        <f>תקן[[#This Row],[תיאור הפריט]]</f>
        <v>פח אשפה</v>
      </c>
      <c r="G831" s="64">
        <f>תקן[[#This Row],[עלות פריט]]</f>
        <v>150</v>
      </c>
      <c r="H831" s="64">
        <f>תקן[[#This Row],[כמות]]</f>
        <v>2</v>
      </c>
      <c r="I831" s="64">
        <f>תקן[[#This Row],[סהכ עלות]]</f>
        <v>300</v>
      </c>
      <c r="J831" s="65"/>
      <c r="K831" s="209" t="str">
        <f t="shared" si="121"/>
        <v>פח אשפה</v>
      </c>
      <c r="L831" s="210">
        <f t="shared" si="117"/>
        <v>2</v>
      </c>
      <c r="M831" s="211">
        <f t="shared" si="118"/>
        <v>0</v>
      </c>
      <c r="N831" s="211">
        <f t="shared" si="119"/>
        <v>300</v>
      </c>
      <c r="O831" s="210"/>
      <c r="P831" s="218"/>
      <c r="Q831" s="215" t="str">
        <f t="shared" si="122"/>
        <v>אביזרים</v>
      </c>
      <c r="R831" s="219">
        <f t="shared" si="123"/>
        <v>2</v>
      </c>
      <c r="S831" s="211">
        <f t="shared" si="124"/>
        <v>0</v>
      </c>
      <c r="T831" s="211">
        <f t="shared" si="120"/>
        <v>150</v>
      </c>
      <c r="U831" s="211">
        <f t="shared" si="125"/>
        <v>300</v>
      </c>
      <c r="V831" s="220"/>
      <c r="X831" s="63" t="str">
        <f>'טבלה מרכזת'!A831</f>
        <v>תשושי נפש</v>
      </c>
      <c r="Y831" s="63">
        <f>'טבלה מרכזת'!B831</f>
        <v>60</v>
      </c>
      <c r="Z831" s="63" t="str">
        <f>'טבלה מרכזת'!C831</f>
        <v>אביזרים</v>
      </c>
      <c r="AA831" s="63" t="str">
        <f>'טבלה מרכזת'!D831</f>
        <v>חדר רחצה</v>
      </c>
      <c r="AB831" s="63" t="str">
        <f>'טבלה מרכזת'!E831</f>
        <v>פח אשפה</v>
      </c>
      <c r="AC831" s="63">
        <f>'טבלה מרכזת'!F831</f>
        <v>150</v>
      </c>
      <c r="AD831" s="63">
        <f>'טבלה מרכזת'!G831</f>
        <v>2</v>
      </c>
      <c r="AE831" s="63">
        <f>'טבלה מרכזת'!H831</f>
        <v>300</v>
      </c>
    </row>
    <row r="832" spans="2:31" ht="14.5" thickBot="1" x14ac:dyDescent="0.35">
      <c r="B832" s="64" t="str">
        <f>תקן[[#This Row],[סוג מרכז]]</f>
        <v>תשושי נפש</v>
      </c>
      <c r="C832" s="64">
        <f>תקן[[#This Row],[גודל מרכז]]</f>
        <v>60</v>
      </c>
      <c r="D832" s="64" t="str">
        <f>תקן[[#This Row],[סוג פריט]]</f>
        <v>אביזרים</v>
      </c>
      <c r="E832" s="64" t="str">
        <f>תקן[[#This Row],[קטגוריה]]</f>
        <v>חדרי פעילות/תעסוקה</v>
      </c>
      <c r="F832" s="60" t="str">
        <f>תקן[[#This Row],[תיאור הפריט]]</f>
        <v>פח אשפה</v>
      </c>
      <c r="G832" s="64">
        <f>תקן[[#This Row],[עלות פריט]]</f>
        <v>150</v>
      </c>
      <c r="H832" s="64">
        <f>תקן[[#This Row],[כמות]]</f>
        <v>4</v>
      </c>
      <c r="I832" s="64">
        <f>תקן[[#This Row],[סהכ עלות]]</f>
        <v>600</v>
      </c>
      <c r="J832" s="65"/>
      <c r="K832" s="209" t="str">
        <f t="shared" si="121"/>
        <v>פח אשפה</v>
      </c>
      <c r="L832" s="210">
        <f t="shared" si="117"/>
        <v>4</v>
      </c>
      <c r="M832" s="211">
        <f t="shared" si="118"/>
        <v>0</v>
      </c>
      <c r="N832" s="211">
        <f t="shared" si="119"/>
        <v>600</v>
      </c>
      <c r="O832" s="210"/>
      <c r="P832" s="218"/>
      <c r="Q832" s="215" t="str">
        <f t="shared" si="122"/>
        <v>אביזרים</v>
      </c>
      <c r="R832" s="219">
        <f t="shared" si="123"/>
        <v>4</v>
      </c>
      <c r="S832" s="211">
        <f t="shared" si="124"/>
        <v>0</v>
      </c>
      <c r="T832" s="211">
        <f t="shared" si="120"/>
        <v>150</v>
      </c>
      <c r="U832" s="211">
        <f t="shared" si="125"/>
        <v>600</v>
      </c>
      <c r="V832" s="220"/>
      <c r="X832" s="63" t="str">
        <f>'טבלה מרכזת'!A832</f>
        <v>תשושי נפש</v>
      </c>
      <c r="Y832" s="63">
        <f>'טבלה מרכזת'!B832</f>
        <v>60</v>
      </c>
      <c r="Z832" s="63" t="str">
        <f>'טבלה מרכזת'!C832</f>
        <v>אביזרים</v>
      </c>
      <c r="AA832" s="63" t="str">
        <f>'טבלה מרכזת'!D832</f>
        <v>חדרי פעילות/תעסוקה</v>
      </c>
      <c r="AB832" s="63" t="str">
        <f>'טבלה מרכזת'!E832</f>
        <v>פח אשפה</v>
      </c>
      <c r="AC832" s="63">
        <f>'טבלה מרכזת'!F832</f>
        <v>150</v>
      </c>
      <c r="AD832" s="63">
        <f>'טבלה מרכזת'!G832</f>
        <v>4</v>
      </c>
      <c r="AE832" s="63">
        <f>'טבלה מרכזת'!H832</f>
        <v>600</v>
      </c>
    </row>
    <row r="833" spans="2:31" ht="28.5" thickBot="1" x14ac:dyDescent="0.35">
      <c r="B833" s="64" t="str">
        <f>תקן[[#This Row],[סוג מרכז]]</f>
        <v>תשושי נפש</v>
      </c>
      <c r="C833" s="64">
        <f>תקן[[#This Row],[גודל מרכז]]</f>
        <v>60</v>
      </c>
      <c r="D833" s="64" t="str">
        <f>תקן[[#This Row],[סוג פריט]]</f>
        <v>אביזרים</v>
      </c>
      <c r="E833" s="64" t="str">
        <f>תקן[[#This Row],[קטגוריה]]</f>
        <v>חדר אוכל</v>
      </c>
      <c r="F833" s="60" t="str">
        <f>תקן[[#This Row],[תיאור הפריט]]</f>
        <v>פריטי עיצוב, תמונות, מיכל צמחים וכדו' (תקציב)</v>
      </c>
      <c r="G833" s="64">
        <f>תקן[[#This Row],[עלות פריט]]</f>
        <v>1000</v>
      </c>
      <c r="H833" s="64">
        <f>תקן[[#This Row],[כמות]]</f>
        <v>4</v>
      </c>
      <c r="I833" s="64">
        <f>תקן[[#This Row],[סהכ עלות]]</f>
        <v>4000</v>
      </c>
      <c r="J833" s="65"/>
      <c r="K833" s="209" t="str">
        <f t="shared" si="121"/>
        <v>פריטי עיצוב, תמונות, מיכל צמחים וכדו' (תקציב)</v>
      </c>
      <c r="L833" s="210">
        <f t="shared" si="117"/>
        <v>4</v>
      </c>
      <c r="M833" s="211">
        <f t="shared" si="118"/>
        <v>0</v>
      </c>
      <c r="N833" s="211">
        <f t="shared" si="119"/>
        <v>4000</v>
      </c>
      <c r="O833" s="210"/>
      <c r="P833" s="218"/>
      <c r="Q833" s="215" t="str">
        <f t="shared" si="122"/>
        <v>אביזרים</v>
      </c>
      <c r="R833" s="219">
        <f t="shared" si="123"/>
        <v>4</v>
      </c>
      <c r="S833" s="211">
        <f t="shared" si="124"/>
        <v>0</v>
      </c>
      <c r="T833" s="211">
        <f t="shared" si="120"/>
        <v>1000</v>
      </c>
      <c r="U833" s="211">
        <f t="shared" si="125"/>
        <v>4000</v>
      </c>
      <c r="V833" s="220"/>
      <c r="X833" s="63" t="str">
        <f>'טבלה מרכזת'!A833</f>
        <v>תשושי נפש</v>
      </c>
      <c r="Y833" s="63">
        <f>'טבלה מרכזת'!B833</f>
        <v>60</v>
      </c>
      <c r="Z833" s="63" t="str">
        <f>'טבלה מרכזת'!C833</f>
        <v>אביזרים</v>
      </c>
      <c r="AA833" s="63" t="str">
        <f>'טבלה מרכזת'!D833</f>
        <v>חדר אוכל</v>
      </c>
      <c r="AB833" s="63" t="str">
        <f>'טבלה מרכזת'!E833</f>
        <v>פריטי עיצוב, תמונות, מיכל צמחים וכדו' (תקציב)</v>
      </c>
      <c r="AC833" s="63">
        <f>'טבלה מרכזת'!F833</f>
        <v>1000</v>
      </c>
      <c r="AD833" s="63">
        <f>'טבלה מרכזת'!G833</f>
        <v>4</v>
      </c>
      <c r="AE833" s="63">
        <f>'טבלה מרכזת'!H833</f>
        <v>4000</v>
      </c>
    </row>
    <row r="834" spans="2:31" ht="14.5" thickBot="1" x14ac:dyDescent="0.35">
      <c r="B834" s="64" t="str">
        <f>תקן[[#This Row],[סוג מרכז]]</f>
        <v>תשושי נפש</v>
      </c>
      <c r="C834" s="64">
        <f>תקן[[#This Row],[גודל מרכז]]</f>
        <v>60</v>
      </c>
      <c r="D834" s="64" t="str">
        <f>תקן[[#This Row],[סוג פריט]]</f>
        <v>אביזרים</v>
      </c>
      <c r="E834" s="64" t="str">
        <f>תקן[[#This Row],[קטגוריה]]</f>
        <v>חדר רחצה</v>
      </c>
      <c r="F834" s="60" t="str">
        <f>תקן[[#This Row],[תיאור הפריט]]</f>
        <v>קולב בגדים</v>
      </c>
      <c r="G834" s="64">
        <f>תקן[[#This Row],[עלות פריט]]</f>
        <v>300</v>
      </c>
      <c r="H834" s="64">
        <f>תקן[[#This Row],[כמות]]</f>
        <v>1</v>
      </c>
      <c r="I834" s="64">
        <f>תקן[[#This Row],[סהכ עלות]]</f>
        <v>300</v>
      </c>
      <c r="J834" s="65"/>
      <c r="K834" s="209" t="str">
        <f t="shared" si="121"/>
        <v>קולב בגדים</v>
      </c>
      <c r="L834" s="210">
        <f t="shared" si="117"/>
        <v>1</v>
      </c>
      <c r="M834" s="211">
        <f t="shared" si="118"/>
        <v>0</v>
      </c>
      <c r="N834" s="211">
        <f t="shared" si="119"/>
        <v>300</v>
      </c>
      <c r="O834" s="210"/>
      <c r="P834" s="218"/>
      <c r="Q834" s="215" t="str">
        <f t="shared" si="122"/>
        <v>אביזרים</v>
      </c>
      <c r="R834" s="219">
        <f t="shared" si="123"/>
        <v>1</v>
      </c>
      <c r="S834" s="211">
        <f t="shared" si="124"/>
        <v>0</v>
      </c>
      <c r="T834" s="211">
        <f t="shared" si="120"/>
        <v>300</v>
      </c>
      <c r="U834" s="211">
        <f t="shared" si="125"/>
        <v>300</v>
      </c>
      <c r="V834" s="220"/>
      <c r="X834" s="63" t="str">
        <f>'טבלה מרכזת'!A834</f>
        <v>תשושי נפש</v>
      </c>
      <c r="Y834" s="63">
        <f>'טבלה מרכזת'!B834</f>
        <v>60</v>
      </c>
      <c r="Z834" s="63" t="str">
        <f>'טבלה מרכזת'!C834</f>
        <v>אביזרים</v>
      </c>
      <c r="AA834" s="63" t="str">
        <f>'טבלה מרכזת'!D834</f>
        <v>חדר רחצה</v>
      </c>
      <c r="AB834" s="63" t="str">
        <f>'טבלה מרכזת'!E834</f>
        <v>קולב בגדים</v>
      </c>
      <c r="AC834" s="63">
        <f>'טבלה מרכזת'!F834</f>
        <v>300</v>
      </c>
      <c r="AD834" s="63">
        <f>'טבלה מרכזת'!G834</f>
        <v>1</v>
      </c>
      <c r="AE834" s="63">
        <f>'טבלה מרכזת'!H834</f>
        <v>300</v>
      </c>
    </row>
    <row r="835" spans="2:31" ht="14.5" thickBot="1" x14ac:dyDescent="0.35">
      <c r="B835" s="64" t="str">
        <f>תקן[[#This Row],[סוג מרכז]]</f>
        <v>תשושי נפש</v>
      </c>
      <c r="C835" s="64">
        <f>תקן[[#This Row],[גודל מרכז]]</f>
        <v>60</v>
      </c>
      <c r="D835" s="64" t="str">
        <f>תקן[[#This Row],[סוג פריט]]</f>
        <v>אביזרים</v>
      </c>
      <c r="E835" s="64" t="str">
        <f>תקן[[#This Row],[קטגוריה]]</f>
        <v>חדרי צוות/רב תחומי</v>
      </c>
      <c r="F835" s="60" t="str">
        <f>תקן[[#This Row],[תיאור הפריט]]</f>
        <v>קולב בגדים</v>
      </c>
      <c r="G835" s="64">
        <f>תקן[[#This Row],[עלות פריט]]</f>
        <v>300</v>
      </c>
      <c r="H835" s="64">
        <f>תקן[[#This Row],[כמות]]</f>
        <v>1</v>
      </c>
      <c r="I835" s="64">
        <f>תקן[[#This Row],[סהכ עלות]]</f>
        <v>300</v>
      </c>
      <c r="J835" s="65"/>
      <c r="K835" s="209" t="str">
        <f t="shared" si="121"/>
        <v>קולב בגדים</v>
      </c>
      <c r="L835" s="210">
        <f t="shared" si="117"/>
        <v>1</v>
      </c>
      <c r="M835" s="211">
        <f t="shared" si="118"/>
        <v>0</v>
      </c>
      <c r="N835" s="211">
        <f t="shared" si="119"/>
        <v>300</v>
      </c>
      <c r="O835" s="210"/>
      <c r="P835" s="218"/>
      <c r="Q835" s="215" t="str">
        <f t="shared" si="122"/>
        <v>אביזרים</v>
      </c>
      <c r="R835" s="219">
        <f t="shared" si="123"/>
        <v>1</v>
      </c>
      <c r="S835" s="211">
        <f t="shared" si="124"/>
        <v>0</v>
      </c>
      <c r="T835" s="211">
        <f t="shared" si="120"/>
        <v>300</v>
      </c>
      <c r="U835" s="211">
        <f t="shared" si="125"/>
        <v>300</v>
      </c>
      <c r="V835" s="220"/>
      <c r="X835" s="63" t="str">
        <f>'טבלה מרכזת'!A835</f>
        <v>תשושי נפש</v>
      </c>
      <c r="Y835" s="63">
        <f>'טבלה מרכזת'!B835</f>
        <v>60</v>
      </c>
      <c r="Z835" s="63" t="str">
        <f>'טבלה מרכזת'!C835</f>
        <v>אביזרים</v>
      </c>
      <c r="AA835" s="63" t="str">
        <f>'טבלה מרכזת'!D835</f>
        <v>חדרי צוות/רב תחומי</v>
      </c>
      <c r="AB835" s="63" t="str">
        <f>'טבלה מרכזת'!E835</f>
        <v>קולב בגדים</v>
      </c>
      <c r="AC835" s="63">
        <f>'טבלה מרכזת'!F835</f>
        <v>300</v>
      </c>
      <c r="AD835" s="63">
        <f>'טבלה מרכזת'!G835</f>
        <v>1</v>
      </c>
      <c r="AE835" s="63">
        <f>'טבלה מרכזת'!H835</f>
        <v>300</v>
      </c>
    </row>
    <row r="836" spans="2:31" ht="14.5" thickBot="1" x14ac:dyDescent="0.35">
      <c r="B836" s="64" t="str">
        <f>תקן[[#This Row],[סוג מרכז]]</f>
        <v>תשושי נפש</v>
      </c>
      <c r="C836" s="64">
        <f>תקן[[#This Row],[גודל מרכז]]</f>
        <v>60</v>
      </c>
      <c r="D836" s="64" t="str">
        <f>תקן[[#This Row],[סוג פריט]]</f>
        <v>אביזרים</v>
      </c>
      <c r="E836" s="64" t="str">
        <f>תקן[[#This Row],[קטגוריה]]</f>
        <v>מכבסה</v>
      </c>
      <c r="F836" s="60" t="str">
        <f>תקן[[#This Row],[תיאור הפריט]]</f>
        <v>קרש גיהוץ + מגהץ</v>
      </c>
      <c r="G836" s="64">
        <f>תקן[[#This Row],[עלות פריט]]</f>
        <v>1000</v>
      </c>
      <c r="H836" s="64">
        <f>תקן[[#This Row],[כמות]]</f>
        <v>1</v>
      </c>
      <c r="I836" s="64">
        <f>תקן[[#This Row],[סהכ עלות]]</f>
        <v>1000</v>
      </c>
      <c r="J836" s="65"/>
      <c r="K836" s="209" t="str">
        <f t="shared" si="121"/>
        <v>קרש גיהוץ + מגהץ</v>
      </c>
      <c r="L836" s="210">
        <f t="shared" si="117"/>
        <v>1</v>
      </c>
      <c r="M836" s="211">
        <f t="shared" si="118"/>
        <v>0</v>
      </c>
      <c r="N836" s="211">
        <f t="shared" si="119"/>
        <v>1000</v>
      </c>
      <c r="O836" s="210"/>
      <c r="P836" s="218"/>
      <c r="Q836" s="215" t="str">
        <f t="shared" si="122"/>
        <v>אביזרים</v>
      </c>
      <c r="R836" s="219">
        <f t="shared" si="123"/>
        <v>1</v>
      </c>
      <c r="S836" s="211">
        <f t="shared" si="124"/>
        <v>0</v>
      </c>
      <c r="T836" s="211">
        <f t="shared" si="120"/>
        <v>1000</v>
      </c>
      <c r="U836" s="211">
        <f t="shared" si="125"/>
        <v>1000</v>
      </c>
      <c r="V836" s="220"/>
      <c r="X836" s="63" t="str">
        <f>'טבלה מרכזת'!A836</f>
        <v>תשושי נפש</v>
      </c>
      <c r="Y836" s="63">
        <f>'טבלה מרכזת'!B836</f>
        <v>60</v>
      </c>
      <c r="Z836" s="63" t="str">
        <f>'טבלה מרכזת'!C836</f>
        <v>אביזרים</v>
      </c>
      <c r="AA836" s="63" t="str">
        <f>'טבלה מרכזת'!D836</f>
        <v>מכבסה</v>
      </c>
      <c r="AB836" s="63" t="str">
        <f>'טבלה מרכזת'!E836</f>
        <v>קרש גיהוץ + מגהץ</v>
      </c>
      <c r="AC836" s="63">
        <f>'טבלה מרכזת'!F836</f>
        <v>1000</v>
      </c>
      <c r="AD836" s="63">
        <f>'טבלה מרכזת'!G836</f>
        <v>1</v>
      </c>
      <c r="AE836" s="63">
        <f>'טבלה מרכזת'!H836</f>
        <v>1000</v>
      </c>
    </row>
    <row r="837" spans="2:31" ht="14.5" thickBot="1" x14ac:dyDescent="0.35">
      <c r="B837" s="64" t="str">
        <f>תקן[[#This Row],[סוג מרכז]]</f>
        <v>תשושי נפש</v>
      </c>
      <c r="C837" s="64">
        <f>תקן[[#This Row],[גודל מרכז]]</f>
        <v>60</v>
      </c>
      <c r="D837" s="64" t="str">
        <f>תקן[[#This Row],[סוג פריט]]</f>
        <v>אביזרים</v>
      </c>
      <c r="E837" s="64" t="str">
        <f>תקן[[#This Row],[קטגוריה]]</f>
        <v>חדר רחצה</v>
      </c>
      <c r="F837" s="60" t="str">
        <f>תקן[[#This Row],[תיאור הפריט]]</f>
        <v>שטיח למניעת החלקה</v>
      </c>
      <c r="G837" s="64">
        <f>תקן[[#This Row],[עלות פריט]]</f>
        <v>200</v>
      </c>
      <c r="H837" s="64">
        <f>תקן[[#This Row],[כמות]]</f>
        <v>2</v>
      </c>
      <c r="I837" s="64">
        <f>תקן[[#This Row],[סהכ עלות]]</f>
        <v>400</v>
      </c>
      <c r="J837" s="65"/>
      <c r="K837" s="209" t="str">
        <f t="shared" si="121"/>
        <v>שטיח למניעת החלקה</v>
      </c>
      <c r="L837" s="210">
        <f t="shared" si="117"/>
        <v>2</v>
      </c>
      <c r="M837" s="211">
        <f t="shared" si="118"/>
        <v>0</v>
      </c>
      <c r="N837" s="211">
        <f t="shared" si="119"/>
        <v>400</v>
      </c>
      <c r="O837" s="210"/>
      <c r="P837" s="218"/>
      <c r="Q837" s="215" t="str">
        <f t="shared" si="122"/>
        <v>אביזרים</v>
      </c>
      <c r="R837" s="219">
        <f t="shared" si="123"/>
        <v>2</v>
      </c>
      <c r="S837" s="211">
        <f t="shared" si="124"/>
        <v>0</v>
      </c>
      <c r="T837" s="211">
        <f t="shared" si="120"/>
        <v>200</v>
      </c>
      <c r="U837" s="211">
        <f t="shared" si="125"/>
        <v>400</v>
      </c>
      <c r="V837" s="220"/>
      <c r="X837" s="63" t="str">
        <f>'טבלה מרכזת'!A837</f>
        <v>תשושי נפש</v>
      </c>
      <c r="Y837" s="63">
        <f>'טבלה מרכזת'!B837</f>
        <v>60</v>
      </c>
      <c r="Z837" s="63" t="str">
        <f>'טבלה מרכזת'!C837</f>
        <v>אביזרים</v>
      </c>
      <c r="AA837" s="63" t="str">
        <f>'טבלה מרכזת'!D837</f>
        <v>חדר רחצה</v>
      </c>
      <c r="AB837" s="63" t="str">
        <f>'טבלה מרכזת'!E837</f>
        <v>שטיח למניעת החלקה</v>
      </c>
      <c r="AC837" s="63">
        <f>'טבלה מרכזת'!F837</f>
        <v>200</v>
      </c>
      <c r="AD837" s="63">
        <f>'טבלה מרכזת'!G837</f>
        <v>2</v>
      </c>
      <c r="AE837" s="63">
        <f>'טבלה מרכזת'!H837</f>
        <v>400</v>
      </c>
    </row>
    <row r="838" spans="2:31" ht="14.5" thickBot="1" x14ac:dyDescent="0.35">
      <c r="B838" s="64" t="str">
        <f>תקן[[#This Row],[סוג מרכז]]</f>
        <v>תשושי נפש</v>
      </c>
      <c r="C838" s="64">
        <f>תקן[[#This Row],[גודל מרכז]]</f>
        <v>60</v>
      </c>
      <c r="D838" s="64" t="str">
        <f>תקן[[#This Row],[סוג פריט]]</f>
        <v>אביזרים</v>
      </c>
      <c r="E838" s="64" t="str">
        <f>תקן[[#This Row],[קטגוריה]]</f>
        <v>כללי</v>
      </c>
      <c r="F838" s="60" t="str">
        <f>תקן[[#This Row],[תיאור הפריט]]</f>
        <v>שילוט חיצוני למרכז (תקציב)</v>
      </c>
      <c r="G838" s="64">
        <f>תקן[[#This Row],[עלות פריט]]</f>
        <v>8000</v>
      </c>
      <c r="H838" s="64">
        <f>תקן[[#This Row],[כמות]]</f>
        <v>1</v>
      </c>
      <c r="I838" s="64">
        <f>תקן[[#This Row],[סהכ עלות]]</f>
        <v>8000</v>
      </c>
      <c r="J838" s="65"/>
      <c r="K838" s="209" t="str">
        <f t="shared" si="121"/>
        <v>שילוט חיצוני למרכז (תקציב)</v>
      </c>
      <c r="L838" s="210">
        <f t="shared" si="117"/>
        <v>1</v>
      </c>
      <c r="M838" s="211">
        <f t="shared" si="118"/>
        <v>0</v>
      </c>
      <c r="N838" s="211">
        <f t="shared" si="119"/>
        <v>8000</v>
      </c>
      <c r="O838" s="210"/>
      <c r="P838" s="218"/>
      <c r="Q838" s="215" t="str">
        <f t="shared" si="122"/>
        <v>אביזרים</v>
      </c>
      <c r="R838" s="219">
        <f t="shared" si="123"/>
        <v>1</v>
      </c>
      <c r="S838" s="211">
        <f t="shared" si="124"/>
        <v>0</v>
      </c>
      <c r="T838" s="211">
        <f t="shared" si="120"/>
        <v>8000</v>
      </c>
      <c r="U838" s="211">
        <f t="shared" si="125"/>
        <v>8000</v>
      </c>
      <c r="V838" s="220"/>
      <c r="X838" s="63" t="str">
        <f>'טבלה מרכזת'!A838</f>
        <v>תשושי נפש</v>
      </c>
      <c r="Y838" s="63">
        <f>'טבלה מרכזת'!B838</f>
        <v>60</v>
      </c>
      <c r="Z838" s="63" t="str">
        <f>'טבלה מרכזת'!C838</f>
        <v>אביזרים</v>
      </c>
      <c r="AA838" s="63" t="str">
        <f>'טבלה מרכזת'!D838</f>
        <v>כללי</v>
      </c>
      <c r="AB838" s="63" t="str">
        <f>'טבלה מרכזת'!E838</f>
        <v>שילוט חיצוני למרכז (תקציב)</v>
      </c>
      <c r="AC838" s="63">
        <f>'טבלה מרכזת'!F838</f>
        <v>8000</v>
      </c>
      <c r="AD838" s="63">
        <f>'טבלה מרכזת'!G838</f>
        <v>1</v>
      </c>
      <c r="AE838" s="63">
        <f>'טבלה מרכזת'!H838</f>
        <v>8000</v>
      </c>
    </row>
    <row r="839" spans="2:31" ht="42.5" thickBot="1" x14ac:dyDescent="0.35">
      <c r="B839" s="64" t="str">
        <f>תקן[[#This Row],[סוג מרכז]]</f>
        <v>תשושי נפש</v>
      </c>
      <c r="C839" s="64">
        <f>תקן[[#This Row],[גודל מרכז]]</f>
        <v>60</v>
      </c>
      <c r="D839" s="64" t="str">
        <f>תקן[[#This Row],[סוג פריט]]</f>
        <v>אביזרים</v>
      </c>
      <c r="E839" s="64" t="str">
        <f>תקן[[#This Row],[קטגוריה]]</f>
        <v>כללי</v>
      </c>
      <c r="F839" s="60" t="str">
        <f>תקן[[#This Row],[תיאור הפריט]]</f>
        <v>שיפור בטיחות כמו: מעקות, מאחזי בטיחות, לחצן מצוקה עם צופר, פסים למניעת החלקה.</v>
      </c>
      <c r="G839" s="64">
        <f>תקן[[#This Row],[עלות פריט]]</f>
        <v>500</v>
      </c>
      <c r="H839" s="64">
        <f>תקן[[#This Row],[כמות]]</f>
        <v>20</v>
      </c>
      <c r="I839" s="64">
        <f>תקן[[#This Row],[סהכ עלות]]</f>
        <v>10000</v>
      </c>
      <c r="J839" s="65"/>
      <c r="K839" s="209" t="str">
        <f t="shared" si="121"/>
        <v>שיפור בטיחות כמו: מעקות, מאחזי בטיחות, לחצן מצוקה עם צופר, פסים למניעת החלקה.</v>
      </c>
      <c r="L839" s="210">
        <f t="shared" si="117"/>
        <v>20</v>
      </c>
      <c r="M839" s="211">
        <f t="shared" si="118"/>
        <v>0</v>
      </c>
      <c r="N839" s="211">
        <f t="shared" si="119"/>
        <v>10000</v>
      </c>
      <c r="O839" s="210"/>
      <c r="P839" s="218"/>
      <c r="Q839" s="215" t="str">
        <f t="shared" si="122"/>
        <v>אביזרים</v>
      </c>
      <c r="R839" s="219">
        <f t="shared" si="123"/>
        <v>20</v>
      </c>
      <c r="S839" s="211">
        <f t="shared" si="124"/>
        <v>0</v>
      </c>
      <c r="T839" s="211">
        <f t="shared" si="120"/>
        <v>500</v>
      </c>
      <c r="U839" s="211">
        <f t="shared" si="125"/>
        <v>10000</v>
      </c>
      <c r="V839" s="220"/>
      <c r="X839" s="63" t="str">
        <f>'טבלה מרכזת'!A839</f>
        <v>תשושי נפש</v>
      </c>
      <c r="Y839" s="63">
        <f>'טבלה מרכזת'!B839</f>
        <v>60</v>
      </c>
      <c r="Z839" s="63" t="str">
        <f>'טבלה מרכזת'!C839</f>
        <v>אביזרים</v>
      </c>
      <c r="AA839" s="63" t="str">
        <f>'טבלה מרכזת'!D839</f>
        <v>כללי</v>
      </c>
      <c r="AB839" s="63" t="str">
        <f>'טבלה מרכזת'!E839</f>
        <v>שיפור בטיחות כמו: מעקות, מאחזי בטיחות, לחצן מצוקה עם צופר, פסים למניעת החלקה.</v>
      </c>
      <c r="AC839" s="63">
        <f>'טבלה מרכזת'!F839</f>
        <v>500</v>
      </c>
      <c r="AD839" s="63">
        <f>'טבלה מרכזת'!G839</f>
        <v>20</v>
      </c>
      <c r="AE839" s="63">
        <f>'טבלה מרכזת'!H839</f>
        <v>10000</v>
      </c>
    </row>
    <row r="840" spans="2:31" ht="14.5" thickBot="1" x14ac:dyDescent="0.35">
      <c r="B840" s="64" t="str">
        <f>תקן[[#This Row],[סוג מרכז]]</f>
        <v>תשושי נפש</v>
      </c>
      <c r="C840" s="64">
        <f>תקן[[#This Row],[גודל מרכז]]</f>
        <v>60</v>
      </c>
      <c r="D840" s="64" t="str">
        <f>תקן[[#This Row],[סוג פריט]]</f>
        <v>אביזרים</v>
      </c>
      <c r="E840" s="64" t="str">
        <f>תקן[[#This Row],[קטגוריה]]</f>
        <v>כללי</v>
      </c>
      <c r="F840" s="60" t="str">
        <f>תקן[[#This Row],[תיאור הפריט]]</f>
        <v>שעון נוכחות</v>
      </c>
      <c r="G840" s="64">
        <f>תקן[[#This Row],[עלות פריט]]</f>
        <v>900</v>
      </c>
      <c r="H840" s="64">
        <f>תקן[[#This Row],[כמות]]</f>
        <v>1</v>
      </c>
      <c r="I840" s="64">
        <f>תקן[[#This Row],[סהכ עלות]]</f>
        <v>900</v>
      </c>
      <c r="J840" s="65"/>
      <c r="K840" s="209" t="str">
        <f t="shared" si="121"/>
        <v>שעון נוכחות</v>
      </c>
      <c r="L840" s="210">
        <f t="shared" si="117"/>
        <v>1</v>
      </c>
      <c r="M840" s="211">
        <f t="shared" si="118"/>
        <v>0</v>
      </c>
      <c r="N840" s="211">
        <f t="shared" si="119"/>
        <v>900</v>
      </c>
      <c r="O840" s="210"/>
      <c r="P840" s="218"/>
      <c r="Q840" s="215" t="str">
        <f t="shared" si="122"/>
        <v>אביזרים</v>
      </c>
      <c r="R840" s="219">
        <f t="shared" si="123"/>
        <v>1</v>
      </c>
      <c r="S840" s="211">
        <f t="shared" si="124"/>
        <v>0</v>
      </c>
      <c r="T840" s="211">
        <f t="shared" si="120"/>
        <v>900</v>
      </c>
      <c r="U840" s="211">
        <f t="shared" si="125"/>
        <v>900</v>
      </c>
      <c r="V840" s="220"/>
      <c r="X840" s="63" t="str">
        <f>'טבלה מרכזת'!A840</f>
        <v>תשושי נפש</v>
      </c>
      <c r="Y840" s="63">
        <f>'טבלה מרכזת'!B840</f>
        <v>60</v>
      </c>
      <c r="Z840" s="63" t="str">
        <f>'טבלה מרכזת'!C840</f>
        <v>אביזרים</v>
      </c>
      <c r="AA840" s="63" t="str">
        <f>'טבלה מרכזת'!D840</f>
        <v>כללי</v>
      </c>
      <c r="AB840" s="63" t="str">
        <f>'טבלה מרכזת'!E840</f>
        <v>שעון נוכחות</v>
      </c>
      <c r="AC840" s="63">
        <f>'טבלה מרכזת'!F840</f>
        <v>900</v>
      </c>
      <c r="AD840" s="63">
        <f>'טבלה מרכזת'!G840</f>
        <v>1</v>
      </c>
      <c r="AE840" s="63">
        <f>'טבלה מרכזת'!H840</f>
        <v>900</v>
      </c>
    </row>
    <row r="841" spans="2:31" ht="14.5" thickBot="1" x14ac:dyDescent="0.35">
      <c r="B841" s="64" t="str">
        <f>תקן[[#This Row],[סוג מרכז]]</f>
        <v>תשושי נפש</v>
      </c>
      <c r="C841" s="64">
        <f>תקן[[#This Row],[גודל מרכז]]</f>
        <v>60</v>
      </c>
      <c r="D841" s="64" t="str">
        <f>תקן[[#This Row],[סוג פריט]]</f>
        <v>אביזרים</v>
      </c>
      <c r="E841" s="64" t="str">
        <f>תקן[[#This Row],[קטגוריה]]</f>
        <v>כללי</v>
      </c>
      <c r="F841" s="60" t="str">
        <f>תקן[[#This Row],[תיאור הפריט]]</f>
        <v>שעון קיר</v>
      </c>
      <c r="G841" s="64">
        <f>תקן[[#This Row],[עלות פריט]]</f>
        <v>150</v>
      </c>
      <c r="H841" s="64">
        <f>תקן[[#This Row],[כמות]]</f>
        <v>2</v>
      </c>
      <c r="I841" s="64">
        <f>תקן[[#This Row],[סהכ עלות]]</f>
        <v>300</v>
      </c>
      <c r="J841" s="65"/>
      <c r="K841" s="209" t="str">
        <f t="shared" si="121"/>
        <v>שעון קיר</v>
      </c>
      <c r="L841" s="210">
        <f t="shared" si="117"/>
        <v>2</v>
      </c>
      <c r="M841" s="211">
        <f t="shared" si="118"/>
        <v>0</v>
      </c>
      <c r="N841" s="211">
        <f t="shared" si="119"/>
        <v>300</v>
      </c>
      <c r="O841" s="210"/>
      <c r="P841" s="218"/>
      <c r="Q841" s="215" t="str">
        <f t="shared" si="122"/>
        <v>אביזרים</v>
      </c>
      <c r="R841" s="219">
        <f t="shared" si="123"/>
        <v>2</v>
      </c>
      <c r="S841" s="211">
        <f t="shared" si="124"/>
        <v>0</v>
      </c>
      <c r="T841" s="211">
        <f t="shared" si="120"/>
        <v>150</v>
      </c>
      <c r="U841" s="211">
        <f t="shared" si="125"/>
        <v>300</v>
      </c>
      <c r="V841" s="220"/>
      <c r="X841" s="63" t="str">
        <f>'טבלה מרכזת'!A841</f>
        <v>תשושי נפש</v>
      </c>
      <c r="Y841" s="63">
        <f>'טבלה מרכזת'!B841</f>
        <v>60</v>
      </c>
      <c r="Z841" s="63" t="str">
        <f>'טבלה מרכזת'!C841</f>
        <v>אביזרים</v>
      </c>
      <c r="AA841" s="63" t="str">
        <f>'טבלה מרכזת'!D841</f>
        <v>כללי</v>
      </c>
      <c r="AB841" s="63" t="str">
        <f>'טבלה מרכזת'!E841</f>
        <v>שעון קיר</v>
      </c>
      <c r="AC841" s="63">
        <f>'טבלה מרכזת'!F841</f>
        <v>150</v>
      </c>
      <c r="AD841" s="63">
        <f>'טבלה מרכזת'!G841</f>
        <v>2</v>
      </c>
      <c r="AE841" s="63">
        <f>'טבלה מרכזת'!H841</f>
        <v>300</v>
      </c>
    </row>
    <row r="842" spans="2:31" ht="14.5" thickBot="1" x14ac:dyDescent="0.35">
      <c r="B842" s="64" t="str">
        <f>תקן[[#This Row],[סוג מרכז]]</f>
        <v>תשושי נפש</v>
      </c>
      <c r="C842" s="64">
        <f>תקן[[#This Row],[גודל מרכז]]</f>
        <v>60</v>
      </c>
      <c r="D842" s="64" t="str">
        <f>תקן[[#This Row],[סוג פריט]]</f>
        <v>אביזרים</v>
      </c>
      <c r="E842" s="64" t="str">
        <f>תקן[[#This Row],[קטגוריה]]</f>
        <v>כללי</v>
      </c>
      <c r="F842" s="60" t="str">
        <f>תקן[[#This Row],[תיאור הפריט]]</f>
        <v>תמונות וקישוטי קיר (תקציב)</v>
      </c>
      <c r="G842" s="64">
        <f>תקן[[#This Row],[עלות פריט]]</f>
        <v>2200</v>
      </c>
      <c r="H842" s="64">
        <f>תקן[[#This Row],[כמות]]</f>
        <v>1</v>
      </c>
      <c r="I842" s="64">
        <f>תקן[[#This Row],[סהכ עלות]]</f>
        <v>2200</v>
      </c>
      <c r="J842" s="65"/>
      <c r="K842" s="209" t="str">
        <f t="shared" si="121"/>
        <v>תמונות וקישוטי קיר (תקציב)</v>
      </c>
      <c r="L842" s="210">
        <f t="shared" si="117"/>
        <v>1</v>
      </c>
      <c r="M842" s="211">
        <f t="shared" si="118"/>
        <v>0</v>
      </c>
      <c r="N842" s="211">
        <f t="shared" si="119"/>
        <v>2200</v>
      </c>
      <c r="O842" s="210"/>
      <c r="P842" s="218"/>
      <c r="Q842" s="215" t="str">
        <f t="shared" si="122"/>
        <v>אביזרים</v>
      </c>
      <c r="R842" s="219">
        <f t="shared" si="123"/>
        <v>1</v>
      </c>
      <c r="S842" s="211">
        <f t="shared" si="124"/>
        <v>0</v>
      </c>
      <c r="T842" s="211">
        <f t="shared" si="120"/>
        <v>2200</v>
      </c>
      <c r="U842" s="211">
        <f t="shared" si="125"/>
        <v>2200</v>
      </c>
      <c r="V842" s="220"/>
      <c r="X842" s="63" t="str">
        <f>'טבלה מרכזת'!A842</f>
        <v>תשושי נפש</v>
      </c>
      <c r="Y842" s="63">
        <f>'טבלה מרכזת'!B842</f>
        <v>60</v>
      </c>
      <c r="Z842" s="63" t="str">
        <f>'טבלה מרכזת'!C842</f>
        <v>אביזרים</v>
      </c>
      <c r="AA842" s="63" t="str">
        <f>'טבלה מרכזת'!D842</f>
        <v>כללי</v>
      </c>
      <c r="AB842" s="63" t="str">
        <f>'טבלה מרכזת'!E842</f>
        <v>תמונות וקישוטי קיר (תקציב)</v>
      </c>
      <c r="AC842" s="63">
        <f>'טבלה מרכזת'!F842</f>
        <v>2200</v>
      </c>
      <c r="AD842" s="63">
        <f>'טבלה מרכזת'!G842</f>
        <v>1</v>
      </c>
      <c r="AE842" s="63">
        <f>'טבלה מרכזת'!H842</f>
        <v>2200</v>
      </c>
    </row>
    <row r="843" spans="2:31" ht="14.5" thickBot="1" x14ac:dyDescent="0.35">
      <c r="B843" s="64" t="str">
        <f>תקן[[#This Row],[סוג מרכז]]</f>
        <v>תשושי נפש</v>
      </c>
      <c r="C843" s="64">
        <f>תקן[[#This Row],[גודל מרכז]]</f>
        <v>60</v>
      </c>
      <c r="D843" s="64" t="str">
        <f>תקן[[#This Row],[סוג פריט]]</f>
        <v>הנגשת ראייה</v>
      </c>
      <c r="E843" s="64" t="str">
        <f>תקן[[#This Row],[קטגוריה]]</f>
        <v>הנגשת ראייה</v>
      </c>
      <c r="F843" s="60" t="str">
        <f>תקן[[#This Row],[תיאור הפריט]]</f>
        <v xml:space="preserve">ראה גיליון מצורף </v>
      </c>
      <c r="G843" s="64">
        <f>תקן[[#This Row],[עלות פריט]]</f>
        <v>0</v>
      </c>
      <c r="H843" s="64">
        <f>תקן[[#This Row],[כמות]]</f>
        <v>0</v>
      </c>
      <c r="I843" s="64">
        <f>תקן[[#This Row],[סהכ עלות]]</f>
        <v>0</v>
      </c>
      <c r="J843" s="65"/>
      <c r="K843" s="209" t="str">
        <f t="shared" si="121"/>
        <v xml:space="preserve">ראה גיליון מצורף </v>
      </c>
      <c r="L843" s="210">
        <f t="shared" si="117"/>
        <v>0</v>
      </c>
      <c r="M843" s="211">
        <f t="shared" si="118"/>
        <v>0</v>
      </c>
      <c r="N843" s="211">
        <f t="shared" si="119"/>
        <v>0</v>
      </c>
      <c r="O843" s="210"/>
      <c r="P843" s="218"/>
      <c r="Q843" s="215" t="str">
        <f t="shared" si="122"/>
        <v>הנגשת ראייה</v>
      </c>
      <c r="R843" s="219">
        <f t="shared" si="123"/>
        <v>0</v>
      </c>
      <c r="S843" s="211">
        <f t="shared" si="124"/>
        <v>0</v>
      </c>
      <c r="T843" s="211">
        <f t="shared" si="120"/>
        <v>0</v>
      </c>
      <c r="U843" s="211">
        <f t="shared" si="125"/>
        <v>0</v>
      </c>
      <c r="V843" s="220"/>
      <c r="X843" s="63" t="str">
        <f>'טבלה מרכזת'!A843</f>
        <v>תשושי נפש</v>
      </c>
      <c r="Y843" s="63">
        <f>'טבלה מרכזת'!B843</f>
        <v>60</v>
      </c>
      <c r="Z843" s="63" t="str">
        <f>'טבלה מרכזת'!C843</f>
        <v>הנגשת ראייה</v>
      </c>
      <c r="AA843" s="63" t="str">
        <f>'טבלה מרכזת'!D843</f>
        <v>הנגשת ראייה</v>
      </c>
      <c r="AB843" s="63" t="str">
        <f>'טבלה מרכזת'!E843</f>
        <v xml:space="preserve">ראה גיליון מצורף </v>
      </c>
      <c r="AC843" s="63">
        <f>'טבלה מרכזת'!F843</f>
        <v>0</v>
      </c>
      <c r="AD843" s="63">
        <f>'טבלה מרכזת'!G843</f>
        <v>0</v>
      </c>
      <c r="AE843" s="63">
        <f>'טבלה מרכזת'!H843</f>
        <v>0</v>
      </c>
    </row>
    <row r="844" spans="2:31" ht="14.5" thickBot="1" x14ac:dyDescent="0.35">
      <c r="B844" s="64" t="str">
        <f>תקן[[#This Row],[סוג מרכז]]</f>
        <v>תשושי נפש</v>
      </c>
      <c r="C844" s="64">
        <f>תקן[[#This Row],[גודל מרכז]]</f>
        <v>60</v>
      </c>
      <c r="D844" s="64" t="str">
        <f>תקן[[#This Row],[סוג פריט]]</f>
        <v>הנגשת שמע</v>
      </c>
      <c r="E844" s="64" t="str">
        <f>תקן[[#This Row],[קטגוריה]]</f>
        <v>הנגשת שמע</v>
      </c>
      <c r="F844" s="60" t="str">
        <f>תקן[[#This Row],[תיאור הפריט]]</f>
        <v xml:space="preserve">ראה גיליון מצורף </v>
      </c>
      <c r="G844" s="64">
        <f>תקן[[#This Row],[עלות פריט]]</f>
        <v>0</v>
      </c>
      <c r="H844" s="64">
        <f>תקן[[#This Row],[כמות]]</f>
        <v>0</v>
      </c>
      <c r="I844" s="64">
        <f>תקן[[#This Row],[סהכ עלות]]</f>
        <v>0</v>
      </c>
      <c r="J844" s="65"/>
      <c r="K844" s="209" t="str">
        <f t="shared" si="121"/>
        <v xml:space="preserve">ראה גיליון מצורף </v>
      </c>
      <c r="L844" s="210">
        <f t="shared" si="117"/>
        <v>0</v>
      </c>
      <c r="M844" s="211">
        <f t="shared" si="118"/>
        <v>0</v>
      </c>
      <c r="N844" s="211">
        <f t="shared" si="119"/>
        <v>0</v>
      </c>
      <c r="O844" s="210"/>
      <c r="P844" s="218"/>
      <c r="Q844" s="215" t="str">
        <f t="shared" si="122"/>
        <v>הנגשת שמע</v>
      </c>
      <c r="R844" s="219">
        <f t="shared" si="123"/>
        <v>0</v>
      </c>
      <c r="S844" s="211">
        <f t="shared" si="124"/>
        <v>0</v>
      </c>
      <c r="T844" s="211">
        <f t="shared" si="120"/>
        <v>0</v>
      </c>
      <c r="U844" s="211">
        <f t="shared" si="125"/>
        <v>0</v>
      </c>
      <c r="V844" s="220"/>
      <c r="X844" s="63" t="str">
        <f>'טבלה מרכזת'!A844</f>
        <v>תשושי נפש</v>
      </c>
      <c r="Y844" s="63">
        <f>'טבלה מרכזת'!B844</f>
        <v>60</v>
      </c>
      <c r="Z844" s="63" t="str">
        <f>'טבלה מרכזת'!C844</f>
        <v>הנגשת שמע</v>
      </c>
      <c r="AA844" s="63" t="str">
        <f>'טבלה מרכזת'!D844</f>
        <v>הנגשת שמע</v>
      </c>
      <c r="AB844" s="63" t="str">
        <f>'טבלה מרכזת'!E844</f>
        <v xml:space="preserve">ראה גיליון מצורף </v>
      </c>
      <c r="AC844" s="63">
        <f>'טבלה מרכזת'!F844</f>
        <v>0</v>
      </c>
      <c r="AD844" s="63">
        <f>'טבלה מרכזת'!G844</f>
        <v>0</v>
      </c>
      <c r="AE844" s="63">
        <f>'טבלה מרכזת'!H844</f>
        <v>0</v>
      </c>
    </row>
    <row r="845" spans="2:31" ht="14.5" thickBot="1" x14ac:dyDescent="0.35">
      <c r="B845" s="64" t="str">
        <f>תקן[[#This Row],[סוג מרכז]]</f>
        <v>תשושי נפש</v>
      </c>
      <c r="C845" s="64">
        <f>תקן[[#This Row],[גודל מרכז]]</f>
        <v>60</v>
      </c>
      <c r="D845" s="64" t="str">
        <f>תקן[[#This Row],[סוג פריט]]</f>
        <v>חדר סנוזלן</v>
      </c>
      <c r="E845" s="64" t="str">
        <f>תקן[[#This Row],[קטגוריה]]</f>
        <v>חדר סנוזלן</v>
      </c>
      <c r="F845" s="60" t="str">
        <f>תקן[[#This Row],[תיאור הפריט]]</f>
        <v xml:space="preserve">ראה גיליון מצורף </v>
      </c>
      <c r="G845" s="64">
        <f>תקן[[#This Row],[עלות פריט]]</f>
        <v>0</v>
      </c>
      <c r="H845" s="64">
        <f>תקן[[#This Row],[כמות]]</f>
        <v>0</v>
      </c>
      <c r="I845" s="64">
        <f>תקן[[#This Row],[סהכ עלות]]</f>
        <v>0</v>
      </c>
      <c r="J845" s="65"/>
      <c r="K845" s="209" t="str">
        <f t="shared" si="121"/>
        <v xml:space="preserve">ראה גיליון מצורף </v>
      </c>
      <c r="L845" s="210">
        <f t="shared" si="117"/>
        <v>0</v>
      </c>
      <c r="M845" s="211">
        <f t="shared" si="118"/>
        <v>0</v>
      </c>
      <c r="N845" s="211">
        <f t="shared" si="119"/>
        <v>0</v>
      </c>
      <c r="O845" s="210"/>
      <c r="P845" s="218"/>
      <c r="Q845" s="215" t="str">
        <f t="shared" si="122"/>
        <v>חדר סנוזלן</v>
      </c>
      <c r="R845" s="219">
        <f t="shared" si="123"/>
        <v>0</v>
      </c>
      <c r="S845" s="211">
        <f t="shared" si="124"/>
        <v>0</v>
      </c>
      <c r="T845" s="211">
        <f t="shared" si="120"/>
        <v>0</v>
      </c>
      <c r="U845" s="211">
        <f t="shared" si="125"/>
        <v>0</v>
      </c>
      <c r="V845" s="220"/>
      <c r="X845" s="63" t="str">
        <f>'טבלה מרכזת'!A845</f>
        <v>תשושי נפש</v>
      </c>
      <c r="Y845" s="63">
        <f>'טבלה מרכזת'!B845</f>
        <v>60</v>
      </c>
      <c r="Z845" s="63" t="str">
        <f>'טבלה מרכזת'!C845</f>
        <v>חדר סנוזלן</v>
      </c>
      <c r="AA845" s="63" t="str">
        <f>'טבלה מרכזת'!D845</f>
        <v>חדר סנוזלן</v>
      </c>
      <c r="AB845" s="63" t="str">
        <f>'טבלה מרכזת'!E845</f>
        <v xml:space="preserve">ראה גיליון מצורף </v>
      </c>
      <c r="AC845" s="63">
        <f>'טבלה מרכזת'!F845</f>
        <v>0</v>
      </c>
      <c r="AD845" s="63">
        <f>'טבלה מרכזת'!G845</f>
        <v>0</v>
      </c>
      <c r="AE845" s="63">
        <f>'טבלה מרכזת'!H845</f>
        <v>0</v>
      </c>
    </row>
    <row r="846" spans="2:31" ht="14.5" thickBot="1" x14ac:dyDescent="0.35">
      <c r="B846" s="64" t="str">
        <f>תקן[[#This Row],[סוג מרכז]]</f>
        <v>תשושי נפש</v>
      </c>
      <c r="C846" s="64">
        <f>תקן[[#This Row],[גודל מרכז]]</f>
        <v>60</v>
      </c>
      <c r="D846" s="64" t="str">
        <f>תקן[[#This Row],[סוג פריט]]</f>
        <v>חוגים</v>
      </c>
      <c r="E846" s="64" t="str">
        <f>תקן[[#This Row],[קטגוריה]]</f>
        <v>חוגים</v>
      </c>
      <c r="F846" s="60" t="str">
        <f>תקן[[#This Row],[תיאור הפריט]]</f>
        <v xml:space="preserve">ראה גיליון מצורף </v>
      </c>
      <c r="G846" s="64">
        <f>תקן[[#This Row],[עלות פריט]]</f>
        <v>0</v>
      </c>
      <c r="H846" s="64">
        <f>תקן[[#This Row],[כמות]]</f>
        <v>0</v>
      </c>
      <c r="I846" s="64">
        <f>תקן[[#This Row],[סהכ עלות]]</f>
        <v>0</v>
      </c>
      <c r="J846" s="65"/>
      <c r="K846" s="209" t="str">
        <f t="shared" si="121"/>
        <v xml:space="preserve">ראה גיליון מצורף </v>
      </c>
      <c r="L846" s="210">
        <f t="shared" si="117"/>
        <v>0</v>
      </c>
      <c r="M846" s="211">
        <f t="shared" si="118"/>
        <v>0</v>
      </c>
      <c r="N846" s="211">
        <f t="shared" si="119"/>
        <v>0</v>
      </c>
      <c r="O846" s="210"/>
      <c r="P846" s="218"/>
      <c r="Q846" s="215" t="str">
        <f t="shared" si="122"/>
        <v>חוגים</v>
      </c>
      <c r="R846" s="219">
        <f t="shared" si="123"/>
        <v>0</v>
      </c>
      <c r="S846" s="211">
        <f t="shared" si="124"/>
        <v>0</v>
      </c>
      <c r="T846" s="211">
        <f t="shared" si="120"/>
        <v>0</v>
      </c>
      <c r="U846" s="211">
        <f t="shared" si="125"/>
        <v>0</v>
      </c>
      <c r="V846" s="220"/>
      <c r="X846" s="63" t="str">
        <f>'טבלה מרכזת'!A846</f>
        <v>תשושי נפש</v>
      </c>
      <c r="Y846" s="63">
        <f>'טבלה מרכזת'!B846</f>
        <v>60</v>
      </c>
      <c r="Z846" s="63" t="str">
        <f>'טבלה מרכזת'!C846</f>
        <v>חוגים</v>
      </c>
      <c r="AA846" s="63" t="str">
        <f>'טבלה מרכזת'!D846</f>
        <v>חוגים</v>
      </c>
      <c r="AB846" s="63" t="str">
        <f>'טבלה מרכזת'!E846</f>
        <v xml:space="preserve">ראה גיליון מצורף </v>
      </c>
      <c r="AC846" s="63">
        <f>'טבלה מרכזת'!F846</f>
        <v>0</v>
      </c>
      <c r="AD846" s="63">
        <f>'טבלה מרכזת'!G846</f>
        <v>0</v>
      </c>
      <c r="AE846" s="63">
        <f>'טבלה מרכזת'!H846</f>
        <v>0</v>
      </c>
    </row>
    <row r="847" spans="2:31" ht="14.5" thickBot="1" x14ac:dyDescent="0.35">
      <c r="B847" s="64" t="str">
        <f>תקן[[#This Row],[סוג מרכז]]</f>
        <v>תשושי נפש</v>
      </c>
      <c r="C847" s="64">
        <f>תקן[[#This Row],[גודל מרכז]]</f>
        <v>60</v>
      </c>
      <c r="D847" s="64" t="str">
        <f>תקן[[#This Row],[סוג פריט]]</f>
        <v>חממה/גינה טיפולית</v>
      </c>
      <c r="E847" s="64" t="str">
        <f>תקן[[#This Row],[קטגוריה]]</f>
        <v>חממה/גינה טיפולית</v>
      </c>
      <c r="F847" s="60" t="str">
        <f>תקן[[#This Row],[תיאור הפריט]]</f>
        <v xml:space="preserve">ראה גיליון מצורף </v>
      </c>
      <c r="G847" s="64">
        <f>תקן[[#This Row],[עלות פריט]]</f>
        <v>0</v>
      </c>
      <c r="H847" s="64">
        <f>תקן[[#This Row],[כמות]]</f>
        <v>0</v>
      </c>
      <c r="I847" s="64">
        <f>תקן[[#This Row],[סהכ עלות]]</f>
        <v>0</v>
      </c>
      <c r="J847" s="65"/>
      <c r="K847" s="209" t="str">
        <f t="shared" si="121"/>
        <v xml:space="preserve">ראה גיליון מצורף </v>
      </c>
      <c r="L847" s="210">
        <f t="shared" si="117"/>
        <v>0</v>
      </c>
      <c r="M847" s="211">
        <f t="shared" si="118"/>
        <v>0</v>
      </c>
      <c r="N847" s="211">
        <f t="shared" si="119"/>
        <v>0</v>
      </c>
      <c r="O847" s="210"/>
      <c r="P847" s="218"/>
      <c r="Q847" s="215" t="str">
        <f t="shared" si="122"/>
        <v>חממה/גינה טיפולית</v>
      </c>
      <c r="R847" s="219">
        <f t="shared" si="123"/>
        <v>0</v>
      </c>
      <c r="S847" s="211">
        <f t="shared" si="124"/>
        <v>0</v>
      </c>
      <c r="T847" s="211">
        <f t="shared" si="120"/>
        <v>0</v>
      </c>
      <c r="U847" s="211">
        <f t="shared" si="125"/>
        <v>0</v>
      </c>
      <c r="V847" s="220"/>
      <c r="X847" s="63" t="str">
        <f>'טבלה מרכזת'!A847</f>
        <v>תשושי נפש</v>
      </c>
      <c r="Y847" s="63">
        <f>'טבלה מרכזת'!B847</f>
        <v>60</v>
      </c>
      <c r="Z847" s="63" t="str">
        <f>'טבלה מרכזת'!C847</f>
        <v>חממה/גינה טיפולית</v>
      </c>
      <c r="AA847" s="63" t="str">
        <f>'טבלה מרכזת'!D847</f>
        <v>חממה/גינה טיפולית</v>
      </c>
      <c r="AB847" s="63" t="str">
        <f>'טבלה מרכזת'!E847</f>
        <v xml:space="preserve">ראה גיליון מצורף </v>
      </c>
      <c r="AC847" s="63">
        <f>'טבלה מרכזת'!F847</f>
        <v>0</v>
      </c>
      <c r="AD847" s="63">
        <f>'טבלה מרכזת'!G847</f>
        <v>0</v>
      </c>
      <c r="AE847" s="63">
        <f>'טבלה מרכזת'!H847</f>
        <v>0</v>
      </c>
    </row>
    <row r="848" spans="2:31" ht="14.5" thickBot="1" x14ac:dyDescent="0.35">
      <c r="B848" s="64" t="str">
        <f>תקן[[#This Row],[סוג מרכז]]</f>
        <v>תשושי נפש</v>
      </c>
      <c r="C848" s="64">
        <f>תקן[[#This Row],[גודל מרכז]]</f>
        <v>60</v>
      </c>
      <c r="D848" s="64" t="str">
        <f>תקן[[#This Row],[סוג פריט]]</f>
        <v>טיפוח חן/מספרה</v>
      </c>
      <c r="E848" s="64" t="str">
        <f>תקן[[#This Row],[קטגוריה]]</f>
        <v>טיפוח החן</v>
      </c>
      <c r="F848" s="60" t="str">
        <f>תקן[[#This Row],[תיאור הפריט]]</f>
        <v>ארון איחסון (רוחב 80-100 ס"מ)</v>
      </c>
      <c r="G848" s="64">
        <f>תקן[[#This Row],[עלות פריט]]</f>
        <v>1000</v>
      </c>
      <c r="H848" s="64">
        <f>תקן[[#This Row],[כמות]]</f>
        <v>1</v>
      </c>
      <c r="I848" s="64">
        <f>תקן[[#This Row],[סהכ עלות]]</f>
        <v>1000</v>
      </c>
      <c r="J848" s="65"/>
      <c r="K848" s="209" t="str">
        <f t="shared" si="121"/>
        <v>ארון איחסון (רוחב 80-100 ס"מ)</v>
      </c>
      <c r="L848" s="210">
        <f t="shared" si="117"/>
        <v>1</v>
      </c>
      <c r="M848" s="211">
        <f t="shared" si="118"/>
        <v>0</v>
      </c>
      <c r="N848" s="211">
        <f t="shared" si="119"/>
        <v>1000</v>
      </c>
      <c r="O848" s="210"/>
      <c r="P848" s="218"/>
      <c r="Q848" s="215" t="str">
        <f t="shared" si="122"/>
        <v>טיפוח חן/מספרה</v>
      </c>
      <c r="R848" s="219">
        <f t="shared" si="123"/>
        <v>1</v>
      </c>
      <c r="S848" s="211">
        <f t="shared" si="124"/>
        <v>0</v>
      </c>
      <c r="T848" s="211">
        <f t="shared" si="120"/>
        <v>1000</v>
      </c>
      <c r="U848" s="211">
        <f t="shared" si="125"/>
        <v>1000</v>
      </c>
      <c r="V848" s="220"/>
      <c r="X848" s="63" t="str">
        <f>'טבלה מרכזת'!A848</f>
        <v>תשושי נפש</v>
      </c>
      <c r="Y848" s="63">
        <f>'טבלה מרכזת'!B848</f>
        <v>60</v>
      </c>
      <c r="Z848" s="63" t="str">
        <f>'טבלה מרכזת'!C848</f>
        <v>טיפוח חן/מספרה</v>
      </c>
      <c r="AA848" s="63" t="str">
        <f>'טבלה מרכזת'!D848</f>
        <v>טיפוח החן</v>
      </c>
      <c r="AB848" s="63" t="str">
        <f>'טבלה מרכזת'!E848</f>
        <v>ארון איחסון (רוחב 80-100 ס"מ)</v>
      </c>
      <c r="AC848" s="63">
        <f>'טבלה מרכזת'!F848</f>
        <v>1000</v>
      </c>
      <c r="AD848" s="63">
        <f>'טבלה מרכזת'!G848</f>
        <v>1</v>
      </c>
      <c r="AE848" s="63">
        <f>'טבלה מרכזת'!H848</f>
        <v>1000</v>
      </c>
    </row>
    <row r="849" spans="2:31" ht="14.5" thickBot="1" x14ac:dyDescent="0.35">
      <c r="B849" s="64" t="str">
        <f>תקן[[#This Row],[סוג מרכז]]</f>
        <v>תשושי נפש</v>
      </c>
      <c r="C849" s="64">
        <f>תקן[[#This Row],[גודל מרכז]]</f>
        <v>60</v>
      </c>
      <c r="D849" s="64" t="str">
        <f>תקן[[#This Row],[סוג פריט]]</f>
        <v>טיפוח חן/מספרה</v>
      </c>
      <c r="E849" s="64" t="str">
        <f>תקן[[#This Row],[קטגוריה]]</f>
        <v>טיפוח החן</v>
      </c>
      <c r="F849" s="60" t="str">
        <f>תקן[[#This Row],[תיאור הפריט]]</f>
        <v>ארון תחתון+כיור+ברז+משטח</v>
      </c>
      <c r="G849" s="64">
        <f>תקן[[#This Row],[עלות פריט]]</f>
        <v>2500</v>
      </c>
      <c r="H849" s="64">
        <f>תקן[[#This Row],[כמות]]</f>
        <v>1</v>
      </c>
      <c r="I849" s="64">
        <f>תקן[[#This Row],[סהכ עלות]]</f>
        <v>2500</v>
      </c>
      <c r="J849" s="65"/>
      <c r="K849" s="209" t="str">
        <f t="shared" si="121"/>
        <v>ארון תחתון+כיור+ברז+משטח</v>
      </c>
      <c r="L849" s="210">
        <f t="shared" si="117"/>
        <v>1</v>
      </c>
      <c r="M849" s="211">
        <f t="shared" si="118"/>
        <v>0</v>
      </c>
      <c r="N849" s="211">
        <f t="shared" si="119"/>
        <v>2500</v>
      </c>
      <c r="O849" s="210"/>
      <c r="P849" s="218"/>
      <c r="Q849" s="215" t="str">
        <f t="shared" si="122"/>
        <v>טיפוח חן/מספרה</v>
      </c>
      <c r="R849" s="219">
        <f t="shared" si="123"/>
        <v>1</v>
      </c>
      <c r="S849" s="211">
        <f t="shared" si="124"/>
        <v>0</v>
      </c>
      <c r="T849" s="211">
        <f t="shared" si="120"/>
        <v>2500</v>
      </c>
      <c r="U849" s="211">
        <f t="shared" si="125"/>
        <v>2500</v>
      </c>
      <c r="V849" s="220"/>
      <c r="X849" s="63" t="str">
        <f>'טבלה מרכזת'!A849</f>
        <v>תשושי נפש</v>
      </c>
      <c r="Y849" s="63">
        <f>'טבלה מרכזת'!B849</f>
        <v>60</v>
      </c>
      <c r="Z849" s="63" t="str">
        <f>'טבלה מרכזת'!C849</f>
        <v>טיפוח חן/מספרה</v>
      </c>
      <c r="AA849" s="63" t="str">
        <f>'טבלה מרכזת'!D849</f>
        <v>טיפוח החן</v>
      </c>
      <c r="AB849" s="63" t="str">
        <f>'טבלה מרכזת'!E849</f>
        <v>ארון תחתון+כיור+ברז+משטח</v>
      </c>
      <c r="AC849" s="63">
        <f>'טבלה מרכזת'!F849</f>
        <v>2500</v>
      </c>
      <c r="AD849" s="63">
        <f>'טבלה מרכזת'!G849</f>
        <v>1</v>
      </c>
      <c r="AE849" s="63">
        <f>'טבלה מרכזת'!H849</f>
        <v>2500</v>
      </c>
    </row>
    <row r="850" spans="2:31" ht="14.5" thickBot="1" x14ac:dyDescent="0.35">
      <c r="B850" s="64" t="str">
        <f>תקן[[#This Row],[סוג מרכז]]</f>
        <v>תשושי נפש</v>
      </c>
      <c r="C850" s="64">
        <f>תקן[[#This Row],[גודל מרכז]]</f>
        <v>60</v>
      </c>
      <c r="D850" s="64" t="str">
        <f>תקן[[#This Row],[סוג פריט]]</f>
        <v>טיפוח חן/מספרה</v>
      </c>
      <c r="E850" s="64" t="str">
        <f>תקן[[#This Row],[קטגוריה]]</f>
        <v>טיפוח החן</v>
      </c>
      <c r="F850" s="60" t="str">
        <f>תקן[[#This Row],[תיאור הפריט]]</f>
        <v>דלפק עבודה למספרה</v>
      </c>
      <c r="G850" s="64">
        <f>תקן[[#This Row],[עלות פריט]]</f>
        <v>2000</v>
      </c>
      <c r="H850" s="64">
        <f>תקן[[#This Row],[כמות]]</f>
        <v>1</v>
      </c>
      <c r="I850" s="64">
        <f>תקן[[#This Row],[סהכ עלות]]</f>
        <v>2000</v>
      </c>
      <c r="J850" s="65"/>
      <c r="K850" s="209" t="str">
        <f t="shared" si="121"/>
        <v>דלפק עבודה למספרה</v>
      </c>
      <c r="L850" s="210">
        <f t="shared" si="117"/>
        <v>1</v>
      </c>
      <c r="M850" s="211">
        <f t="shared" si="118"/>
        <v>0</v>
      </c>
      <c r="N850" s="211">
        <f t="shared" si="119"/>
        <v>2000</v>
      </c>
      <c r="O850" s="210"/>
      <c r="P850" s="218"/>
      <c r="Q850" s="215" t="str">
        <f t="shared" si="122"/>
        <v>טיפוח חן/מספרה</v>
      </c>
      <c r="R850" s="219">
        <f t="shared" si="123"/>
        <v>1</v>
      </c>
      <c r="S850" s="211">
        <f t="shared" si="124"/>
        <v>0</v>
      </c>
      <c r="T850" s="211">
        <f t="shared" si="120"/>
        <v>2000</v>
      </c>
      <c r="U850" s="211">
        <f t="shared" si="125"/>
        <v>2000</v>
      </c>
      <c r="V850" s="220"/>
      <c r="X850" s="63" t="str">
        <f>'טבלה מרכזת'!A850</f>
        <v>תשושי נפש</v>
      </c>
      <c r="Y850" s="63">
        <f>'טבלה מרכזת'!B850</f>
        <v>60</v>
      </c>
      <c r="Z850" s="63" t="str">
        <f>'טבלה מרכזת'!C850</f>
        <v>טיפוח חן/מספרה</v>
      </c>
      <c r="AA850" s="63" t="str">
        <f>'טבלה מרכזת'!D850</f>
        <v>טיפוח החן</v>
      </c>
      <c r="AB850" s="63" t="str">
        <f>'טבלה מרכזת'!E850</f>
        <v>דלפק עבודה למספרה</v>
      </c>
      <c r="AC850" s="63">
        <f>'טבלה מרכזת'!F850</f>
        <v>2000</v>
      </c>
      <c r="AD850" s="63">
        <f>'טבלה מרכזת'!G850</f>
        <v>1</v>
      </c>
      <c r="AE850" s="63">
        <f>'טבלה מרכזת'!H850</f>
        <v>2000</v>
      </c>
    </row>
    <row r="851" spans="2:31" ht="14.5" thickBot="1" x14ac:dyDescent="0.35">
      <c r="B851" s="64" t="str">
        <f>תקן[[#This Row],[סוג מרכז]]</f>
        <v>תשושי נפש</v>
      </c>
      <c r="C851" s="64">
        <f>תקן[[#This Row],[גודל מרכז]]</f>
        <v>60</v>
      </c>
      <c r="D851" s="64" t="str">
        <f>תקן[[#This Row],[סוג פריט]]</f>
        <v>טיפוח חן/מספרה</v>
      </c>
      <c r="E851" s="64" t="str">
        <f>תקן[[#This Row],[קטגוריה]]</f>
        <v>טיפוח החן</v>
      </c>
      <c r="F851" s="60" t="str">
        <f>תקן[[#This Row],[תיאור הפריט]]</f>
        <v>כיסא טיפולים</v>
      </c>
      <c r="G851" s="64">
        <f>תקן[[#This Row],[עלות פריט]]</f>
        <v>1500</v>
      </c>
      <c r="H851" s="64">
        <f>תקן[[#This Row],[כמות]]</f>
        <v>1</v>
      </c>
      <c r="I851" s="64">
        <f>תקן[[#This Row],[סהכ עלות]]</f>
        <v>1500</v>
      </c>
      <c r="J851" s="65"/>
      <c r="K851" s="209" t="str">
        <f t="shared" si="121"/>
        <v>כיסא טיפולים</v>
      </c>
      <c r="L851" s="210">
        <f t="shared" si="117"/>
        <v>1</v>
      </c>
      <c r="M851" s="211">
        <f t="shared" si="118"/>
        <v>0</v>
      </c>
      <c r="N851" s="211">
        <f t="shared" si="119"/>
        <v>1500</v>
      </c>
      <c r="O851" s="210"/>
      <c r="P851" s="218"/>
      <c r="Q851" s="215" t="str">
        <f t="shared" si="122"/>
        <v>טיפוח חן/מספרה</v>
      </c>
      <c r="R851" s="219">
        <f t="shared" si="123"/>
        <v>1</v>
      </c>
      <c r="S851" s="211">
        <f t="shared" si="124"/>
        <v>0</v>
      </c>
      <c r="T851" s="211">
        <f t="shared" si="120"/>
        <v>1500</v>
      </c>
      <c r="U851" s="211">
        <f t="shared" si="125"/>
        <v>1500</v>
      </c>
      <c r="V851" s="220"/>
      <c r="X851" s="63" t="str">
        <f>'טבלה מרכזת'!A851</f>
        <v>תשושי נפש</v>
      </c>
      <c r="Y851" s="63">
        <f>'טבלה מרכזת'!B851</f>
        <v>60</v>
      </c>
      <c r="Z851" s="63" t="str">
        <f>'טבלה מרכזת'!C851</f>
        <v>טיפוח חן/מספרה</v>
      </c>
      <c r="AA851" s="63" t="str">
        <f>'טבלה מרכזת'!D851</f>
        <v>טיפוח החן</v>
      </c>
      <c r="AB851" s="63" t="str">
        <f>'טבלה מרכזת'!E851</f>
        <v>כיסא טיפולים</v>
      </c>
      <c r="AC851" s="63">
        <f>'טבלה מרכזת'!F851</f>
        <v>1500</v>
      </c>
      <c r="AD851" s="63">
        <f>'טבלה מרכזת'!G851</f>
        <v>1</v>
      </c>
      <c r="AE851" s="63">
        <f>'טבלה מרכזת'!H851</f>
        <v>1500</v>
      </c>
    </row>
    <row r="852" spans="2:31" ht="14.5" thickBot="1" x14ac:dyDescent="0.35">
      <c r="B852" s="64" t="str">
        <f>תקן[[#This Row],[סוג מרכז]]</f>
        <v>תשושי נפש</v>
      </c>
      <c r="C852" s="64">
        <f>תקן[[#This Row],[גודל מרכז]]</f>
        <v>60</v>
      </c>
      <c r="D852" s="64" t="str">
        <f>תקן[[#This Row],[סוג פריט]]</f>
        <v>טיפוח חן/מספרה</v>
      </c>
      <c r="E852" s="64" t="str">
        <f>תקן[[#This Row],[קטגוריה]]</f>
        <v>טיפוח החן</v>
      </c>
      <c r="F852" s="60" t="str">
        <f>תקן[[#This Row],[תיאור הפריט]]</f>
        <v>כיסא לייבוש + הדום</v>
      </c>
      <c r="G852" s="64">
        <f>תקן[[#This Row],[עלות פריט]]</f>
        <v>1600</v>
      </c>
      <c r="H852" s="64">
        <f>תקן[[#This Row],[כמות]]</f>
        <v>1</v>
      </c>
      <c r="I852" s="64">
        <f>תקן[[#This Row],[סהכ עלות]]</f>
        <v>1600</v>
      </c>
      <c r="J852" s="65"/>
      <c r="K852" s="209" t="str">
        <f t="shared" si="121"/>
        <v>כיסא לייבוש + הדום</v>
      </c>
      <c r="L852" s="210">
        <f t="shared" si="117"/>
        <v>1</v>
      </c>
      <c r="M852" s="211">
        <f t="shared" si="118"/>
        <v>0</v>
      </c>
      <c r="N852" s="211">
        <f t="shared" si="119"/>
        <v>1600</v>
      </c>
      <c r="O852" s="210"/>
      <c r="P852" s="218"/>
      <c r="Q852" s="215" t="str">
        <f t="shared" si="122"/>
        <v>טיפוח חן/מספרה</v>
      </c>
      <c r="R852" s="219">
        <f t="shared" si="123"/>
        <v>1</v>
      </c>
      <c r="S852" s="211">
        <f t="shared" si="124"/>
        <v>0</v>
      </c>
      <c r="T852" s="211">
        <f t="shared" si="120"/>
        <v>1600</v>
      </c>
      <c r="U852" s="211">
        <f t="shared" si="125"/>
        <v>1600</v>
      </c>
      <c r="V852" s="220"/>
      <c r="X852" s="63" t="str">
        <f>'טבלה מרכזת'!A852</f>
        <v>תשושי נפש</v>
      </c>
      <c r="Y852" s="63">
        <f>'טבלה מרכזת'!B852</f>
        <v>60</v>
      </c>
      <c r="Z852" s="63" t="str">
        <f>'טבלה מרכזת'!C852</f>
        <v>טיפוח חן/מספרה</v>
      </c>
      <c r="AA852" s="63" t="str">
        <f>'טבלה מרכזת'!D852</f>
        <v>טיפוח החן</v>
      </c>
      <c r="AB852" s="63" t="str">
        <f>'טבלה מרכזת'!E852</f>
        <v>כיסא לייבוש + הדום</v>
      </c>
      <c r="AC852" s="63">
        <f>'טבלה מרכזת'!F852</f>
        <v>1600</v>
      </c>
      <c r="AD852" s="63">
        <f>'טבלה מרכזת'!G852</f>
        <v>1</v>
      </c>
      <c r="AE852" s="63">
        <f>'טבלה מרכזת'!H852</f>
        <v>1600</v>
      </c>
    </row>
    <row r="853" spans="2:31" ht="14.5" thickBot="1" x14ac:dyDescent="0.35">
      <c r="B853" s="64" t="str">
        <f>תקן[[#This Row],[סוג מרכז]]</f>
        <v>תשושי נפש</v>
      </c>
      <c r="C853" s="64">
        <f>תקן[[#This Row],[גודל מרכז]]</f>
        <v>60</v>
      </c>
      <c r="D853" s="64" t="str">
        <f>תקן[[#This Row],[סוג פריט]]</f>
        <v>טיפוח חן/מספרה</v>
      </c>
      <c r="E853" s="64" t="str">
        <f>תקן[[#This Row],[קטגוריה]]</f>
        <v>טיפוח החן</v>
      </c>
      <c r="F853" s="60" t="str">
        <f>תקן[[#This Row],[תיאור הפריט]]</f>
        <v>כיסא מספרה</v>
      </c>
      <c r="G853" s="64">
        <f>תקן[[#This Row],[עלות פריט]]</f>
        <v>2950</v>
      </c>
      <c r="H853" s="64">
        <f>תקן[[#This Row],[כמות]]</f>
        <v>1</v>
      </c>
      <c r="I853" s="64">
        <f>תקן[[#This Row],[סהכ עלות]]</f>
        <v>2950</v>
      </c>
      <c r="J853" s="65"/>
      <c r="K853" s="209" t="str">
        <f t="shared" si="121"/>
        <v>כיסא מספרה</v>
      </c>
      <c r="L853" s="210">
        <f t="shared" si="117"/>
        <v>1</v>
      </c>
      <c r="M853" s="211">
        <f t="shared" si="118"/>
        <v>0</v>
      </c>
      <c r="N853" s="211">
        <f t="shared" si="119"/>
        <v>2950</v>
      </c>
      <c r="O853" s="210"/>
      <c r="P853" s="218"/>
      <c r="Q853" s="215" t="str">
        <f t="shared" si="122"/>
        <v>טיפוח חן/מספרה</v>
      </c>
      <c r="R853" s="219">
        <f t="shared" si="123"/>
        <v>1</v>
      </c>
      <c r="S853" s="211">
        <f t="shared" si="124"/>
        <v>0</v>
      </c>
      <c r="T853" s="211">
        <f t="shared" si="120"/>
        <v>2950</v>
      </c>
      <c r="U853" s="211">
        <f t="shared" si="125"/>
        <v>2950</v>
      </c>
      <c r="V853" s="220"/>
      <c r="X853" s="63" t="str">
        <f>'טבלה מרכזת'!A853</f>
        <v>תשושי נפש</v>
      </c>
      <c r="Y853" s="63">
        <f>'טבלה מרכזת'!B853</f>
        <v>60</v>
      </c>
      <c r="Z853" s="63" t="str">
        <f>'טבלה מרכזת'!C853</f>
        <v>טיפוח חן/מספרה</v>
      </c>
      <c r="AA853" s="63" t="str">
        <f>'טבלה מרכזת'!D853</f>
        <v>טיפוח החן</v>
      </c>
      <c r="AB853" s="63" t="str">
        <f>'טבלה מרכזת'!E853</f>
        <v>כיסא מספרה</v>
      </c>
      <c r="AC853" s="63">
        <f>'טבלה מרכזת'!F853</f>
        <v>2950</v>
      </c>
      <c r="AD853" s="63">
        <f>'טבלה מרכזת'!G853</f>
        <v>1</v>
      </c>
      <c r="AE853" s="63">
        <f>'טבלה מרכזת'!H853</f>
        <v>2950</v>
      </c>
    </row>
    <row r="854" spans="2:31" ht="14.5" thickBot="1" x14ac:dyDescent="0.35">
      <c r="B854" s="64" t="str">
        <f>תקן[[#This Row],[סוג מרכז]]</f>
        <v>תשושי נפש</v>
      </c>
      <c r="C854" s="64">
        <f>תקן[[#This Row],[גודל מרכז]]</f>
        <v>60</v>
      </c>
      <c r="D854" s="64" t="str">
        <f>תקן[[#This Row],[סוג פריט]]</f>
        <v>טיפוח חן/מספרה</v>
      </c>
      <c r="E854" s="64" t="str">
        <f>תקן[[#This Row],[קטגוריה]]</f>
        <v>טיפוח החן</v>
      </c>
      <c r="F854" s="60" t="str">
        <f>תקן[[#This Row],[תיאור הפריט]]</f>
        <v>כיסא פעילות/עובד</v>
      </c>
      <c r="G854" s="64">
        <f>תקן[[#This Row],[עלות פריט]]</f>
        <v>450</v>
      </c>
      <c r="H854" s="64">
        <f>תקן[[#This Row],[כמות]]</f>
        <v>2</v>
      </c>
      <c r="I854" s="64">
        <f>תקן[[#This Row],[סהכ עלות]]</f>
        <v>900</v>
      </c>
      <c r="J854" s="65"/>
      <c r="K854" s="209" t="str">
        <f t="shared" si="121"/>
        <v>כיסא פעילות/עובד</v>
      </c>
      <c r="L854" s="210">
        <f t="shared" si="117"/>
        <v>2</v>
      </c>
      <c r="M854" s="211">
        <f t="shared" si="118"/>
        <v>0</v>
      </c>
      <c r="N854" s="211">
        <f t="shared" si="119"/>
        <v>900</v>
      </c>
      <c r="O854" s="210"/>
      <c r="P854" s="218"/>
      <c r="Q854" s="215" t="str">
        <f t="shared" si="122"/>
        <v>טיפוח חן/מספרה</v>
      </c>
      <c r="R854" s="219">
        <f t="shared" si="123"/>
        <v>2</v>
      </c>
      <c r="S854" s="211">
        <f t="shared" si="124"/>
        <v>0</v>
      </c>
      <c r="T854" s="211">
        <f t="shared" si="120"/>
        <v>450</v>
      </c>
      <c r="U854" s="211">
        <f t="shared" si="125"/>
        <v>900</v>
      </c>
      <c r="V854" s="220"/>
      <c r="X854" s="63" t="str">
        <f>'טבלה מרכזת'!A854</f>
        <v>תשושי נפש</v>
      </c>
      <c r="Y854" s="63">
        <f>'טבלה מרכזת'!B854</f>
        <v>60</v>
      </c>
      <c r="Z854" s="63" t="str">
        <f>'טבלה מרכזת'!C854</f>
        <v>טיפוח חן/מספרה</v>
      </c>
      <c r="AA854" s="63" t="str">
        <f>'טבלה מרכזת'!D854</f>
        <v>טיפוח החן</v>
      </c>
      <c r="AB854" s="63" t="str">
        <f>'טבלה מרכזת'!E854</f>
        <v>כיסא פעילות/עובד</v>
      </c>
      <c r="AC854" s="63">
        <f>'טבלה מרכזת'!F854</f>
        <v>450</v>
      </c>
      <c r="AD854" s="63">
        <f>'טבלה מרכזת'!G854</f>
        <v>2</v>
      </c>
      <c r="AE854" s="63">
        <f>'טבלה מרכזת'!H854</f>
        <v>900</v>
      </c>
    </row>
    <row r="855" spans="2:31" ht="14.5" thickBot="1" x14ac:dyDescent="0.35">
      <c r="B855" s="64" t="str">
        <f>תקן[[#This Row],[סוג מרכז]]</f>
        <v>תשושי נפש</v>
      </c>
      <c r="C855" s="64">
        <f>תקן[[#This Row],[גודל מרכז]]</f>
        <v>60</v>
      </c>
      <c r="D855" s="64" t="str">
        <f>תקן[[#This Row],[סוג פריט]]</f>
        <v>טיפוח חן/מספרה</v>
      </c>
      <c r="E855" s="64" t="str">
        <f>תקן[[#This Row],[קטגוריה]]</f>
        <v>טיפוח החן</v>
      </c>
      <c r="F855" s="60" t="str">
        <f>תקן[[#This Row],[תיאור הפריט]]</f>
        <v>כיסא+כיור חפיפה</v>
      </c>
      <c r="G855" s="64">
        <f>תקן[[#This Row],[עלות פריט]]</f>
        <v>2500</v>
      </c>
      <c r="H855" s="64">
        <f>תקן[[#This Row],[כמות]]</f>
        <v>1</v>
      </c>
      <c r="I855" s="64">
        <f>תקן[[#This Row],[סהכ עלות]]</f>
        <v>2500</v>
      </c>
      <c r="J855" s="65"/>
      <c r="K855" s="209" t="str">
        <f t="shared" si="121"/>
        <v>כיסא+כיור חפיפה</v>
      </c>
      <c r="L855" s="210">
        <f t="shared" si="117"/>
        <v>1</v>
      </c>
      <c r="M855" s="211">
        <f t="shared" si="118"/>
        <v>0</v>
      </c>
      <c r="N855" s="211">
        <f t="shared" si="119"/>
        <v>2500</v>
      </c>
      <c r="O855" s="210"/>
      <c r="P855" s="218"/>
      <c r="Q855" s="215" t="str">
        <f t="shared" si="122"/>
        <v>טיפוח חן/מספרה</v>
      </c>
      <c r="R855" s="219">
        <f t="shared" si="123"/>
        <v>1</v>
      </c>
      <c r="S855" s="211">
        <f t="shared" si="124"/>
        <v>0</v>
      </c>
      <c r="T855" s="211">
        <f t="shared" si="120"/>
        <v>2500</v>
      </c>
      <c r="U855" s="211">
        <f t="shared" si="125"/>
        <v>2500</v>
      </c>
      <c r="V855" s="220"/>
      <c r="X855" s="63" t="str">
        <f>'טבלה מרכזת'!A855</f>
        <v>תשושי נפש</v>
      </c>
      <c r="Y855" s="63">
        <f>'טבלה מרכזת'!B855</f>
        <v>60</v>
      </c>
      <c r="Z855" s="63" t="str">
        <f>'טבלה מרכזת'!C855</f>
        <v>טיפוח חן/מספרה</v>
      </c>
      <c r="AA855" s="63" t="str">
        <f>'טבלה מרכזת'!D855</f>
        <v>טיפוח החן</v>
      </c>
      <c r="AB855" s="63" t="str">
        <f>'טבלה מרכזת'!E855</f>
        <v>כיסא+כיור חפיפה</v>
      </c>
      <c r="AC855" s="63">
        <f>'טבלה מרכזת'!F855</f>
        <v>2500</v>
      </c>
      <c r="AD855" s="63">
        <f>'טבלה מרכזת'!G855</f>
        <v>1</v>
      </c>
      <c r="AE855" s="63">
        <f>'טבלה מרכזת'!H855</f>
        <v>2500</v>
      </c>
    </row>
    <row r="856" spans="2:31" ht="14.5" thickBot="1" x14ac:dyDescent="0.35">
      <c r="B856" s="64" t="str">
        <f>תקן[[#This Row],[סוג מרכז]]</f>
        <v>תשושי נפש</v>
      </c>
      <c r="C856" s="64">
        <f>תקן[[#This Row],[גודל מרכז]]</f>
        <v>60</v>
      </c>
      <c r="D856" s="64" t="str">
        <f>תקן[[#This Row],[סוג פריט]]</f>
        <v>טיפוח חן/מספרה</v>
      </c>
      <c r="E856" s="64" t="str">
        <f>תקן[[#This Row],[קטגוריה]]</f>
        <v>טיפוח החן</v>
      </c>
      <c r="F856" s="60" t="str">
        <f>תקן[[#This Row],[תיאור הפריט]]</f>
        <v>מייבש שיער מקצועי</v>
      </c>
      <c r="G856" s="64">
        <f>תקן[[#This Row],[עלות פריט]]</f>
        <v>500</v>
      </c>
      <c r="H856" s="64">
        <f>תקן[[#This Row],[כמות]]</f>
        <v>2</v>
      </c>
      <c r="I856" s="64">
        <f>תקן[[#This Row],[סהכ עלות]]</f>
        <v>1000</v>
      </c>
      <c r="J856" s="65"/>
      <c r="K856" s="209" t="str">
        <f t="shared" si="121"/>
        <v>מייבש שיער מקצועי</v>
      </c>
      <c r="L856" s="210">
        <f t="shared" si="117"/>
        <v>2</v>
      </c>
      <c r="M856" s="211">
        <f t="shared" si="118"/>
        <v>0</v>
      </c>
      <c r="N856" s="211">
        <f t="shared" si="119"/>
        <v>1000</v>
      </c>
      <c r="O856" s="210"/>
      <c r="P856" s="218"/>
      <c r="Q856" s="215" t="str">
        <f t="shared" si="122"/>
        <v>טיפוח חן/מספרה</v>
      </c>
      <c r="R856" s="219">
        <f t="shared" si="123"/>
        <v>2</v>
      </c>
      <c r="S856" s="211">
        <f t="shared" si="124"/>
        <v>0</v>
      </c>
      <c r="T856" s="211">
        <f t="shared" si="120"/>
        <v>500</v>
      </c>
      <c r="U856" s="211">
        <f t="shared" si="125"/>
        <v>1000</v>
      </c>
      <c r="V856" s="220"/>
      <c r="X856" s="63" t="str">
        <f>'טבלה מרכזת'!A856</f>
        <v>תשושי נפש</v>
      </c>
      <c r="Y856" s="63">
        <f>'טבלה מרכזת'!B856</f>
        <v>60</v>
      </c>
      <c r="Z856" s="63" t="str">
        <f>'טבלה מרכזת'!C856</f>
        <v>טיפוח חן/מספרה</v>
      </c>
      <c r="AA856" s="63" t="str">
        <f>'טבלה מרכזת'!D856</f>
        <v>טיפוח החן</v>
      </c>
      <c r="AB856" s="63" t="str">
        <f>'טבלה מרכזת'!E856</f>
        <v>מייבש שיער מקצועי</v>
      </c>
      <c r="AC856" s="63">
        <f>'טבלה מרכזת'!F856</f>
        <v>500</v>
      </c>
      <c r="AD856" s="63">
        <f>'טבלה מרכזת'!G856</f>
        <v>2</v>
      </c>
      <c r="AE856" s="63">
        <f>'טבלה מרכזת'!H856</f>
        <v>1000</v>
      </c>
    </row>
    <row r="857" spans="2:31" ht="14.5" thickBot="1" x14ac:dyDescent="0.35">
      <c r="B857" s="64" t="str">
        <f>תקן[[#This Row],[סוג מרכז]]</f>
        <v>תשושי נפש</v>
      </c>
      <c r="C857" s="64">
        <f>תקן[[#This Row],[גודל מרכז]]</f>
        <v>60</v>
      </c>
      <c r="D857" s="64" t="str">
        <f>תקן[[#This Row],[סוג פריט]]</f>
        <v>טיפוח חן/מספרה</v>
      </c>
      <c r="E857" s="64" t="str">
        <f>תקן[[#This Row],[קטגוריה]]</f>
        <v>טיפוח החן</v>
      </c>
      <c r="F857" s="60" t="str">
        <f>תקן[[#This Row],[תיאור הפריט]]</f>
        <v>מכונת ייבוש</v>
      </c>
      <c r="G857" s="64">
        <f>תקן[[#This Row],[עלות פריט]]</f>
        <v>2200</v>
      </c>
      <c r="H857" s="64">
        <f>תקן[[#This Row],[כמות]]</f>
        <v>1</v>
      </c>
      <c r="I857" s="64">
        <f>תקן[[#This Row],[סהכ עלות]]</f>
        <v>2200</v>
      </c>
      <c r="J857" s="65"/>
      <c r="K857" s="209" t="str">
        <f t="shared" si="121"/>
        <v>מכונת ייבוש</v>
      </c>
      <c r="L857" s="210">
        <f t="shared" si="117"/>
        <v>1</v>
      </c>
      <c r="M857" s="211">
        <f t="shared" si="118"/>
        <v>0</v>
      </c>
      <c r="N857" s="211">
        <f t="shared" si="119"/>
        <v>2200</v>
      </c>
      <c r="O857" s="210"/>
      <c r="P857" s="218"/>
      <c r="Q857" s="215" t="str">
        <f t="shared" si="122"/>
        <v>טיפוח חן/מספרה</v>
      </c>
      <c r="R857" s="219">
        <f t="shared" si="123"/>
        <v>1</v>
      </c>
      <c r="S857" s="211">
        <f t="shared" si="124"/>
        <v>0</v>
      </c>
      <c r="T857" s="211">
        <f t="shared" si="120"/>
        <v>2200</v>
      </c>
      <c r="U857" s="211">
        <f t="shared" si="125"/>
        <v>2200</v>
      </c>
      <c r="V857" s="220"/>
      <c r="X857" s="63" t="str">
        <f>'טבלה מרכזת'!A857</f>
        <v>תשושי נפש</v>
      </c>
      <c r="Y857" s="63">
        <f>'טבלה מרכזת'!B857</f>
        <v>60</v>
      </c>
      <c r="Z857" s="63" t="str">
        <f>'טבלה מרכזת'!C857</f>
        <v>טיפוח חן/מספרה</v>
      </c>
      <c r="AA857" s="63" t="str">
        <f>'טבלה מרכזת'!D857</f>
        <v>טיפוח החן</v>
      </c>
      <c r="AB857" s="63" t="str">
        <f>'טבלה מרכזת'!E857</f>
        <v>מכונת ייבוש</v>
      </c>
      <c r="AC857" s="63">
        <f>'טבלה מרכזת'!F857</f>
        <v>2200</v>
      </c>
      <c r="AD857" s="63">
        <f>'טבלה מרכזת'!G857</f>
        <v>1</v>
      </c>
      <c r="AE857" s="63">
        <f>'טבלה מרכזת'!H857</f>
        <v>2200</v>
      </c>
    </row>
    <row r="858" spans="2:31" ht="14.5" thickBot="1" x14ac:dyDescent="0.35">
      <c r="B858" s="64" t="str">
        <f>תקן[[#This Row],[סוג מרכז]]</f>
        <v>תשושי נפש</v>
      </c>
      <c r="C858" s="64">
        <f>תקן[[#This Row],[גודל מרכז]]</f>
        <v>60</v>
      </c>
      <c r="D858" s="64" t="str">
        <f>תקן[[#This Row],[סוג פריט]]</f>
        <v>טיפוח חן/מספרה</v>
      </c>
      <c r="E858" s="64" t="str">
        <f>תקן[[#This Row],[קטגוריה]]</f>
        <v>טיפוח החן</v>
      </c>
      <c r="F858" s="60" t="str">
        <f>תקן[[#This Row],[תיאור הפריט]]</f>
        <v>מכונת תספורת</v>
      </c>
      <c r="G858" s="64">
        <f>תקן[[#This Row],[עלות פריט]]</f>
        <v>550</v>
      </c>
      <c r="H858" s="64">
        <f>תקן[[#This Row],[כמות]]</f>
        <v>1</v>
      </c>
      <c r="I858" s="64">
        <f>תקן[[#This Row],[סהכ עלות]]</f>
        <v>550</v>
      </c>
      <c r="J858" s="65"/>
      <c r="K858" s="209" t="str">
        <f t="shared" si="121"/>
        <v>מכונת תספורת</v>
      </c>
      <c r="L858" s="210">
        <f t="shared" si="117"/>
        <v>1</v>
      </c>
      <c r="M858" s="211">
        <f t="shared" si="118"/>
        <v>0</v>
      </c>
      <c r="N858" s="211">
        <f t="shared" si="119"/>
        <v>550</v>
      </c>
      <c r="O858" s="210"/>
      <c r="P858" s="218"/>
      <c r="Q858" s="215" t="str">
        <f t="shared" si="122"/>
        <v>טיפוח חן/מספרה</v>
      </c>
      <c r="R858" s="219">
        <f t="shared" si="123"/>
        <v>1</v>
      </c>
      <c r="S858" s="211">
        <f t="shared" si="124"/>
        <v>0</v>
      </c>
      <c r="T858" s="211">
        <f t="shared" si="120"/>
        <v>550</v>
      </c>
      <c r="U858" s="211">
        <f t="shared" si="125"/>
        <v>550</v>
      </c>
      <c r="V858" s="220"/>
      <c r="X858" s="63" t="str">
        <f>'טבלה מרכזת'!A858</f>
        <v>תשושי נפש</v>
      </c>
      <c r="Y858" s="63">
        <f>'טבלה מרכזת'!B858</f>
        <v>60</v>
      </c>
      <c r="Z858" s="63" t="str">
        <f>'טבלה מרכזת'!C858</f>
        <v>טיפוח חן/מספרה</v>
      </c>
      <c r="AA858" s="63" t="str">
        <f>'טבלה מרכזת'!D858</f>
        <v>טיפוח החן</v>
      </c>
      <c r="AB858" s="63" t="str">
        <f>'טבלה מרכזת'!E858</f>
        <v>מכונת תספורת</v>
      </c>
      <c r="AC858" s="63">
        <f>'טבלה מרכזת'!F858</f>
        <v>550</v>
      </c>
      <c r="AD858" s="63">
        <f>'טבלה מרכזת'!G858</f>
        <v>1</v>
      </c>
      <c r="AE858" s="63">
        <f>'טבלה מרכזת'!H858</f>
        <v>550</v>
      </c>
    </row>
    <row r="859" spans="2:31" ht="14.5" thickBot="1" x14ac:dyDescent="0.35">
      <c r="B859" s="64" t="str">
        <f>תקן[[#This Row],[סוג מרכז]]</f>
        <v>תשושי נפש</v>
      </c>
      <c r="C859" s="64">
        <f>תקן[[#This Row],[גודל מרכז]]</f>
        <v>60</v>
      </c>
      <c r="D859" s="64" t="str">
        <f>תקן[[#This Row],[סוג פריט]]</f>
        <v>טיפוח חן/מספרה</v>
      </c>
      <c r="E859" s="64" t="str">
        <f>תקן[[#This Row],[קטגוריה]]</f>
        <v>טיפוח החן</v>
      </c>
      <c r="F859" s="60" t="str">
        <f>תקן[[#This Row],[תיאור הפריט]]</f>
        <v>מנורה מכוונת</v>
      </c>
      <c r="G859" s="64">
        <f>תקן[[#This Row],[עלות פריט]]</f>
        <v>400</v>
      </c>
      <c r="H859" s="64">
        <f>תקן[[#This Row],[כמות]]</f>
        <v>1</v>
      </c>
      <c r="I859" s="64">
        <f>תקן[[#This Row],[סהכ עלות]]</f>
        <v>400</v>
      </c>
      <c r="J859" s="65"/>
      <c r="K859" s="209" t="str">
        <f t="shared" si="121"/>
        <v>מנורה מכוונת</v>
      </c>
      <c r="L859" s="210">
        <f t="shared" si="117"/>
        <v>1</v>
      </c>
      <c r="M859" s="211">
        <f t="shared" si="118"/>
        <v>0</v>
      </c>
      <c r="N859" s="211">
        <f t="shared" si="119"/>
        <v>400</v>
      </c>
      <c r="O859" s="210"/>
      <c r="P859" s="218"/>
      <c r="Q859" s="215" t="str">
        <f t="shared" si="122"/>
        <v>טיפוח חן/מספרה</v>
      </c>
      <c r="R859" s="219">
        <f t="shared" si="123"/>
        <v>1</v>
      </c>
      <c r="S859" s="211">
        <f t="shared" si="124"/>
        <v>0</v>
      </c>
      <c r="T859" s="211">
        <f t="shared" si="120"/>
        <v>400</v>
      </c>
      <c r="U859" s="211">
        <f t="shared" si="125"/>
        <v>400</v>
      </c>
      <c r="V859" s="220"/>
      <c r="X859" s="63" t="str">
        <f>'טבלה מרכזת'!A859</f>
        <v>תשושי נפש</v>
      </c>
      <c r="Y859" s="63">
        <f>'טבלה מרכזת'!B859</f>
        <v>60</v>
      </c>
      <c r="Z859" s="63" t="str">
        <f>'טבלה מרכזת'!C859</f>
        <v>טיפוח חן/מספרה</v>
      </c>
      <c r="AA859" s="63" t="str">
        <f>'טבלה מרכזת'!D859</f>
        <v>טיפוח החן</v>
      </c>
      <c r="AB859" s="63" t="str">
        <f>'טבלה מרכזת'!E859</f>
        <v>מנורה מכוונת</v>
      </c>
      <c r="AC859" s="63">
        <f>'טבלה מרכזת'!F859</f>
        <v>400</v>
      </c>
      <c r="AD859" s="63">
        <f>'טבלה מרכזת'!G859</f>
        <v>1</v>
      </c>
      <c r="AE859" s="63">
        <f>'טבלה מרכזת'!H859</f>
        <v>400</v>
      </c>
    </row>
    <row r="860" spans="2:31" ht="14.5" thickBot="1" x14ac:dyDescent="0.35">
      <c r="B860" s="64" t="str">
        <f>תקן[[#This Row],[סוג מרכז]]</f>
        <v>תשושי נפש</v>
      </c>
      <c r="C860" s="64">
        <f>תקן[[#This Row],[גודל מרכז]]</f>
        <v>60</v>
      </c>
      <c r="D860" s="64" t="str">
        <f>תקן[[#This Row],[סוג פריט]]</f>
        <v>טיפוח חן/מספרה</v>
      </c>
      <c r="E860" s="64" t="str">
        <f>תקן[[#This Row],[קטגוריה]]</f>
        <v>טיפוח החן</v>
      </c>
      <c r="F860" s="60" t="str">
        <f>תקן[[#This Row],[תיאור הפריט]]</f>
        <v>מראה</v>
      </c>
      <c r="G860" s="64">
        <f>תקן[[#This Row],[עלות פריט]]</f>
        <v>600</v>
      </c>
      <c r="H860" s="64">
        <f>תקן[[#This Row],[כמות]]</f>
        <v>1</v>
      </c>
      <c r="I860" s="64">
        <f>תקן[[#This Row],[סהכ עלות]]</f>
        <v>600</v>
      </c>
      <c r="J860" s="65"/>
      <c r="K860" s="209" t="str">
        <f t="shared" si="121"/>
        <v>מראה</v>
      </c>
      <c r="L860" s="210">
        <f t="shared" si="117"/>
        <v>1</v>
      </c>
      <c r="M860" s="211">
        <f t="shared" si="118"/>
        <v>0</v>
      </c>
      <c r="N860" s="211">
        <f t="shared" si="119"/>
        <v>600</v>
      </c>
      <c r="O860" s="210"/>
      <c r="P860" s="218"/>
      <c r="Q860" s="215" t="str">
        <f t="shared" si="122"/>
        <v>טיפוח חן/מספרה</v>
      </c>
      <c r="R860" s="219">
        <f t="shared" si="123"/>
        <v>1</v>
      </c>
      <c r="S860" s="211">
        <f t="shared" si="124"/>
        <v>0</v>
      </c>
      <c r="T860" s="211">
        <f t="shared" si="120"/>
        <v>600</v>
      </c>
      <c r="U860" s="211">
        <f t="shared" si="125"/>
        <v>600</v>
      </c>
      <c r="V860" s="220"/>
      <c r="X860" s="63" t="str">
        <f>'טבלה מרכזת'!A860</f>
        <v>תשושי נפש</v>
      </c>
      <c r="Y860" s="63">
        <f>'טבלה מרכזת'!B860</f>
        <v>60</v>
      </c>
      <c r="Z860" s="63" t="str">
        <f>'טבלה מרכזת'!C860</f>
        <v>טיפוח חן/מספרה</v>
      </c>
      <c r="AA860" s="63" t="str">
        <f>'טבלה מרכזת'!D860</f>
        <v>טיפוח החן</v>
      </c>
      <c r="AB860" s="63" t="str">
        <f>'טבלה מרכזת'!E860</f>
        <v>מראה</v>
      </c>
      <c r="AC860" s="63">
        <f>'טבלה מרכזת'!F860</f>
        <v>600</v>
      </c>
      <c r="AD860" s="63">
        <f>'טבלה מרכזת'!G860</f>
        <v>1</v>
      </c>
      <c r="AE860" s="63">
        <f>'טבלה מרכזת'!H860</f>
        <v>600</v>
      </c>
    </row>
    <row r="861" spans="2:31" ht="14.5" thickBot="1" x14ac:dyDescent="0.35">
      <c r="B861" s="64" t="str">
        <f>תקן[[#This Row],[סוג מרכז]]</f>
        <v>תשושי נפש</v>
      </c>
      <c r="C861" s="64">
        <f>תקן[[#This Row],[גודל מרכז]]</f>
        <v>60</v>
      </c>
      <c r="D861" s="64" t="str">
        <f>תקן[[#This Row],[סוג פריט]]</f>
        <v>טיפוח חן/מספרה</v>
      </c>
      <c r="E861" s="64" t="str">
        <f>תקן[[#This Row],[קטגוריה]]</f>
        <v>טיפוח החן</v>
      </c>
      <c r="F861" s="60" t="str">
        <f>תקן[[#This Row],[תיאור הפריט]]</f>
        <v>מתלה נייד למגבות</v>
      </c>
      <c r="G861" s="64">
        <f>תקן[[#This Row],[עלות פריט]]</f>
        <v>300</v>
      </c>
      <c r="H861" s="64">
        <f>תקן[[#This Row],[כמות]]</f>
        <v>1</v>
      </c>
      <c r="I861" s="64">
        <f>תקן[[#This Row],[סהכ עלות]]</f>
        <v>300</v>
      </c>
      <c r="J861" s="65"/>
      <c r="K861" s="209" t="str">
        <f t="shared" si="121"/>
        <v>מתלה נייד למגבות</v>
      </c>
      <c r="L861" s="210">
        <f t="shared" ref="L861:L924" si="126">H861</f>
        <v>1</v>
      </c>
      <c r="M861" s="211">
        <f t="shared" ref="M861:M924" si="127">IF(L861-H861&lt;&gt;0,L861-H861,0)</f>
        <v>0</v>
      </c>
      <c r="N861" s="211">
        <f t="shared" ref="N861:N924" si="128">L861*G861</f>
        <v>300</v>
      </c>
      <c r="O861" s="210"/>
      <c r="P861" s="218"/>
      <c r="Q861" s="215" t="str">
        <f t="shared" si="122"/>
        <v>טיפוח חן/מספרה</v>
      </c>
      <c r="R861" s="219">
        <f t="shared" si="123"/>
        <v>1</v>
      </c>
      <c r="S861" s="211">
        <f t="shared" si="124"/>
        <v>0</v>
      </c>
      <c r="T861" s="211">
        <f t="shared" ref="T861:T924" si="129">G861</f>
        <v>300</v>
      </c>
      <c r="U861" s="211">
        <f t="shared" si="125"/>
        <v>300</v>
      </c>
      <c r="V861" s="220"/>
      <c r="X861" s="63" t="str">
        <f>'טבלה מרכזת'!A861</f>
        <v>תשושי נפש</v>
      </c>
      <c r="Y861" s="63">
        <f>'טבלה מרכזת'!B861</f>
        <v>60</v>
      </c>
      <c r="Z861" s="63" t="str">
        <f>'טבלה מרכזת'!C861</f>
        <v>טיפוח חן/מספרה</v>
      </c>
      <c r="AA861" s="63" t="str">
        <f>'טבלה מרכזת'!D861</f>
        <v>טיפוח החן</v>
      </c>
      <c r="AB861" s="63" t="str">
        <f>'טבלה מרכזת'!E861</f>
        <v>מתלה נייד למגבות</v>
      </c>
      <c r="AC861" s="63">
        <f>'טבלה מרכזת'!F861</f>
        <v>300</v>
      </c>
      <c r="AD861" s="63">
        <f>'טבלה מרכזת'!G861</f>
        <v>1</v>
      </c>
      <c r="AE861" s="63">
        <f>'טבלה מרכזת'!H861</f>
        <v>300</v>
      </c>
    </row>
    <row r="862" spans="2:31" ht="14.5" thickBot="1" x14ac:dyDescent="0.35">
      <c r="B862" s="64" t="str">
        <f>תקן[[#This Row],[סוג מרכז]]</f>
        <v>תשושי נפש</v>
      </c>
      <c r="C862" s="64">
        <f>תקן[[#This Row],[גודל מרכז]]</f>
        <v>60</v>
      </c>
      <c r="D862" s="64" t="str">
        <f>תקן[[#This Row],[סוג פריט]]</f>
        <v>טיפוח חן/מספרה</v>
      </c>
      <c r="E862" s="64" t="str">
        <f>תקן[[#This Row],[קטגוריה]]</f>
        <v>טיפוח החן</v>
      </c>
      <c r="F862" s="60" t="str">
        <f>תקן[[#This Row],[תיאור הפריט]]</f>
        <v xml:space="preserve">סטרליזטור </v>
      </c>
      <c r="G862" s="64">
        <f>תקן[[#This Row],[עלות פריט]]</f>
        <v>900</v>
      </c>
      <c r="H862" s="64">
        <f>תקן[[#This Row],[כמות]]</f>
        <v>1</v>
      </c>
      <c r="I862" s="64">
        <f>תקן[[#This Row],[סהכ עלות]]</f>
        <v>900</v>
      </c>
      <c r="J862" s="65"/>
      <c r="K862" s="209" t="str">
        <f t="shared" ref="K862:K925" si="130">F862</f>
        <v xml:space="preserve">סטרליזטור </v>
      </c>
      <c r="L862" s="210">
        <f t="shared" si="126"/>
        <v>1</v>
      </c>
      <c r="M862" s="211">
        <f t="shared" si="127"/>
        <v>0</v>
      </c>
      <c r="N862" s="211">
        <f t="shared" si="128"/>
        <v>900</v>
      </c>
      <c r="O862" s="210"/>
      <c r="P862" s="218"/>
      <c r="Q862" s="215" t="str">
        <f t="shared" ref="Q862:Q925" si="131">D862</f>
        <v>טיפוח חן/מספרה</v>
      </c>
      <c r="R862" s="219">
        <f t="shared" ref="R862:R925" si="132">L862</f>
        <v>1</v>
      </c>
      <c r="S862" s="211">
        <f t="shared" ref="S862:S925" si="133">M862</f>
        <v>0</v>
      </c>
      <c r="T862" s="211">
        <f t="shared" si="129"/>
        <v>900</v>
      </c>
      <c r="U862" s="211">
        <f t="shared" ref="U862:U925" si="134">T862*R862</f>
        <v>900</v>
      </c>
      <c r="V862" s="220"/>
      <c r="X862" s="63" t="str">
        <f>'טבלה מרכזת'!A862</f>
        <v>תשושי נפש</v>
      </c>
      <c r="Y862" s="63">
        <f>'טבלה מרכזת'!B862</f>
        <v>60</v>
      </c>
      <c r="Z862" s="63" t="str">
        <f>'טבלה מרכזת'!C862</f>
        <v>טיפוח חן/מספרה</v>
      </c>
      <c r="AA862" s="63" t="str">
        <f>'טבלה מרכזת'!D862</f>
        <v>טיפוח החן</v>
      </c>
      <c r="AB862" s="63" t="str">
        <f>'טבלה מרכזת'!E862</f>
        <v xml:space="preserve">סטרליזטור </v>
      </c>
      <c r="AC862" s="63">
        <f>'טבלה מרכזת'!F862</f>
        <v>900</v>
      </c>
      <c r="AD862" s="63">
        <f>'טבלה מרכזת'!G862</f>
        <v>1</v>
      </c>
      <c r="AE862" s="63">
        <f>'טבלה מרכזת'!H862</f>
        <v>900</v>
      </c>
    </row>
    <row r="863" spans="2:31" ht="14.5" thickBot="1" x14ac:dyDescent="0.35">
      <c r="B863" s="64" t="str">
        <f>תקן[[#This Row],[סוג מרכז]]</f>
        <v>תשושי נפש</v>
      </c>
      <c r="C863" s="64">
        <f>תקן[[#This Row],[גודל מרכז]]</f>
        <v>60</v>
      </c>
      <c r="D863" s="64" t="str">
        <f>תקן[[#This Row],[סוג פריט]]</f>
        <v>טיפוח חן/מספרה</v>
      </c>
      <c r="E863" s="64" t="str">
        <f>תקן[[#This Row],[קטגוריה]]</f>
        <v>טיפוח החן</v>
      </c>
      <c r="F863" s="60" t="str">
        <f>תקן[[#This Row],[תיאור הפריט]]</f>
        <v>עגלת טיפולים</v>
      </c>
      <c r="G863" s="64">
        <f>תקן[[#This Row],[עלות פריט]]</f>
        <v>800</v>
      </c>
      <c r="H863" s="64">
        <f>תקן[[#This Row],[כמות]]</f>
        <v>1</v>
      </c>
      <c r="I863" s="64">
        <f>תקן[[#This Row],[סהכ עלות]]</f>
        <v>800</v>
      </c>
      <c r="J863" s="65"/>
      <c r="K863" s="209" t="str">
        <f t="shared" si="130"/>
        <v>עגלת טיפולים</v>
      </c>
      <c r="L863" s="210">
        <f t="shared" si="126"/>
        <v>1</v>
      </c>
      <c r="M863" s="211">
        <f t="shared" si="127"/>
        <v>0</v>
      </c>
      <c r="N863" s="211">
        <f t="shared" si="128"/>
        <v>800</v>
      </c>
      <c r="O863" s="210"/>
      <c r="P863" s="218"/>
      <c r="Q863" s="215" t="str">
        <f t="shared" si="131"/>
        <v>טיפוח חן/מספרה</v>
      </c>
      <c r="R863" s="219">
        <f t="shared" si="132"/>
        <v>1</v>
      </c>
      <c r="S863" s="211">
        <f t="shared" si="133"/>
        <v>0</v>
      </c>
      <c r="T863" s="211">
        <f t="shared" si="129"/>
        <v>800</v>
      </c>
      <c r="U863" s="211">
        <f t="shared" si="134"/>
        <v>800</v>
      </c>
      <c r="V863" s="220"/>
      <c r="X863" s="63" t="str">
        <f>'טבלה מרכזת'!A863</f>
        <v>תשושי נפש</v>
      </c>
      <c r="Y863" s="63">
        <f>'טבלה מרכזת'!B863</f>
        <v>60</v>
      </c>
      <c r="Z863" s="63" t="str">
        <f>'טבלה מרכזת'!C863</f>
        <v>טיפוח חן/מספרה</v>
      </c>
      <c r="AA863" s="63" t="str">
        <f>'טבלה מרכזת'!D863</f>
        <v>טיפוח החן</v>
      </c>
      <c r="AB863" s="63" t="str">
        <f>'טבלה מרכזת'!E863</f>
        <v>עגלת טיפולים</v>
      </c>
      <c r="AC863" s="63">
        <f>'טבלה מרכזת'!F863</f>
        <v>800</v>
      </c>
      <c r="AD863" s="63">
        <f>'טבלה מרכזת'!G863</f>
        <v>1</v>
      </c>
      <c r="AE863" s="63">
        <f>'טבלה מרכזת'!H863</f>
        <v>800</v>
      </c>
    </row>
    <row r="864" spans="2:31" ht="14.5" thickBot="1" x14ac:dyDescent="0.35">
      <c r="B864" s="64" t="str">
        <f>תקן[[#This Row],[סוג מרכז]]</f>
        <v>תשושי נפש</v>
      </c>
      <c r="C864" s="64">
        <f>תקן[[#This Row],[גודל מרכז]]</f>
        <v>60</v>
      </c>
      <c r="D864" s="64" t="str">
        <f>תקן[[#This Row],[סוג פריט]]</f>
        <v>טיפוח חן/מספרה</v>
      </c>
      <c r="E864" s="64" t="str">
        <f>תקן[[#This Row],[קטגוריה]]</f>
        <v>טיפוח החן</v>
      </c>
      <c r="F864" s="60" t="str">
        <f>תקן[[#This Row],[תיאור הפריט]]</f>
        <v>פח אשפה</v>
      </c>
      <c r="G864" s="64">
        <f>תקן[[#This Row],[עלות פריט]]</f>
        <v>150</v>
      </c>
      <c r="H864" s="64">
        <f>תקן[[#This Row],[כמות]]</f>
        <v>1</v>
      </c>
      <c r="I864" s="64">
        <f>תקן[[#This Row],[סהכ עלות]]</f>
        <v>150</v>
      </c>
      <c r="J864" s="65"/>
      <c r="K864" s="209" t="str">
        <f t="shared" si="130"/>
        <v>פח אשפה</v>
      </c>
      <c r="L864" s="210">
        <f t="shared" si="126"/>
        <v>1</v>
      </c>
      <c r="M864" s="211">
        <f t="shared" si="127"/>
        <v>0</v>
      </c>
      <c r="N864" s="211">
        <f t="shared" si="128"/>
        <v>150</v>
      </c>
      <c r="O864" s="210"/>
      <c r="P864" s="218"/>
      <c r="Q864" s="215" t="str">
        <f t="shared" si="131"/>
        <v>טיפוח חן/מספרה</v>
      </c>
      <c r="R864" s="219">
        <f t="shared" si="132"/>
        <v>1</v>
      </c>
      <c r="S864" s="211">
        <f t="shared" si="133"/>
        <v>0</v>
      </c>
      <c r="T864" s="211">
        <f t="shared" si="129"/>
        <v>150</v>
      </c>
      <c r="U864" s="211">
        <f t="shared" si="134"/>
        <v>150</v>
      </c>
      <c r="V864" s="220"/>
      <c r="X864" s="63" t="str">
        <f>'טבלה מרכזת'!A864</f>
        <v>תשושי נפש</v>
      </c>
      <c r="Y864" s="63">
        <f>'טבלה מרכזת'!B864</f>
        <v>60</v>
      </c>
      <c r="Z864" s="63" t="str">
        <f>'טבלה מרכזת'!C864</f>
        <v>טיפוח חן/מספרה</v>
      </c>
      <c r="AA864" s="63" t="str">
        <f>'טבלה מרכזת'!D864</f>
        <v>טיפוח החן</v>
      </c>
      <c r="AB864" s="63" t="str">
        <f>'טבלה מרכזת'!E864</f>
        <v>פח אשפה</v>
      </c>
      <c r="AC864" s="63">
        <f>'טבלה מרכזת'!F864</f>
        <v>150</v>
      </c>
      <c r="AD864" s="63">
        <f>'טבלה מרכזת'!G864</f>
        <v>1</v>
      </c>
      <c r="AE864" s="63">
        <f>'טבלה מרכזת'!H864</f>
        <v>150</v>
      </c>
    </row>
    <row r="865" spans="2:31" ht="14.5" thickBot="1" x14ac:dyDescent="0.35">
      <c r="B865" s="64" t="str">
        <f>תקן[[#This Row],[סוג מרכז]]</f>
        <v>תשושי נפש</v>
      </c>
      <c r="C865" s="64">
        <f>תקן[[#This Row],[גודל מרכז]]</f>
        <v>60</v>
      </c>
      <c r="D865" s="64" t="str">
        <f>תקן[[#This Row],[סוג פריט]]</f>
        <v>טיפוח חן/מספרה</v>
      </c>
      <c r="E865" s="64" t="str">
        <f>תקן[[#This Row],[קטגוריה]]</f>
        <v>טיפוח החן</v>
      </c>
      <c r="F865" s="60" t="str">
        <f>תקן[[#This Row],[תיאור הפריט]]</f>
        <v>קולב בגדים</v>
      </c>
      <c r="G865" s="64">
        <f>תקן[[#This Row],[עלות פריט]]</f>
        <v>300</v>
      </c>
      <c r="H865" s="64">
        <f>תקן[[#This Row],[כמות]]</f>
        <v>1</v>
      </c>
      <c r="I865" s="64">
        <f>תקן[[#This Row],[סהכ עלות]]</f>
        <v>300</v>
      </c>
      <c r="J865" s="65"/>
      <c r="K865" s="209" t="str">
        <f t="shared" si="130"/>
        <v>קולב בגדים</v>
      </c>
      <c r="L865" s="210">
        <f t="shared" si="126"/>
        <v>1</v>
      </c>
      <c r="M865" s="211">
        <f t="shared" si="127"/>
        <v>0</v>
      </c>
      <c r="N865" s="211">
        <f t="shared" si="128"/>
        <v>300</v>
      </c>
      <c r="O865" s="210"/>
      <c r="P865" s="218"/>
      <c r="Q865" s="215" t="str">
        <f t="shared" si="131"/>
        <v>טיפוח חן/מספרה</v>
      </c>
      <c r="R865" s="219">
        <f t="shared" si="132"/>
        <v>1</v>
      </c>
      <c r="S865" s="211">
        <f t="shared" si="133"/>
        <v>0</v>
      </c>
      <c r="T865" s="211">
        <f t="shared" si="129"/>
        <v>300</v>
      </c>
      <c r="U865" s="211">
        <f t="shared" si="134"/>
        <v>300</v>
      </c>
      <c r="V865" s="220"/>
      <c r="X865" s="63" t="str">
        <f>'טבלה מרכזת'!A865</f>
        <v>תשושי נפש</v>
      </c>
      <c r="Y865" s="63">
        <f>'טבלה מרכזת'!B865</f>
        <v>60</v>
      </c>
      <c r="Z865" s="63" t="str">
        <f>'טבלה מרכזת'!C865</f>
        <v>טיפוח חן/מספרה</v>
      </c>
      <c r="AA865" s="63" t="str">
        <f>'טבלה מרכזת'!D865</f>
        <v>טיפוח החן</v>
      </c>
      <c r="AB865" s="63" t="str">
        <f>'טבלה מרכזת'!E865</f>
        <v>קולב בגדים</v>
      </c>
      <c r="AC865" s="63">
        <f>'טבלה מרכזת'!F865</f>
        <v>300</v>
      </c>
      <c r="AD865" s="63">
        <f>'טבלה מרכזת'!G865</f>
        <v>1</v>
      </c>
      <c r="AE865" s="63">
        <f>'טבלה מרכזת'!H865</f>
        <v>300</v>
      </c>
    </row>
    <row r="866" spans="2:31" ht="14.5" thickBot="1" x14ac:dyDescent="0.35">
      <c r="B866" s="64" t="str">
        <f>תקן[[#This Row],[סוג מרכז]]</f>
        <v>תשושי נפש</v>
      </c>
      <c r="C866" s="64">
        <f>תקן[[#This Row],[גודל מרכז]]</f>
        <v>60</v>
      </c>
      <c r="D866" s="64" t="str">
        <f>תקן[[#This Row],[סוג פריט]]</f>
        <v>טיפוח חן/מספרה</v>
      </c>
      <c r="E866" s="64" t="str">
        <f>תקן[[#This Row],[קטגוריה]]</f>
        <v>טיפוח החן</v>
      </c>
      <c r="F866" s="60" t="str">
        <f>תקן[[#This Row],[תיאור הפריט]]</f>
        <v>רגלית פדיקור</v>
      </c>
      <c r="G866" s="64">
        <f>תקן[[#This Row],[עלות פריט]]</f>
        <v>350</v>
      </c>
      <c r="H866" s="64">
        <f>תקן[[#This Row],[כמות]]</f>
        <v>1</v>
      </c>
      <c r="I866" s="64">
        <f>תקן[[#This Row],[סהכ עלות]]</f>
        <v>350</v>
      </c>
      <c r="J866" s="65"/>
      <c r="K866" s="209" t="str">
        <f t="shared" si="130"/>
        <v>רגלית פדיקור</v>
      </c>
      <c r="L866" s="210">
        <f t="shared" si="126"/>
        <v>1</v>
      </c>
      <c r="M866" s="211">
        <f t="shared" si="127"/>
        <v>0</v>
      </c>
      <c r="N866" s="211">
        <f t="shared" si="128"/>
        <v>350</v>
      </c>
      <c r="O866" s="210"/>
      <c r="P866" s="218"/>
      <c r="Q866" s="215" t="str">
        <f t="shared" si="131"/>
        <v>טיפוח חן/מספרה</v>
      </c>
      <c r="R866" s="219">
        <f t="shared" si="132"/>
        <v>1</v>
      </c>
      <c r="S866" s="211">
        <f t="shared" si="133"/>
        <v>0</v>
      </c>
      <c r="T866" s="211">
        <f t="shared" si="129"/>
        <v>350</v>
      </c>
      <c r="U866" s="211">
        <f t="shared" si="134"/>
        <v>350</v>
      </c>
      <c r="V866" s="220"/>
      <c r="X866" s="63" t="str">
        <f>'טבלה מרכזת'!A866</f>
        <v>תשושי נפש</v>
      </c>
      <c r="Y866" s="63">
        <f>'טבלה מרכזת'!B866</f>
        <v>60</v>
      </c>
      <c r="Z866" s="63" t="str">
        <f>'טבלה מרכזת'!C866</f>
        <v>טיפוח חן/מספרה</v>
      </c>
      <c r="AA866" s="63" t="str">
        <f>'טבלה מרכזת'!D866</f>
        <v>טיפוח החן</v>
      </c>
      <c r="AB866" s="63" t="str">
        <f>'טבלה מרכזת'!E866</f>
        <v>רגלית פדיקור</v>
      </c>
      <c r="AC866" s="63">
        <f>'טבלה מרכזת'!F866</f>
        <v>350</v>
      </c>
      <c r="AD866" s="63">
        <f>'טבלה מרכזת'!G866</f>
        <v>1</v>
      </c>
      <c r="AE866" s="63">
        <f>'טבלה מרכזת'!H866</f>
        <v>350</v>
      </c>
    </row>
    <row r="867" spans="2:31" ht="14.5" thickBot="1" x14ac:dyDescent="0.35">
      <c r="B867" s="64" t="str">
        <f>תקן[[#This Row],[סוג מרכז]]</f>
        <v>תשושי נפש</v>
      </c>
      <c r="C867" s="64">
        <f>תקן[[#This Row],[גודל מרכז]]</f>
        <v>60</v>
      </c>
      <c r="D867" s="64" t="str">
        <f>תקן[[#This Row],[סוג פריט]]</f>
        <v>טיפוח חן/מספרה</v>
      </c>
      <c r="E867" s="64" t="str">
        <f>תקן[[#This Row],[קטגוריה]]</f>
        <v>טיפוח החן</v>
      </c>
      <c r="F867" s="60" t="str">
        <f>תקן[[#This Row],[תיאור הפריט]]</f>
        <v>שרפרף למטפל</v>
      </c>
      <c r="G867" s="64">
        <f>תקן[[#This Row],[עלות פריט]]</f>
        <v>750</v>
      </c>
      <c r="H867" s="64">
        <f>תקן[[#This Row],[כמות]]</f>
        <v>1</v>
      </c>
      <c r="I867" s="64">
        <f>תקן[[#This Row],[סהכ עלות]]</f>
        <v>750</v>
      </c>
      <c r="J867" s="65"/>
      <c r="K867" s="209" t="str">
        <f t="shared" si="130"/>
        <v>שרפרף למטפל</v>
      </c>
      <c r="L867" s="210">
        <f t="shared" si="126"/>
        <v>1</v>
      </c>
      <c r="M867" s="211">
        <f t="shared" si="127"/>
        <v>0</v>
      </c>
      <c r="N867" s="211">
        <f t="shared" si="128"/>
        <v>750</v>
      </c>
      <c r="O867" s="210"/>
      <c r="P867" s="218"/>
      <c r="Q867" s="215" t="str">
        <f t="shared" si="131"/>
        <v>טיפוח חן/מספרה</v>
      </c>
      <c r="R867" s="219">
        <f t="shared" si="132"/>
        <v>1</v>
      </c>
      <c r="S867" s="211">
        <f t="shared" si="133"/>
        <v>0</v>
      </c>
      <c r="T867" s="211">
        <f t="shared" si="129"/>
        <v>750</v>
      </c>
      <c r="U867" s="211">
        <f t="shared" si="134"/>
        <v>750</v>
      </c>
      <c r="V867" s="220"/>
      <c r="X867" s="63" t="str">
        <f>'טבלה מרכזת'!A867</f>
        <v>תשושי נפש</v>
      </c>
      <c r="Y867" s="63">
        <f>'טבלה מרכזת'!B867</f>
        <v>60</v>
      </c>
      <c r="Z867" s="63" t="str">
        <f>'טבלה מרכזת'!C867</f>
        <v>טיפוח חן/מספרה</v>
      </c>
      <c r="AA867" s="63" t="str">
        <f>'טבלה מרכזת'!D867</f>
        <v>טיפוח החן</v>
      </c>
      <c r="AB867" s="63" t="str">
        <f>'טבלה מרכזת'!E867</f>
        <v>שרפרף למטפל</v>
      </c>
      <c r="AC867" s="63">
        <f>'טבלה מרכזת'!F867</f>
        <v>750</v>
      </c>
      <c r="AD867" s="63">
        <f>'טבלה מרכזת'!G867</f>
        <v>1</v>
      </c>
      <c r="AE867" s="63">
        <f>'טבלה מרכזת'!H867</f>
        <v>750</v>
      </c>
    </row>
    <row r="868" spans="2:31" ht="14.5" thickBot="1" x14ac:dyDescent="0.35">
      <c r="B868" s="64" t="str">
        <f>תקן[[#This Row],[סוג מרכז]]</f>
        <v>תשושי נפש</v>
      </c>
      <c r="C868" s="64">
        <f>תקן[[#This Row],[גודל מרכז]]</f>
        <v>60</v>
      </c>
      <c r="D868" s="64" t="str">
        <f>תקן[[#This Row],[סוג פריט]]</f>
        <v>כלי חשמל</v>
      </c>
      <c r="E868" s="64" t="str">
        <f>תקן[[#This Row],[קטגוריה]]</f>
        <v>מכבסה</v>
      </c>
      <c r="F868" s="60" t="str">
        <f>תקן[[#This Row],[תיאור הפריט]]</f>
        <v xml:space="preserve">מייבש כביסה  </v>
      </c>
      <c r="G868" s="64">
        <f>תקן[[#This Row],[עלות פריט]]</f>
        <v>2500</v>
      </c>
      <c r="H868" s="64">
        <f>תקן[[#This Row],[כמות]]</f>
        <v>1</v>
      </c>
      <c r="I868" s="64">
        <f>תקן[[#This Row],[סהכ עלות]]</f>
        <v>2500</v>
      </c>
      <c r="J868" s="65"/>
      <c r="K868" s="209" t="str">
        <f t="shared" si="130"/>
        <v xml:space="preserve">מייבש כביסה  </v>
      </c>
      <c r="L868" s="210">
        <f t="shared" si="126"/>
        <v>1</v>
      </c>
      <c r="M868" s="211">
        <f t="shared" si="127"/>
        <v>0</v>
      </c>
      <c r="N868" s="211">
        <f t="shared" si="128"/>
        <v>2500</v>
      </c>
      <c r="O868" s="210"/>
      <c r="P868" s="218"/>
      <c r="Q868" s="215" t="str">
        <f t="shared" si="131"/>
        <v>כלי חשמל</v>
      </c>
      <c r="R868" s="219">
        <f t="shared" si="132"/>
        <v>1</v>
      </c>
      <c r="S868" s="211">
        <f t="shared" si="133"/>
        <v>0</v>
      </c>
      <c r="T868" s="211">
        <f t="shared" si="129"/>
        <v>2500</v>
      </c>
      <c r="U868" s="211">
        <f t="shared" si="134"/>
        <v>2500</v>
      </c>
      <c r="V868" s="220"/>
      <c r="X868" s="63" t="str">
        <f>'טבלה מרכזת'!A868</f>
        <v>תשושי נפש</v>
      </c>
      <c r="Y868" s="63">
        <f>'טבלה מרכזת'!B868</f>
        <v>60</v>
      </c>
      <c r="Z868" s="63" t="str">
        <f>'טבלה מרכזת'!C868</f>
        <v>כלי חשמל</v>
      </c>
      <c r="AA868" s="63" t="str">
        <f>'טבלה מרכזת'!D868</f>
        <v>מכבסה</v>
      </c>
      <c r="AB868" s="63" t="str">
        <f>'טבלה מרכזת'!E868</f>
        <v xml:space="preserve">מייבש כביסה  </v>
      </c>
      <c r="AC868" s="63">
        <f>'טבלה מרכזת'!F868</f>
        <v>2500</v>
      </c>
      <c r="AD868" s="63">
        <f>'טבלה מרכזת'!G868</f>
        <v>1</v>
      </c>
      <c r="AE868" s="63">
        <f>'טבלה מרכזת'!H868</f>
        <v>2500</v>
      </c>
    </row>
    <row r="869" spans="2:31" ht="14.5" thickBot="1" x14ac:dyDescent="0.35">
      <c r="B869" s="64" t="str">
        <f>תקן[[#This Row],[סוג מרכז]]</f>
        <v>תשושי נפש</v>
      </c>
      <c r="C869" s="64">
        <f>תקן[[#This Row],[גודל מרכז]]</f>
        <v>60</v>
      </c>
      <c r="D869" s="64" t="str">
        <f>תקן[[#This Row],[סוג פריט]]</f>
        <v>כלי חשמל</v>
      </c>
      <c r="E869" s="64" t="str">
        <f>תקן[[#This Row],[קטגוריה]]</f>
        <v>חדר רחצה</v>
      </c>
      <c r="F869" s="60" t="str">
        <f>תקן[[#This Row],[תיאור הפריט]]</f>
        <v>מייבש שיער</v>
      </c>
      <c r="G869" s="64">
        <f>תקן[[#This Row],[עלות פריט]]</f>
        <v>250</v>
      </c>
      <c r="H869" s="64">
        <f>תקן[[#This Row],[כמות]]</f>
        <v>2</v>
      </c>
      <c r="I869" s="64">
        <f>תקן[[#This Row],[סהכ עלות]]</f>
        <v>500</v>
      </c>
      <c r="J869" s="65"/>
      <c r="K869" s="209" t="str">
        <f t="shared" si="130"/>
        <v>מייבש שיער</v>
      </c>
      <c r="L869" s="210">
        <f t="shared" si="126"/>
        <v>2</v>
      </c>
      <c r="M869" s="211">
        <f t="shared" si="127"/>
        <v>0</v>
      </c>
      <c r="N869" s="211">
        <f t="shared" si="128"/>
        <v>500</v>
      </c>
      <c r="O869" s="210"/>
      <c r="P869" s="218"/>
      <c r="Q869" s="215" t="str">
        <f t="shared" si="131"/>
        <v>כלי חשמל</v>
      </c>
      <c r="R869" s="219">
        <f t="shared" si="132"/>
        <v>2</v>
      </c>
      <c r="S869" s="211">
        <f t="shared" si="133"/>
        <v>0</v>
      </c>
      <c r="T869" s="211">
        <f t="shared" si="129"/>
        <v>250</v>
      </c>
      <c r="U869" s="211">
        <f t="shared" si="134"/>
        <v>500</v>
      </c>
      <c r="V869" s="220"/>
      <c r="X869" s="63" t="str">
        <f>'טבלה מרכזת'!A869</f>
        <v>תשושי נפש</v>
      </c>
      <c r="Y869" s="63">
        <f>'טבלה מרכזת'!B869</f>
        <v>60</v>
      </c>
      <c r="Z869" s="63" t="str">
        <f>'טבלה מרכזת'!C869</f>
        <v>כלי חשמל</v>
      </c>
      <c r="AA869" s="63" t="str">
        <f>'טבלה מרכזת'!D869</f>
        <v>חדר רחצה</v>
      </c>
      <c r="AB869" s="63" t="str">
        <f>'טבלה מרכזת'!E869</f>
        <v>מייבש שיער</v>
      </c>
      <c r="AC869" s="63">
        <f>'טבלה מרכזת'!F869</f>
        <v>250</v>
      </c>
      <c r="AD869" s="63">
        <f>'טבלה מרכזת'!G869</f>
        <v>2</v>
      </c>
      <c r="AE869" s="63">
        <f>'טבלה מרכזת'!H869</f>
        <v>500</v>
      </c>
    </row>
    <row r="870" spans="2:31" ht="14.5" thickBot="1" x14ac:dyDescent="0.35">
      <c r="B870" s="64" t="str">
        <f>תקן[[#This Row],[סוג מרכז]]</f>
        <v>תשושי נפש</v>
      </c>
      <c r="C870" s="64">
        <f>תקן[[#This Row],[גודל מרכז]]</f>
        <v>60</v>
      </c>
      <c r="D870" s="64" t="str">
        <f>תקן[[#This Row],[סוג פריט]]</f>
        <v>כלי חשמל</v>
      </c>
      <c r="E870" s="64" t="str">
        <f>תקן[[#This Row],[קטגוריה]]</f>
        <v>מכבסה</v>
      </c>
      <c r="F870" s="60" t="str">
        <f>תקן[[#This Row],[תיאור הפריט]]</f>
        <v>מכונת כביסה 7 ק"ג</v>
      </c>
      <c r="G870" s="64">
        <f>תקן[[#This Row],[עלות פריט]]</f>
        <v>3500</v>
      </c>
      <c r="H870" s="64">
        <f>תקן[[#This Row],[כמות]]</f>
        <v>1</v>
      </c>
      <c r="I870" s="64">
        <f>תקן[[#This Row],[סהכ עלות]]</f>
        <v>3500</v>
      </c>
      <c r="J870" s="65"/>
      <c r="K870" s="209" t="str">
        <f t="shared" si="130"/>
        <v>מכונת כביסה 7 ק"ג</v>
      </c>
      <c r="L870" s="210">
        <f t="shared" si="126"/>
        <v>1</v>
      </c>
      <c r="M870" s="211">
        <f t="shared" si="127"/>
        <v>0</v>
      </c>
      <c r="N870" s="211">
        <f t="shared" si="128"/>
        <v>3500</v>
      </c>
      <c r="O870" s="210"/>
      <c r="P870" s="218"/>
      <c r="Q870" s="215" t="str">
        <f t="shared" si="131"/>
        <v>כלי חשמל</v>
      </c>
      <c r="R870" s="219">
        <f t="shared" si="132"/>
        <v>1</v>
      </c>
      <c r="S870" s="211">
        <f t="shared" si="133"/>
        <v>0</v>
      </c>
      <c r="T870" s="211">
        <f t="shared" si="129"/>
        <v>3500</v>
      </c>
      <c r="U870" s="211">
        <f t="shared" si="134"/>
        <v>3500</v>
      </c>
      <c r="V870" s="220"/>
      <c r="X870" s="63" t="str">
        <f>'טבלה מרכזת'!A870</f>
        <v>תשושי נפש</v>
      </c>
      <c r="Y870" s="63">
        <f>'טבלה מרכזת'!B870</f>
        <v>60</v>
      </c>
      <c r="Z870" s="63" t="str">
        <f>'טבלה מרכזת'!C870</f>
        <v>כלי חשמל</v>
      </c>
      <c r="AA870" s="63" t="str">
        <f>'טבלה מרכזת'!D870</f>
        <v>מכבסה</v>
      </c>
      <c r="AB870" s="63" t="str">
        <f>'טבלה מרכזת'!E870</f>
        <v>מכונת כביסה 7 ק"ג</v>
      </c>
      <c r="AC870" s="63">
        <f>'טבלה מרכזת'!F870</f>
        <v>3500</v>
      </c>
      <c r="AD870" s="63">
        <f>'טבלה מרכזת'!G870</f>
        <v>1</v>
      </c>
      <c r="AE870" s="63">
        <f>'טבלה מרכזת'!H870</f>
        <v>3500</v>
      </c>
    </row>
    <row r="871" spans="2:31" ht="14.5" thickBot="1" x14ac:dyDescent="0.35">
      <c r="B871" s="64" t="str">
        <f>תקן[[#This Row],[סוג מרכז]]</f>
        <v>תשושי נפש</v>
      </c>
      <c r="C871" s="64">
        <f>תקן[[#This Row],[גודל מרכז]]</f>
        <v>60</v>
      </c>
      <c r="D871" s="64" t="str">
        <f>תקן[[#This Row],[סוג פריט]]</f>
        <v>כלי חשמל</v>
      </c>
      <c r="E871" s="64" t="str">
        <f>תקן[[#This Row],[קטגוריה]]</f>
        <v>חדר ניקיון</v>
      </c>
      <c r="F871" s="60" t="str">
        <f>תקן[[#This Row],[תיאור הפריט]]</f>
        <v>מכונת שטיפה</v>
      </c>
      <c r="G871" s="64">
        <f>תקן[[#This Row],[עלות פריט]]</f>
        <v>15000</v>
      </c>
      <c r="H871" s="64">
        <f>תקן[[#This Row],[כמות]]</f>
        <v>1</v>
      </c>
      <c r="I871" s="64">
        <f>תקן[[#This Row],[סהכ עלות]]</f>
        <v>15000</v>
      </c>
      <c r="J871" s="65"/>
      <c r="K871" s="209" t="str">
        <f t="shared" si="130"/>
        <v>מכונת שטיפה</v>
      </c>
      <c r="L871" s="210">
        <f t="shared" si="126"/>
        <v>1</v>
      </c>
      <c r="M871" s="211">
        <f t="shared" si="127"/>
        <v>0</v>
      </c>
      <c r="N871" s="211">
        <f t="shared" si="128"/>
        <v>15000</v>
      </c>
      <c r="O871" s="210"/>
      <c r="P871" s="218"/>
      <c r="Q871" s="215" t="str">
        <f t="shared" si="131"/>
        <v>כלי חשמל</v>
      </c>
      <c r="R871" s="219">
        <f t="shared" si="132"/>
        <v>1</v>
      </c>
      <c r="S871" s="211">
        <f t="shared" si="133"/>
        <v>0</v>
      </c>
      <c r="T871" s="211">
        <f t="shared" si="129"/>
        <v>15000</v>
      </c>
      <c r="U871" s="211">
        <f t="shared" si="134"/>
        <v>15000</v>
      </c>
      <c r="V871" s="220"/>
      <c r="X871" s="63" t="str">
        <f>'טבלה מרכזת'!A871</f>
        <v>תשושי נפש</v>
      </c>
      <c r="Y871" s="63">
        <f>'טבלה מרכזת'!B871</f>
        <v>60</v>
      </c>
      <c r="Z871" s="63" t="str">
        <f>'טבלה מרכזת'!C871</f>
        <v>כלי חשמל</v>
      </c>
      <c r="AA871" s="63" t="str">
        <f>'טבלה מרכזת'!D871</f>
        <v>חדר ניקיון</v>
      </c>
      <c r="AB871" s="63" t="str">
        <f>'טבלה מרכזת'!E871</f>
        <v>מכונת שטיפה</v>
      </c>
      <c r="AC871" s="63">
        <f>'טבלה מרכזת'!F871</f>
        <v>15000</v>
      </c>
      <c r="AD871" s="63">
        <f>'טבלה מרכזת'!G871</f>
        <v>1</v>
      </c>
      <c r="AE871" s="63">
        <f>'טבלה מרכזת'!H871</f>
        <v>15000</v>
      </c>
    </row>
    <row r="872" spans="2:31" ht="14.5" thickBot="1" x14ac:dyDescent="0.35">
      <c r="B872" s="64" t="str">
        <f>תקן[[#This Row],[סוג מרכז]]</f>
        <v>תשושי נפש</v>
      </c>
      <c r="C872" s="64">
        <f>תקן[[#This Row],[גודל מרכז]]</f>
        <v>60</v>
      </c>
      <c r="D872" s="64" t="str">
        <f>תקן[[#This Row],[סוג פריט]]</f>
        <v>כלי חשמל</v>
      </c>
      <c r="E872" s="64" t="str">
        <f>תקן[[#This Row],[קטגוריה]]</f>
        <v>שירותים ציבוריים</v>
      </c>
      <c r="F872" s="60" t="str">
        <f>תקן[[#This Row],[תיאור הפריט]]</f>
        <v>מתקן טיהור אויר חשמלי</v>
      </c>
      <c r="G872" s="64">
        <f>תקן[[#This Row],[עלות פריט]]</f>
        <v>650</v>
      </c>
      <c r="H872" s="64">
        <f>תקן[[#This Row],[כמות]]</f>
        <v>4</v>
      </c>
      <c r="I872" s="64">
        <f>תקן[[#This Row],[סהכ עלות]]</f>
        <v>2600</v>
      </c>
      <c r="J872" s="65"/>
      <c r="K872" s="209" t="str">
        <f t="shared" si="130"/>
        <v>מתקן טיהור אויר חשמלי</v>
      </c>
      <c r="L872" s="210">
        <f t="shared" si="126"/>
        <v>4</v>
      </c>
      <c r="M872" s="211">
        <f t="shared" si="127"/>
        <v>0</v>
      </c>
      <c r="N872" s="211">
        <f t="shared" si="128"/>
        <v>2600</v>
      </c>
      <c r="O872" s="210"/>
      <c r="P872" s="218"/>
      <c r="Q872" s="215" t="str">
        <f t="shared" si="131"/>
        <v>כלי חשמל</v>
      </c>
      <c r="R872" s="219">
        <f t="shared" si="132"/>
        <v>4</v>
      </c>
      <c r="S872" s="211">
        <f t="shared" si="133"/>
        <v>0</v>
      </c>
      <c r="T872" s="211">
        <f t="shared" si="129"/>
        <v>650</v>
      </c>
      <c r="U872" s="211">
        <f t="shared" si="134"/>
        <v>2600</v>
      </c>
      <c r="V872" s="220"/>
      <c r="X872" s="63" t="str">
        <f>'טבלה מרכזת'!A872</f>
        <v>תשושי נפש</v>
      </c>
      <c r="Y872" s="63">
        <f>'טבלה מרכזת'!B872</f>
        <v>60</v>
      </c>
      <c r="Z872" s="63" t="str">
        <f>'טבלה מרכזת'!C872</f>
        <v>כלי חשמל</v>
      </c>
      <c r="AA872" s="63" t="str">
        <f>'טבלה מרכזת'!D872</f>
        <v>שירותים ציבוריים</v>
      </c>
      <c r="AB872" s="63" t="str">
        <f>'טבלה מרכזת'!E872</f>
        <v>מתקן טיהור אויר חשמלי</v>
      </c>
      <c r="AC872" s="63">
        <f>'טבלה מרכזת'!F872</f>
        <v>650</v>
      </c>
      <c r="AD872" s="63">
        <f>'טבלה מרכזת'!G872</f>
        <v>4</v>
      </c>
      <c r="AE872" s="63">
        <f>'טבלה מרכזת'!H872</f>
        <v>2600</v>
      </c>
    </row>
    <row r="873" spans="2:31" ht="14.5" thickBot="1" x14ac:dyDescent="0.35">
      <c r="B873" s="64" t="str">
        <f>תקן[[#This Row],[סוג מרכז]]</f>
        <v>תשושי נפש</v>
      </c>
      <c r="C873" s="64">
        <f>תקן[[#This Row],[גודל מרכז]]</f>
        <v>60</v>
      </c>
      <c r="D873" s="64" t="str">
        <f>תקן[[#This Row],[סוג פריט]]</f>
        <v>כלי חשמל</v>
      </c>
      <c r="E873" s="64" t="str">
        <f>תקן[[#This Row],[קטגוריה]]</f>
        <v>אולם כניסה</v>
      </c>
      <c r="F873" s="60" t="str">
        <f>תקן[[#This Row],[תיאור הפריט]]</f>
        <v>מתקן מים קרים</v>
      </c>
      <c r="G873" s="64">
        <f>תקן[[#This Row],[עלות פריט]]</f>
        <v>2500</v>
      </c>
      <c r="H873" s="64">
        <f>תקן[[#This Row],[כמות]]</f>
        <v>1</v>
      </c>
      <c r="I873" s="64">
        <f>תקן[[#This Row],[סהכ עלות]]</f>
        <v>2500</v>
      </c>
      <c r="J873" s="65"/>
      <c r="K873" s="209" t="str">
        <f t="shared" si="130"/>
        <v>מתקן מים קרים</v>
      </c>
      <c r="L873" s="210">
        <f t="shared" si="126"/>
        <v>1</v>
      </c>
      <c r="M873" s="211">
        <f t="shared" si="127"/>
        <v>0</v>
      </c>
      <c r="N873" s="211">
        <f t="shared" si="128"/>
        <v>2500</v>
      </c>
      <c r="O873" s="210"/>
      <c r="P873" s="218"/>
      <c r="Q873" s="215" t="str">
        <f t="shared" si="131"/>
        <v>כלי חשמל</v>
      </c>
      <c r="R873" s="219">
        <f t="shared" si="132"/>
        <v>1</v>
      </c>
      <c r="S873" s="211">
        <f t="shared" si="133"/>
        <v>0</v>
      </c>
      <c r="T873" s="211">
        <f t="shared" si="129"/>
        <v>2500</v>
      </c>
      <c r="U873" s="211">
        <f t="shared" si="134"/>
        <v>2500</v>
      </c>
      <c r="V873" s="220"/>
      <c r="X873" s="63" t="str">
        <f>'טבלה מרכזת'!A873</f>
        <v>תשושי נפש</v>
      </c>
      <c r="Y873" s="63">
        <f>'טבלה מרכזת'!B873</f>
        <v>60</v>
      </c>
      <c r="Z873" s="63" t="str">
        <f>'טבלה מרכזת'!C873</f>
        <v>כלי חשמל</v>
      </c>
      <c r="AA873" s="63" t="str">
        <f>'טבלה מרכזת'!D873</f>
        <v>אולם כניסה</v>
      </c>
      <c r="AB873" s="63" t="str">
        <f>'טבלה מרכזת'!E873</f>
        <v>מתקן מים קרים</v>
      </c>
      <c r="AC873" s="63">
        <f>'טבלה מרכזת'!F873</f>
        <v>2500</v>
      </c>
      <c r="AD873" s="63">
        <f>'טבלה מרכזת'!G873</f>
        <v>1</v>
      </c>
      <c r="AE873" s="63">
        <f>'טבלה מרכזת'!H873</f>
        <v>2500</v>
      </c>
    </row>
    <row r="874" spans="2:31" ht="14.5" thickBot="1" x14ac:dyDescent="0.35">
      <c r="B874" s="64" t="str">
        <f>תקן[[#This Row],[סוג מרכז]]</f>
        <v>תשושי נפש</v>
      </c>
      <c r="C874" s="64">
        <f>תקן[[#This Row],[גודל מרכז]]</f>
        <v>60</v>
      </c>
      <c r="D874" s="64" t="str">
        <f>תקן[[#This Row],[סוג פריט]]</f>
        <v>כלי חשמל</v>
      </c>
      <c r="E874" s="64" t="str">
        <f>תקן[[#This Row],[קטגוריה]]</f>
        <v>חדר אוכל</v>
      </c>
      <c r="F874" s="60" t="str">
        <f>תקן[[#This Row],[תיאור הפריט]]</f>
        <v>מתקן שתיה קלה (דיספנסר)</v>
      </c>
      <c r="G874" s="64">
        <f>תקן[[#This Row],[עלות פריט]]</f>
        <v>4500</v>
      </c>
      <c r="H874" s="64">
        <f>תקן[[#This Row],[כמות]]</f>
        <v>1</v>
      </c>
      <c r="I874" s="64">
        <f>תקן[[#This Row],[סהכ עלות]]</f>
        <v>4500</v>
      </c>
      <c r="J874" s="65"/>
      <c r="K874" s="209" t="str">
        <f t="shared" si="130"/>
        <v>מתקן שתיה קלה (דיספנסר)</v>
      </c>
      <c r="L874" s="210">
        <f t="shared" si="126"/>
        <v>1</v>
      </c>
      <c r="M874" s="211">
        <f t="shared" si="127"/>
        <v>0</v>
      </c>
      <c r="N874" s="211">
        <f t="shared" si="128"/>
        <v>4500</v>
      </c>
      <c r="O874" s="210"/>
      <c r="P874" s="218"/>
      <c r="Q874" s="215" t="str">
        <f t="shared" si="131"/>
        <v>כלי חשמל</v>
      </c>
      <c r="R874" s="219">
        <f t="shared" si="132"/>
        <v>1</v>
      </c>
      <c r="S874" s="211">
        <f t="shared" si="133"/>
        <v>0</v>
      </c>
      <c r="T874" s="211">
        <f t="shared" si="129"/>
        <v>4500</v>
      </c>
      <c r="U874" s="211">
        <f t="shared" si="134"/>
        <v>4500</v>
      </c>
      <c r="V874" s="220"/>
      <c r="X874" s="63" t="str">
        <f>'טבלה מרכזת'!A874</f>
        <v>תשושי נפש</v>
      </c>
      <c r="Y874" s="63">
        <f>'טבלה מרכזת'!B874</f>
        <v>60</v>
      </c>
      <c r="Z874" s="63" t="str">
        <f>'טבלה מרכזת'!C874</f>
        <v>כלי חשמל</v>
      </c>
      <c r="AA874" s="63" t="str">
        <f>'טבלה מרכזת'!D874</f>
        <v>חדר אוכל</v>
      </c>
      <c r="AB874" s="63" t="str">
        <f>'טבלה מרכזת'!E874</f>
        <v>מתקן שתיה קלה (דיספנסר)</v>
      </c>
      <c r="AC874" s="63">
        <f>'טבלה מרכזת'!F874</f>
        <v>4500</v>
      </c>
      <c r="AD874" s="63">
        <f>'טבלה מרכזת'!G874</f>
        <v>1</v>
      </c>
      <c r="AE874" s="63">
        <f>'טבלה מרכזת'!H874</f>
        <v>4500</v>
      </c>
    </row>
    <row r="875" spans="2:31" ht="14.5" thickBot="1" x14ac:dyDescent="0.35">
      <c r="B875" s="64" t="str">
        <f>תקן[[#This Row],[סוג מרכז]]</f>
        <v>תשושי נפש</v>
      </c>
      <c r="C875" s="64">
        <f>תקן[[#This Row],[גודל מרכז]]</f>
        <v>60</v>
      </c>
      <c r="D875" s="64" t="str">
        <f>תקן[[#This Row],[סוג פריט]]</f>
        <v>כלי חשמל</v>
      </c>
      <c r="E875" s="64" t="str">
        <f>תקן[[#This Row],[קטגוריה]]</f>
        <v>חדר רחצה</v>
      </c>
      <c r="F875" s="60" t="str">
        <f>תקן[[#This Row],[תיאור הפריט]]</f>
        <v>תנור חימום</v>
      </c>
      <c r="G875" s="64">
        <f>תקן[[#This Row],[עלות פריט]]</f>
        <v>250</v>
      </c>
      <c r="H875" s="64">
        <f>תקן[[#This Row],[כמות]]</f>
        <v>2</v>
      </c>
      <c r="I875" s="64">
        <f>תקן[[#This Row],[סהכ עלות]]</f>
        <v>500</v>
      </c>
      <c r="J875" s="65"/>
      <c r="K875" s="209" t="str">
        <f t="shared" si="130"/>
        <v>תנור חימום</v>
      </c>
      <c r="L875" s="210">
        <f t="shared" si="126"/>
        <v>2</v>
      </c>
      <c r="M875" s="211">
        <f t="shared" si="127"/>
        <v>0</v>
      </c>
      <c r="N875" s="211">
        <f t="shared" si="128"/>
        <v>500</v>
      </c>
      <c r="O875" s="210"/>
      <c r="P875" s="218"/>
      <c r="Q875" s="215" t="str">
        <f t="shared" si="131"/>
        <v>כלי חשמל</v>
      </c>
      <c r="R875" s="219">
        <f t="shared" si="132"/>
        <v>2</v>
      </c>
      <c r="S875" s="211">
        <f t="shared" si="133"/>
        <v>0</v>
      </c>
      <c r="T875" s="211">
        <f t="shared" si="129"/>
        <v>250</v>
      </c>
      <c r="U875" s="211">
        <f t="shared" si="134"/>
        <v>500</v>
      </c>
      <c r="V875" s="220"/>
      <c r="X875" s="63" t="str">
        <f>'טבלה מרכזת'!A875</f>
        <v>תשושי נפש</v>
      </c>
      <c r="Y875" s="63">
        <f>'טבלה מרכזת'!B875</f>
        <v>60</v>
      </c>
      <c r="Z875" s="63" t="str">
        <f>'טבלה מרכזת'!C875</f>
        <v>כלי חשמל</v>
      </c>
      <c r="AA875" s="63" t="str">
        <f>'טבלה מרכזת'!D875</f>
        <v>חדר רחצה</v>
      </c>
      <c r="AB875" s="63" t="str">
        <f>'טבלה מרכזת'!E875</f>
        <v>תנור חימום</v>
      </c>
      <c r="AC875" s="63">
        <f>'טבלה מרכזת'!F875</f>
        <v>250</v>
      </c>
      <c r="AD875" s="63">
        <f>'טבלה מרכזת'!G875</f>
        <v>2</v>
      </c>
      <c r="AE875" s="63">
        <f>'טבלה מרכזת'!H875</f>
        <v>500</v>
      </c>
    </row>
    <row r="876" spans="2:31" ht="14.5" thickBot="1" x14ac:dyDescent="0.35">
      <c r="B876" s="64" t="str">
        <f>תקן[[#This Row],[סוג מרכז]]</f>
        <v>תשושי נפש</v>
      </c>
      <c r="C876" s="64">
        <f>תקן[[#This Row],[גודל מרכז]]</f>
        <v>60</v>
      </c>
      <c r="D876" s="64" t="str">
        <f>תקן[[#This Row],[סוג פריט]]</f>
        <v>כללי</v>
      </c>
      <c r="E876" s="64" t="str">
        <f>תקן[[#This Row],[קטגוריה]]</f>
        <v>חדרי צוות/רב תחומי</v>
      </c>
      <c r="F876" s="60" t="str">
        <f>תקן[[#This Row],[תיאור הפריט]]</f>
        <v>מד חום אינפרא אדום</v>
      </c>
      <c r="G876" s="64">
        <f>תקן[[#This Row],[עלות פריט]]</f>
        <v>250</v>
      </c>
      <c r="H876" s="64">
        <f>תקן[[#This Row],[כמות]]</f>
        <v>1</v>
      </c>
      <c r="I876" s="64">
        <f>תקן[[#This Row],[סהכ עלות]]</f>
        <v>250</v>
      </c>
      <c r="J876" s="65"/>
      <c r="K876" s="209" t="str">
        <f t="shared" si="130"/>
        <v>מד חום אינפרא אדום</v>
      </c>
      <c r="L876" s="210">
        <f t="shared" si="126"/>
        <v>1</v>
      </c>
      <c r="M876" s="211">
        <f t="shared" si="127"/>
        <v>0</v>
      </c>
      <c r="N876" s="211">
        <f t="shared" si="128"/>
        <v>250</v>
      </c>
      <c r="O876" s="210"/>
      <c r="P876" s="218"/>
      <c r="Q876" s="215" t="str">
        <f t="shared" si="131"/>
        <v>כללי</v>
      </c>
      <c r="R876" s="219">
        <f t="shared" si="132"/>
        <v>1</v>
      </c>
      <c r="S876" s="211">
        <f t="shared" si="133"/>
        <v>0</v>
      </c>
      <c r="T876" s="211">
        <f t="shared" si="129"/>
        <v>250</v>
      </c>
      <c r="U876" s="211">
        <f t="shared" si="134"/>
        <v>250</v>
      </c>
      <c r="V876" s="220"/>
      <c r="X876" s="63" t="str">
        <f>'טבלה מרכזת'!A876</f>
        <v>תשושי נפש</v>
      </c>
      <c r="Y876" s="63">
        <f>'טבלה מרכזת'!B876</f>
        <v>60</v>
      </c>
      <c r="Z876" s="63" t="str">
        <f>'טבלה מרכזת'!C876</f>
        <v>כללי</v>
      </c>
      <c r="AA876" s="63" t="str">
        <f>'טבלה מרכזת'!D876</f>
        <v>חדרי צוות/רב תחומי</v>
      </c>
      <c r="AB876" s="63" t="str">
        <f>'טבלה מרכזת'!E876</f>
        <v>מד חום אינפרא אדום</v>
      </c>
      <c r="AC876" s="63">
        <f>'טבלה מרכזת'!F876</f>
        <v>250</v>
      </c>
      <c r="AD876" s="63">
        <f>'טבלה מרכזת'!G876</f>
        <v>1</v>
      </c>
      <c r="AE876" s="63">
        <f>'טבלה מרכזת'!H876</f>
        <v>250</v>
      </c>
    </row>
    <row r="877" spans="2:31" ht="28.5" thickBot="1" x14ac:dyDescent="0.35">
      <c r="B877" s="64" t="str">
        <f>תקן[[#This Row],[סוג מרכז]]</f>
        <v>תשושי נפש</v>
      </c>
      <c r="C877" s="64">
        <f>תקן[[#This Row],[גודל מרכז]]</f>
        <v>60</v>
      </c>
      <c r="D877" s="64" t="str">
        <f>תקן[[#This Row],[סוג פריט]]</f>
        <v>כללי</v>
      </c>
      <c r="E877" s="64" t="str">
        <f>תקן[[#This Row],[קטגוריה]]</f>
        <v>חדרי צוות/רב תחומי</v>
      </c>
      <c r="F877" s="60" t="str">
        <f>תקן[[#This Row],[תיאור הפריט]]</f>
        <v>מד לחץ דם, חום, דופק  וסוטורציה</v>
      </c>
      <c r="G877" s="64">
        <f>תקן[[#This Row],[עלות פריט]]</f>
        <v>2500</v>
      </c>
      <c r="H877" s="64">
        <f>תקן[[#This Row],[כמות]]</f>
        <v>1</v>
      </c>
      <c r="I877" s="64">
        <f>תקן[[#This Row],[סהכ עלות]]</f>
        <v>2500</v>
      </c>
      <c r="J877" s="65"/>
      <c r="K877" s="209" t="str">
        <f t="shared" si="130"/>
        <v>מד לחץ דם, חום, דופק  וסוטורציה</v>
      </c>
      <c r="L877" s="210">
        <f t="shared" si="126"/>
        <v>1</v>
      </c>
      <c r="M877" s="211">
        <f t="shared" si="127"/>
        <v>0</v>
      </c>
      <c r="N877" s="211">
        <f t="shared" si="128"/>
        <v>2500</v>
      </c>
      <c r="O877" s="210"/>
      <c r="P877" s="218"/>
      <c r="Q877" s="215" t="str">
        <f t="shared" si="131"/>
        <v>כללי</v>
      </c>
      <c r="R877" s="219">
        <f t="shared" si="132"/>
        <v>1</v>
      </c>
      <c r="S877" s="211">
        <f t="shared" si="133"/>
        <v>0</v>
      </c>
      <c r="T877" s="211">
        <f t="shared" si="129"/>
        <v>2500</v>
      </c>
      <c r="U877" s="211">
        <f t="shared" si="134"/>
        <v>2500</v>
      </c>
      <c r="V877" s="220"/>
      <c r="X877" s="63" t="str">
        <f>'טבלה מרכזת'!A877</f>
        <v>תשושי נפש</v>
      </c>
      <c r="Y877" s="63">
        <f>'טבלה מרכזת'!B877</f>
        <v>60</v>
      </c>
      <c r="Z877" s="63" t="str">
        <f>'טבלה מרכזת'!C877</f>
        <v>כללי</v>
      </c>
      <c r="AA877" s="63" t="str">
        <f>'טבלה מרכזת'!D877</f>
        <v>חדרי צוות/רב תחומי</v>
      </c>
      <c r="AB877" s="63" t="str">
        <f>'טבלה מרכזת'!E877</f>
        <v>מד לחץ דם, חום, דופק  וסוטורציה</v>
      </c>
      <c r="AC877" s="63">
        <f>'טבלה מרכזת'!F877</f>
        <v>2500</v>
      </c>
      <c r="AD877" s="63">
        <f>'טבלה מרכזת'!G877</f>
        <v>1</v>
      </c>
      <c r="AE877" s="63">
        <f>'טבלה מרכזת'!H877</f>
        <v>2500</v>
      </c>
    </row>
    <row r="878" spans="2:31" ht="14.5" thickBot="1" x14ac:dyDescent="0.35">
      <c r="B878" s="64" t="str">
        <f>תקן[[#This Row],[סוג מרכז]]</f>
        <v>תשושי נפש</v>
      </c>
      <c r="C878" s="64">
        <f>תקן[[#This Row],[גודל מרכז]]</f>
        <v>60</v>
      </c>
      <c r="D878" s="64" t="str">
        <f>תקן[[#This Row],[סוג פריט]]</f>
        <v>כללי</v>
      </c>
      <c r="E878" s="64" t="str">
        <f>תקן[[#This Row],[קטגוריה]]</f>
        <v>כללי</v>
      </c>
      <c r="F878" s="60" t="str">
        <f>תקן[[#This Row],[תיאור הפריט]]</f>
        <v>מזרקי אפיפן</v>
      </c>
      <c r="G878" s="64">
        <f>תקן[[#This Row],[עלות פריט]]</f>
        <v>350</v>
      </c>
      <c r="H878" s="64">
        <f>תקן[[#This Row],[כמות]]</f>
        <v>2</v>
      </c>
      <c r="I878" s="64">
        <f>תקן[[#This Row],[סהכ עלות]]</f>
        <v>700</v>
      </c>
      <c r="J878" s="65"/>
      <c r="K878" s="209" t="str">
        <f t="shared" si="130"/>
        <v>מזרקי אפיפן</v>
      </c>
      <c r="L878" s="210">
        <f t="shared" si="126"/>
        <v>2</v>
      </c>
      <c r="M878" s="211">
        <f t="shared" si="127"/>
        <v>0</v>
      </c>
      <c r="N878" s="211">
        <f t="shared" si="128"/>
        <v>700</v>
      </c>
      <c r="O878" s="210"/>
      <c r="P878" s="218"/>
      <c r="Q878" s="215" t="str">
        <f t="shared" si="131"/>
        <v>כללי</v>
      </c>
      <c r="R878" s="219">
        <f t="shared" si="132"/>
        <v>2</v>
      </c>
      <c r="S878" s="211">
        <f t="shared" si="133"/>
        <v>0</v>
      </c>
      <c r="T878" s="211">
        <f t="shared" si="129"/>
        <v>350</v>
      </c>
      <c r="U878" s="211">
        <f t="shared" si="134"/>
        <v>700</v>
      </c>
      <c r="V878" s="220"/>
      <c r="X878" s="63" t="str">
        <f>'טבלה מרכזת'!A878</f>
        <v>תשושי נפש</v>
      </c>
      <c r="Y878" s="63">
        <f>'טבלה מרכזת'!B878</f>
        <v>60</v>
      </c>
      <c r="Z878" s="63" t="str">
        <f>'טבלה מרכזת'!C878</f>
        <v>כללי</v>
      </c>
      <c r="AA878" s="63" t="str">
        <f>'טבלה מרכזת'!D878</f>
        <v>כללי</v>
      </c>
      <c r="AB878" s="63" t="str">
        <f>'טבלה מרכזת'!E878</f>
        <v>מזרקי אפיפן</v>
      </c>
      <c r="AC878" s="63">
        <f>'טבלה מרכזת'!F878</f>
        <v>350</v>
      </c>
      <c r="AD878" s="63">
        <f>'טבלה מרכזת'!G878</f>
        <v>2</v>
      </c>
      <c r="AE878" s="63">
        <f>'טבלה מרכזת'!H878</f>
        <v>700</v>
      </c>
    </row>
    <row r="879" spans="2:31" ht="14.5" thickBot="1" x14ac:dyDescent="0.35">
      <c r="B879" s="64" t="str">
        <f>תקן[[#This Row],[סוג מרכז]]</f>
        <v>תשושי נפש</v>
      </c>
      <c r="C879" s="64">
        <f>תקן[[#This Row],[גודל מרכז]]</f>
        <v>60</v>
      </c>
      <c r="D879" s="64" t="str">
        <f>תקן[[#This Row],[סוג פריט]]</f>
        <v>כללי</v>
      </c>
      <c r="E879" s="64" t="str">
        <f>תקן[[#This Row],[קטגוריה]]</f>
        <v>כללי</v>
      </c>
      <c r="F879" s="60" t="str">
        <f>תקן[[#This Row],[תיאור הפריט]]</f>
        <v>עיצוב פנים - תקציב למעצב/ת</v>
      </c>
      <c r="G879" s="64">
        <f>תקן[[#This Row],[עלות פריט]]</f>
        <v>10000</v>
      </c>
      <c r="H879" s="64">
        <f>תקן[[#This Row],[כמות]]</f>
        <v>2</v>
      </c>
      <c r="I879" s="64">
        <f>תקן[[#This Row],[סהכ עלות]]</f>
        <v>20000</v>
      </c>
      <c r="J879" s="65"/>
      <c r="K879" s="209" t="str">
        <f t="shared" si="130"/>
        <v>עיצוב פנים - תקציב למעצב/ת</v>
      </c>
      <c r="L879" s="210">
        <f t="shared" si="126"/>
        <v>2</v>
      </c>
      <c r="M879" s="211">
        <f t="shared" si="127"/>
        <v>0</v>
      </c>
      <c r="N879" s="211">
        <f t="shared" si="128"/>
        <v>20000</v>
      </c>
      <c r="O879" s="210"/>
      <c r="P879" s="218"/>
      <c r="Q879" s="215" t="str">
        <f t="shared" si="131"/>
        <v>כללי</v>
      </c>
      <c r="R879" s="219">
        <f t="shared" si="132"/>
        <v>2</v>
      </c>
      <c r="S879" s="211">
        <f t="shared" si="133"/>
        <v>0</v>
      </c>
      <c r="T879" s="211">
        <f t="shared" si="129"/>
        <v>10000</v>
      </c>
      <c r="U879" s="211">
        <f t="shared" si="134"/>
        <v>20000</v>
      </c>
      <c r="V879" s="220"/>
      <c r="X879" s="63" t="str">
        <f>'טבלה מרכזת'!A879</f>
        <v>תשושי נפש</v>
      </c>
      <c r="Y879" s="63">
        <f>'טבלה מרכזת'!B879</f>
        <v>60</v>
      </c>
      <c r="Z879" s="63" t="str">
        <f>'טבלה מרכזת'!C879</f>
        <v>כללי</v>
      </c>
      <c r="AA879" s="63" t="str">
        <f>'טבלה מרכזת'!D879</f>
        <v>כללי</v>
      </c>
      <c r="AB879" s="63" t="str">
        <f>'טבלה מרכזת'!E879</f>
        <v>עיצוב פנים - תקציב למעצב/ת</v>
      </c>
      <c r="AC879" s="63">
        <f>'טבלה מרכזת'!F879</f>
        <v>10000</v>
      </c>
      <c r="AD879" s="63">
        <f>'טבלה מרכזת'!G879</f>
        <v>2</v>
      </c>
      <c r="AE879" s="63">
        <f>'טבלה מרכזת'!H879</f>
        <v>20000</v>
      </c>
    </row>
    <row r="880" spans="2:31" ht="14.5" thickBot="1" x14ac:dyDescent="0.35">
      <c r="B880" s="64" t="str">
        <f>תקן[[#This Row],[סוג מרכז]]</f>
        <v>תשושי נפש</v>
      </c>
      <c r="C880" s="64">
        <f>תקן[[#This Row],[גודל מרכז]]</f>
        <v>60</v>
      </c>
      <c r="D880" s="64" t="str">
        <f>תקן[[#This Row],[סוג פריט]]</f>
        <v>כללי</v>
      </c>
      <c r="E880" s="64" t="str">
        <f>תקן[[#This Row],[קטגוריה]]</f>
        <v>כללי</v>
      </c>
      <c r="F880" s="60" t="str">
        <f>תקן[[#This Row],[תיאור הפריט]]</f>
        <v>קטלן יתושים</v>
      </c>
      <c r="G880" s="64">
        <f>תקן[[#This Row],[עלות פריט]]</f>
        <v>250</v>
      </c>
      <c r="H880" s="64">
        <f>תקן[[#This Row],[כמות]]</f>
        <v>3</v>
      </c>
      <c r="I880" s="64">
        <f>תקן[[#This Row],[סהכ עלות]]</f>
        <v>750</v>
      </c>
      <c r="J880" s="65"/>
      <c r="K880" s="209" t="str">
        <f t="shared" si="130"/>
        <v>קטלן יתושים</v>
      </c>
      <c r="L880" s="210">
        <f t="shared" si="126"/>
        <v>3</v>
      </c>
      <c r="M880" s="211">
        <f t="shared" si="127"/>
        <v>0</v>
      </c>
      <c r="N880" s="211">
        <f t="shared" si="128"/>
        <v>750</v>
      </c>
      <c r="O880" s="210"/>
      <c r="P880" s="218"/>
      <c r="Q880" s="215" t="str">
        <f t="shared" si="131"/>
        <v>כללי</v>
      </c>
      <c r="R880" s="219">
        <f t="shared" si="132"/>
        <v>3</v>
      </c>
      <c r="S880" s="211">
        <f t="shared" si="133"/>
        <v>0</v>
      </c>
      <c r="T880" s="211">
        <f t="shared" si="129"/>
        <v>250</v>
      </c>
      <c r="U880" s="211">
        <f t="shared" si="134"/>
        <v>750</v>
      </c>
      <c r="V880" s="220"/>
      <c r="X880" s="63" t="str">
        <f>'טבלה מרכזת'!A880</f>
        <v>תשושי נפש</v>
      </c>
      <c r="Y880" s="63">
        <f>'טבלה מרכזת'!B880</f>
        <v>60</v>
      </c>
      <c r="Z880" s="63" t="str">
        <f>'טבלה מרכזת'!C880</f>
        <v>כללי</v>
      </c>
      <c r="AA880" s="63" t="str">
        <f>'טבלה מרכזת'!D880</f>
        <v>כללי</v>
      </c>
      <c r="AB880" s="63" t="str">
        <f>'טבלה מרכזת'!E880</f>
        <v>קטלן יתושים</v>
      </c>
      <c r="AC880" s="63">
        <f>'טבלה מרכזת'!F880</f>
        <v>250</v>
      </c>
      <c r="AD880" s="63">
        <f>'טבלה מרכזת'!G880</f>
        <v>3</v>
      </c>
      <c r="AE880" s="63">
        <f>'טבלה מרכזת'!H880</f>
        <v>750</v>
      </c>
    </row>
    <row r="881" spans="2:31" ht="14.5" thickBot="1" x14ac:dyDescent="0.35">
      <c r="B881" s="64" t="str">
        <f>תקן[[#This Row],[סוג מרכז]]</f>
        <v>תשושי נפש</v>
      </c>
      <c r="C881" s="64">
        <f>תקן[[#This Row],[גודל מרכז]]</f>
        <v>60</v>
      </c>
      <c r="D881" s="64" t="str">
        <f>תקן[[#This Row],[סוג פריט]]</f>
        <v>מטבח וחדר אוכל</v>
      </c>
      <c r="E881" s="64" t="str">
        <f>תקן[[#This Row],[קטגוריה]]</f>
        <v>מטבח</v>
      </c>
      <c r="F881" s="60" t="str">
        <f>תקן[[#This Row],[תיאור הפריט]]</f>
        <v>ארון חימום תבניות</v>
      </c>
      <c r="G881" s="64">
        <f>תקן[[#This Row],[עלות פריט]]</f>
        <v>7500</v>
      </c>
      <c r="H881" s="64">
        <f>תקן[[#This Row],[כמות]]</f>
        <v>1</v>
      </c>
      <c r="I881" s="64">
        <f>תקן[[#This Row],[סהכ עלות]]</f>
        <v>7500</v>
      </c>
      <c r="J881" s="65"/>
      <c r="K881" s="209" t="str">
        <f t="shared" si="130"/>
        <v>ארון חימום תבניות</v>
      </c>
      <c r="L881" s="210">
        <f t="shared" si="126"/>
        <v>1</v>
      </c>
      <c r="M881" s="211">
        <f t="shared" si="127"/>
        <v>0</v>
      </c>
      <c r="N881" s="211">
        <f t="shared" si="128"/>
        <v>7500</v>
      </c>
      <c r="O881" s="210"/>
      <c r="P881" s="218"/>
      <c r="Q881" s="215" t="str">
        <f t="shared" si="131"/>
        <v>מטבח וחדר אוכל</v>
      </c>
      <c r="R881" s="219">
        <f t="shared" si="132"/>
        <v>1</v>
      </c>
      <c r="S881" s="211">
        <f t="shared" si="133"/>
        <v>0</v>
      </c>
      <c r="T881" s="211">
        <f t="shared" si="129"/>
        <v>7500</v>
      </c>
      <c r="U881" s="211">
        <f t="shared" si="134"/>
        <v>7500</v>
      </c>
      <c r="V881" s="220"/>
      <c r="X881" s="63" t="str">
        <f>'טבלה מרכזת'!A881</f>
        <v>תשושי נפש</v>
      </c>
      <c r="Y881" s="63">
        <f>'טבלה מרכזת'!B881</f>
        <v>60</v>
      </c>
      <c r="Z881" s="63" t="str">
        <f>'טבלה מרכזת'!C881</f>
        <v>מטבח וחדר אוכל</v>
      </c>
      <c r="AA881" s="63" t="str">
        <f>'טבלה מרכזת'!D881</f>
        <v>מטבח</v>
      </c>
      <c r="AB881" s="63" t="str">
        <f>'טבלה מרכזת'!E881</f>
        <v>ארון חימום תבניות</v>
      </c>
      <c r="AC881" s="63">
        <f>'טבלה מרכזת'!F881</f>
        <v>7500</v>
      </c>
      <c r="AD881" s="63">
        <f>'טבלה מרכזת'!G881</f>
        <v>1</v>
      </c>
      <c r="AE881" s="63">
        <f>'טבלה מרכזת'!H881</f>
        <v>7500</v>
      </c>
    </row>
    <row r="882" spans="2:31" ht="14.5" thickBot="1" x14ac:dyDescent="0.35">
      <c r="B882" s="64" t="str">
        <f>תקן[[#This Row],[סוג מרכז]]</f>
        <v>תשושי נפש</v>
      </c>
      <c r="C882" s="64">
        <f>תקן[[#This Row],[גודל מרכז]]</f>
        <v>60</v>
      </c>
      <c r="D882" s="64" t="str">
        <f>תקן[[#This Row],[סוג פריט]]</f>
        <v>מטבח וחדר אוכל</v>
      </c>
      <c r="E882" s="64" t="str">
        <f>תקן[[#This Row],[קטגוריה]]</f>
        <v>מטבח</v>
      </c>
      <c r="F882" s="60" t="str">
        <f>תקן[[#This Row],[תיאור הפריט]]</f>
        <v>כוננית לאיחסון כלים וסירים</v>
      </c>
      <c r="G882" s="64">
        <f>תקן[[#This Row],[עלות פריט]]</f>
        <v>1500</v>
      </c>
      <c r="H882" s="64">
        <f>תקן[[#This Row],[כמות]]</f>
        <v>2</v>
      </c>
      <c r="I882" s="64">
        <f>תקן[[#This Row],[סהכ עלות]]</f>
        <v>3000</v>
      </c>
      <c r="J882" s="65"/>
      <c r="K882" s="209" t="str">
        <f t="shared" si="130"/>
        <v>כוננית לאיחסון כלים וסירים</v>
      </c>
      <c r="L882" s="210">
        <f t="shared" si="126"/>
        <v>2</v>
      </c>
      <c r="M882" s="211">
        <f t="shared" si="127"/>
        <v>0</v>
      </c>
      <c r="N882" s="211">
        <f t="shared" si="128"/>
        <v>3000</v>
      </c>
      <c r="O882" s="210"/>
      <c r="P882" s="218"/>
      <c r="Q882" s="215" t="str">
        <f t="shared" si="131"/>
        <v>מטבח וחדר אוכל</v>
      </c>
      <c r="R882" s="219">
        <f t="shared" si="132"/>
        <v>2</v>
      </c>
      <c r="S882" s="211">
        <f t="shared" si="133"/>
        <v>0</v>
      </c>
      <c r="T882" s="211">
        <f t="shared" si="129"/>
        <v>1500</v>
      </c>
      <c r="U882" s="211">
        <f t="shared" si="134"/>
        <v>3000</v>
      </c>
      <c r="V882" s="220"/>
      <c r="X882" s="63" t="str">
        <f>'טבלה מרכזת'!A882</f>
        <v>תשושי נפש</v>
      </c>
      <c r="Y882" s="63">
        <f>'טבלה מרכזת'!B882</f>
        <v>60</v>
      </c>
      <c r="Z882" s="63" t="str">
        <f>'טבלה מרכזת'!C882</f>
        <v>מטבח וחדר אוכל</v>
      </c>
      <c r="AA882" s="63" t="str">
        <f>'טבלה מרכזת'!D882</f>
        <v>מטבח</v>
      </c>
      <c r="AB882" s="63" t="str">
        <f>'טבלה מרכזת'!E882</f>
        <v>כוננית לאיחסון כלים וסירים</v>
      </c>
      <c r="AC882" s="63">
        <f>'טבלה מרכזת'!F882</f>
        <v>1500</v>
      </c>
      <c r="AD882" s="63">
        <f>'טבלה מרכזת'!G882</f>
        <v>2</v>
      </c>
      <c r="AE882" s="63">
        <f>'טבלה מרכזת'!H882</f>
        <v>3000</v>
      </c>
    </row>
    <row r="883" spans="2:31" ht="14.5" thickBot="1" x14ac:dyDescent="0.35">
      <c r="B883" s="64" t="str">
        <f>תקן[[#This Row],[סוג מרכז]]</f>
        <v>תשושי נפש</v>
      </c>
      <c r="C883" s="64">
        <f>תקן[[#This Row],[גודל מרכז]]</f>
        <v>60</v>
      </c>
      <c r="D883" s="64" t="str">
        <f>תקן[[#This Row],[סוג פריט]]</f>
        <v>מטבח וחדר אוכל</v>
      </c>
      <c r="E883" s="64" t="str">
        <f>תקן[[#This Row],[קטגוריה]]</f>
        <v>חדר אוכל</v>
      </c>
      <c r="F883" s="60" t="str">
        <f>תקן[[#This Row],[תיאור הפריט]]</f>
        <v>כלי אוכל</v>
      </c>
      <c r="G883" s="64">
        <f>תקן[[#This Row],[עלות פריט]]</f>
        <v>1000</v>
      </c>
      <c r="H883" s="64">
        <f>תקן[[#This Row],[כמות]]</f>
        <v>18</v>
      </c>
      <c r="I883" s="64">
        <f>תקן[[#This Row],[סהכ עלות]]</f>
        <v>18000</v>
      </c>
      <c r="J883" s="65"/>
      <c r="K883" s="209" t="str">
        <f t="shared" si="130"/>
        <v>כלי אוכל</v>
      </c>
      <c r="L883" s="210">
        <f t="shared" si="126"/>
        <v>18</v>
      </c>
      <c r="M883" s="211">
        <f t="shared" si="127"/>
        <v>0</v>
      </c>
      <c r="N883" s="211">
        <f t="shared" si="128"/>
        <v>18000</v>
      </c>
      <c r="O883" s="210"/>
      <c r="P883" s="218"/>
      <c r="Q883" s="215" t="str">
        <f t="shared" si="131"/>
        <v>מטבח וחדר אוכל</v>
      </c>
      <c r="R883" s="219">
        <f t="shared" si="132"/>
        <v>18</v>
      </c>
      <c r="S883" s="211">
        <f t="shared" si="133"/>
        <v>0</v>
      </c>
      <c r="T883" s="211">
        <f t="shared" si="129"/>
        <v>1000</v>
      </c>
      <c r="U883" s="211">
        <f t="shared" si="134"/>
        <v>18000</v>
      </c>
      <c r="V883" s="220"/>
      <c r="X883" s="63" t="str">
        <f>'טבלה מרכזת'!A883</f>
        <v>תשושי נפש</v>
      </c>
      <c r="Y883" s="63">
        <f>'טבלה מרכזת'!B883</f>
        <v>60</v>
      </c>
      <c r="Z883" s="63" t="str">
        <f>'טבלה מרכזת'!C883</f>
        <v>מטבח וחדר אוכל</v>
      </c>
      <c r="AA883" s="63" t="str">
        <f>'טבלה מרכזת'!D883</f>
        <v>חדר אוכל</v>
      </c>
      <c r="AB883" s="63" t="str">
        <f>'טבלה מרכזת'!E883</f>
        <v>כלי אוכל</v>
      </c>
      <c r="AC883" s="63">
        <f>'טבלה מרכזת'!F883</f>
        <v>1000</v>
      </c>
      <c r="AD883" s="63">
        <f>'טבלה מרכזת'!G883</f>
        <v>18</v>
      </c>
      <c r="AE883" s="63">
        <f>'טבלה מרכזת'!H883</f>
        <v>18000</v>
      </c>
    </row>
    <row r="884" spans="2:31" ht="14.5" thickBot="1" x14ac:dyDescent="0.35">
      <c r="B884" s="64" t="str">
        <f>תקן[[#This Row],[סוג מרכז]]</f>
        <v>תשושי נפש</v>
      </c>
      <c r="C884" s="64">
        <f>תקן[[#This Row],[גודל מרכז]]</f>
        <v>60</v>
      </c>
      <c r="D884" s="64" t="str">
        <f>תקן[[#This Row],[סוג פריט]]</f>
        <v>מטבח וחדר אוכל</v>
      </c>
      <c r="E884" s="64" t="str">
        <f>תקן[[#This Row],[קטגוריה]]</f>
        <v>כלי הכנה-מטבח מחמם</v>
      </c>
      <c r="F884" s="60" t="str">
        <f>תקן[[#This Row],[תיאור הפריט]]</f>
        <v>כלי עבודה מסוגים שונים</v>
      </c>
      <c r="G884" s="64">
        <f>תקן[[#This Row],[עלות פריט]]</f>
        <v>3500</v>
      </c>
      <c r="H884" s="64">
        <f>תקן[[#This Row],[כמות]]</f>
        <v>2</v>
      </c>
      <c r="I884" s="64">
        <f>תקן[[#This Row],[סהכ עלות]]</f>
        <v>7000</v>
      </c>
      <c r="J884" s="65"/>
      <c r="K884" s="209" t="str">
        <f t="shared" si="130"/>
        <v>כלי עבודה מסוגים שונים</v>
      </c>
      <c r="L884" s="210">
        <f t="shared" si="126"/>
        <v>2</v>
      </c>
      <c r="M884" s="211">
        <f t="shared" si="127"/>
        <v>0</v>
      </c>
      <c r="N884" s="211">
        <f t="shared" si="128"/>
        <v>7000</v>
      </c>
      <c r="O884" s="210"/>
      <c r="P884" s="218"/>
      <c r="Q884" s="215" t="str">
        <f t="shared" si="131"/>
        <v>מטבח וחדר אוכל</v>
      </c>
      <c r="R884" s="219">
        <f t="shared" si="132"/>
        <v>2</v>
      </c>
      <c r="S884" s="211">
        <f t="shared" si="133"/>
        <v>0</v>
      </c>
      <c r="T884" s="211">
        <f t="shared" si="129"/>
        <v>3500</v>
      </c>
      <c r="U884" s="211">
        <f t="shared" si="134"/>
        <v>7000</v>
      </c>
      <c r="V884" s="220"/>
      <c r="X884" s="63" t="str">
        <f>'טבלה מרכזת'!A884</f>
        <v>תשושי נפש</v>
      </c>
      <c r="Y884" s="63">
        <f>'טבלה מרכזת'!B884</f>
        <v>60</v>
      </c>
      <c r="Z884" s="63" t="str">
        <f>'טבלה מרכזת'!C884</f>
        <v>מטבח וחדר אוכל</v>
      </c>
      <c r="AA884" s="63" t="str">
        <f>'טבלה מרכזת'!D884</f>
        <v>כלי הכנה-מטבח מחמם</v>
      </c>
      <c r="AB884" s="63" t="str">
        <f>'טבלה מרכזת'!E884</f>
        <v>כלי עבודה מסוגים שונים</v>
      </c>
      <c r="AC884" s="63">
        <f>'טבלה מרכזת'!F884</f>
        <v>3500</v>
      </c>
      <c r="AD884" s="63">
        <f>'טבלה מרכזת'!G884</f>
        <v>2</v>
      </c>
      <c r="AE884" s="63">
        <f>'טבלה מרכזת'!H884</f>
        <v>7000</v>
      </c>
    </row>
    <row r="885" spans="2:31" ht="14.5" thickBot="1" x14ac:dyDescent="0.35">
      <c r="B885" s="64" t="str">
        <f>תקן[[#This Row],[סוג מרכז]]</f>
        <v>תשושי נפש</v>
      </c>
      <c r="C885" s="64">
        <f>תקן[[#This Row],[גודל מרכז]]</f>
        <v>60</v>
      </c>
      <c r="D885" s="64" t="str">
        <f>תקן[[#This Row],[סוג פריט]]</f>
        <v>מטבח וחדר אוכל</v>
      </c>
      <c r="E885" s="64" t="str">
        <f>תקן[[#This Row],[קטגוריה]]</f>
        <v>מטבח</v>
      </c>
      <c r="F885" s="60" t="str">
        <f>תקן[[#This Row],[תיאור הפריט]]</f>
        <v>מדיח כלים דלפקי</v>
      </c>
      <c r="G885" s="64">
        <f>תקן[[#This Row],[עלות פריט]]</f>
        <v>8500</v>
      </c>
      <c r="H885" s="64">
        <f>תקן[[#This Row],[כמות]]</f>
        <v>0</v>
      </c>
      <c r="I885" s="64">
        <f>תקן[[#This Row],[סהכ עלות]]</f>
        <v>0</v>
      </c>
      <c r="J885" s="65"/>
      <c r="K885" s="209" t="str">
        <f t="shared" si="130"/>
        <v>מדיח כלים דלפקי</v>
      </c>
      <c r="L885" s="210">
        <f t="shared" si="126"/>
        <v>0</v>
      </c>
      <c r="M885" s="211">
        <f t="shared" si="127"/>
        <v>0</v>
      </c>
      <c r="N885" s="211">
        <f t="shared" si="128"/>
        <v>0</v>
      </c>
      <c r="O885" s="210"/>
      <c r="P885" s="218"/>
      <c r="Q885" s="215" t="str">
        <f t="shared" si="131"/>
        <v>מטבח וחדר אוכל</v>
      </c>
      <c r="R885" s="219">
        <f t="shared" si="132"/>
        <v>0</v>
      </c>
      <c r="S885" s="211">
        <f t="shared" si="133"/>
        <v>0</v>
      </c>
      <c r="T885" s="211">
        <f t="shared" si="129"/>
        <v>8500</v>
      </c>
      <c r="U885" s="211">
        <f t="shared" si="134"/>
        <v>0</v>
      </c>
      <c r="V885" s="220"/>
      <c r="X885" s="63" t="str">
        <f>'טבלה מרכזת'!A885</f>
        <v>תשושי נפש</v>
      </c>
      <c r="Y885" s="63">
        <f>'טבלה מרכזת'!B885</f>
        <v>60</v>
      </c>
      <c r="Z885" s="63" t="str">
        <f>'טבלה מרכזת'!C885</f>
        <v>מטבח וחדר אוכל</v>
      </c>
      <c r="AA885" s="63" t="str">
        <f>'טבלה מרכזת'!D885</f>
        <v>מטבח</v>
      </c>
      <c r="AB885" s="63" t="str">
        <f>'טבלה מרכזת'!E885</f>
        <v>מדיח כלים דלפקי</v>
      </c>
      <c r="AC885" s="63">
        <f>'טבלה מרכזת'!F885</f>
        <v>8500</v>
      </c>
      <c r="AD885" s="63">
        <f>'טבלה מרכזת'!G885</f>
        <v>0</v>
      </c>
      <c r="AE885" s="63">
        <f>'טבלה מרכזת'!H885</f>
        <v>0</v>
      </c>
    </row>
    <row r="886" spans="2:31" ht="28.5" thickBot="1" x14ac:dyDescent="0.35">
      <c r="B886" s="64" t="str">
        <f>תקן[[#This Row],[סוג מרכז]]</f>
        <v>תשושי נפש</v>
      </c>
      <c r="C886" s="64">
        <f>תקן[[#This Row],[גודל מרכז]]</f>
        <v>60</v>
      </c>
      <c r="D886" s="64" t="str">
        <f>תקן[[#This Row],[סוג פריט]]</f>
        <v>מטבח וחדר אוכל</v>
      </c>
      <c r="E886" s="64" t="str">
        <f>תקן[[#This Row],[קטגוריה]]</f>
        <v>מטבח</v>
      </c>
      <c r="F886" s="60" t="str">
        <f>תקן[[#This Row],[תיאור הפריט]]</f>
        <v>מדיח כלים דלת מתרוממת+מעמד</v>
      </c>
      <c r="G886" s="64">
        <f>תקן[[#This Row],[עלות פריט]]</f>
        <v>17000</v>
      </c>
      <c r="H886" s="64">
        <f>תקן[[#This Row],[כמות]]</f>
        <v>1</v>
      </c>
      <c r="I886" s="64">
        <f>תקן[[#This Row],[סהכ עלות]]</f>
        <v>17000</v>
      </c>
      <c r="J886" s="65"/>
      <c r="K886" s="209" t="str">
        <f t="shared" si="130"/>
        <v>מדיח כלים דלת מתרוממת+מעמד</v>
      </c>
      <c r="L886" s="210">
        <f t="shared" si="126"/>
        <v>1</v>
      </c>
      <c r="M886" s="211">
        <f t="shared" si="127"/>
        <v>0</v>
      </c>
      <c r="N886" s="211">
        <f t="shared" si="128"/>
        <v>17000</v>
      </c>
      <c r="O886" s="210"/>
      <c r="P886" s="218"/>
      <c r="Q886" s="215" t="str">
        <f t="shared" si="131"/>
        <v>מטבח וחדר אוכל</v>
      </c>
      <c r="R886" s="219">
        <f t="shared" si="132"/>
        <v>1</v>
      </c>
      <c r="S886" s="211">
        <f t="shared" si="133"/>
        <v>0</v>
      </c>
      <c r="T886" s="211">
        <f t="shared" si="129"/>
        <v>17000</v>
      </c>
      <c r="U886" s="211">
        <f t="shared" si="134"/>
        <v>17000</v>
      </c>
      <c r="V886" s="220"/>
      <c r="X886" s="63" t="str">
        <f>'טבלה מרכזת'!A886</f>
        <v>תשושי נפש</v>
      </c>
      <c r="Y886" s="63">
        <f>'טבלה מרכזת'!B886</f>
        <v>60</v>
      </c>
      <c r="Z886" s="63" t="str">
        <f>'טבלה מרכזת'!C886</f>
        <v>מטבח וחדר אוכל</v>
      </c>
      <c r="AA886" s="63" t="str">
        <f>'טבלה מרכזת'!D886</f>
        <v>מטבח</v>
      </c>
      <c r="AB886" s="63" t="str">
        <f>'טבלה מרכזת'!E886</f>
        <v>מדיח כלים דלת מתרוממת+מעמד</v>
      </c>
      <c r="AC886" s="63">
        <f>'טבלה מרכזת'!F886</f>
        <v>17000</v>
      </c>
      <c r="AD886" s="63">
        <f>'טבלה מרכזת'!G886</f>
        <v>1</v>
      </c>
      <c r="AE886" s="63">
        <f>'טבלה מרכזת'!H886</f>
        <v>17000</v>
      </c>
    </row>
    <row r="887" spans="2:31" ht="14.5" thickBot="1" x14ac:dyDescent="0.35">
      <c r="B887" s="64" t="str">
        <f>תקן[[#This Row],[סוג מרכז]]</f>
        <v>תשושי נפש</v>
      </c>
      <c r="C887" s="64">
        <f>תקן[[#This Row],[גודל מרכז]]</f>
        <v>60</v>
      </c>
      <c r="D887" s="64" t="str">
        <f>תקן[[#This Row],[סוג פריט]]</f>
        <v>מטבח וחדר אוכל</v>
      </c>
      <c r="E887" s="64" t="str">
        <f>תקן[[#This Row],[קטגוריה]]</f>
        <v>מטבח</v>
      </c>
      <c r="F887" s="60" t="str">
        <f>תקן[[#This Row],[תיאור הפריט]]</f>
        <v>מיחם אוטומטי 150 כוסות</v>
      </c>
      <c r="G887" s="64">
        <f>תקן[[#This Row],[עלות פריט]]</f>
        <v>5000</v>
      </c>
      <c r="H887" s="64">
        <f>תקן[[#This Row],[כמות]]</f>
        <v>1</v>
      </c>
      <c r="I887" s="64">
        <f>תקן[[#This Row],[סהכ עלות]]</f>
        <v>5000</v>
      </c>
      <c r="J887" s="65"/>
      <c r="K887" s="209" t="str">
        <f t="shared" si="130"/>
        <v>מיחם אוטומטי 150 כוסות</v>
      </c>
      <c r="L887" s="210">
        <f t="shared" si="126"/>
        <v>1</v>
      </c>
      <c r="M887" s="211">
        <f t="shared" si="127"/>
        <v>0</v>
      </c>
      <c r="N887" s="211">
        <f t="shared" si="128"/>
        <v>5000</v>
      </c>
      <c r="O887" s="210"/>
      <c r="P887" s="218"/>
      <c r="Q887" s="215" t="str">
        <f t="shared" si="131"/>
        <v>מטבח וחדר אוכל</v>
      </c>
      <c r="R887" s="219">
        <f t="shared" si="132"/>
        <v>1</v>
      </c>
      <c r="S887" s="211">
        <f t="shared" si="133"/>
        <v>0</v>
      </c>
      <c r="T887" s="211">
        <f t="shared" si="129"/>
        <v>5000</v>
      </c>
      <c r="U887" s="211">
        <f t="shared" si="134"/>
        <v>5000</v>
      </c>
      <c r="V887" s="220"/>
      <c r="X887" s="63" t="str">
        <f>'טבלה מרכזת'!A887</f>
        <v>תשושי נפש</v>
      </c>
      <c r="Y887" s="63">
        <f>'טבלה מרכזת'!B887</f>
        <v>60</v>
      </c>
      <c r="Z887" s="63" t="str">
        <f>'טבלה מרכזת'!C887</f>
        <v>מטבח וחדר אוכל</v>
      </c>
      <c r="AA887" s="63" t="str">
        <f>'טבלה מרכזת'!D887</f>
        <v>מטבח</v>
      </c>
      <c r="AB887" s="63" t="str">
        <f>'טבלה מרכזת'!E887</f>
        <v>מיחם אוטומטי 150 כוסות</v>
      </c>
      <c r="AC887" s="63">
        <f>'טבלה מרכזת'!F887</f>
        <v>5000</v>
      </c>
      <c r="AD887" s="63">
        <f>'טבלה מרכזת'!G887</f>
        <v>1</v>
      </c>
      <c r="AE887" s="63">
        <f>'טבלה מרכזת'!H887</f>
        <v>5000</v>
      </c>
    </row>
    <row r="888" spans="2:31" ht="14.5" thickBot="1" x14ac:dyDescent="0.35">
      <c r="B888" s="64" t="str">
        <f>תקן[[#This Row],[סוג מרכז]]</f>
        <v>תשושי נפש</v>
      </c>
      <c r="C888" s="64">
        <f>תקן[[#This Row],[גודל מרכז]]</f>
        <v>60</v>
      </c>
      <c r="D888" s="64" t="str">
        <f>תקן[[#This Row],[סוג פריט]]</f>
        <v>מטבח וחדר אוכל</v>
      </c>
      <c r="E888" s="64" t="str">
        <f>תקן[[#This Row],[קטגוריה]]</f>
        <v>מטבח</v>
      </c>
      <c r="F888" s="60" t="str">
        <f>תקן[[#This Row],[תיאור הפריט]]</f>
        <v>מיכלים מבודדים להעברת מזון</v>
      </c>
      <c r="G888" s="64">
        <f>תקן[[#This Row],[עלות פריט]]</f>
        <v>400</v>
      </c>
      <c r="H888" s="64">
        <f>תקן[[#This Row],[כמות]]</f>
        <v>5</v>
      </c>
      <c r="I888" s="64">
        <f>תקן[[#This Row],[סהכ עלות]]</f>
        <v>2000</v>
      </c>
      <c r="J888" s="65"/>
      <c r="K888" s="209" t="str">
        <f t="shared" si="130"/>
        <v>מיכלים מבודדים להעברת מזון</v>
      </c>
      <c r="L888" s="210">
        <f t="shared" si="126"/>
        <v>5</v>
      </c>
      <c r="M888" s="211">
        <f t="shared" si="127"/>
        <v>0</v>
      </c>
      <c r="N888" s="211">
        <f t="shared" si="128"/>
        <v>2000</v>
      </c>
      <c r="O888" s="210"/>
      <c r="P888" s="218"/>
      <c r="Q888" s="215" t="str">
        <f t="shared" si="131"/>
        <v>מטבח וחדר אוכל</v>
      </c>
      <c r="R888" s="219">
        <f t="shared" si="132"/>
        <v>5</v>
      </c>
      <c r="S888" s="211">
        <f t="shared" si="133"/>
        <v>0</v>
      </c>
      <c r="T888" s="211">
        <f t="shared" si="129"/>
        <v>400</v>
      </c>
      <c r="U888" s="211">
        <f t="shared" si="134"/>
        <v>2000</v>
      </c>
      <c r="V888" s="220"/>
      <c r="X888" s="63" t="str">
        <f>'טבלה מרכזת'!A888</f>
        <v>תשושי נפש</v>
      </c>
      <c r="Y888" s="63">
        <f>'טבלה מרכזת'!B888</f>
        <v>60</v>
      </c>
      <c r="Z888" s="63" t="str">
        <f>'טבלה מרכזת'!C888</f>
        <v>מטבח וחדר אוכל</v>
      </c>
      <c r="AA888" s="63" t="str">
        <f>'טבלה מרכזת'!D888</f>
        <v>מטבח</v>
      </c>
      <c r="AB888" s="63" t="str">
        <f>'טבלה מרכזת'!E888</f>
        <v>מיכלים מבודדים להעברת מזון</v>
      </c>
      <c r="AC888" s="63">
        <f>'טבלה מרכזת'!F888</f>
        <v>400</v>
      </c>
      <c r="AD888" s="63">
        <f>'טבלה מרכזת'!G888</f>
        <v>5</v>
      </c>
      <c r="AE888" s="63">
        <f>'טבלה מרכזת'!H888</f>
        <v>2000</v>
      </c>
    </row>
    <row r="889" spans="2:31" ht="14.5" thickBot="1" x14ac:dyDescent="0.35">
      <c r="B889" s="64" t="str">
        <f>תקן[[#This Row],[סוג מרכז]]</f>
        <v>תשושי נפש</v>
      </c>
      <c r="C889" s="64">
        <f>תקן[[#This Row],[גודל מרכז]]</f>
        <v>60</v>
      </c>
      <c r="D889" s="64" t="str">
        <f>תקן[[#This Row],[סוג פריט]]</f>
        <v>מטבח וחדר אוכל</v>
      </c>
      <c r="E889" s="64" t="str">
        <f>תקן[[#This Row],[קטגוריה]]</f>
        <v>מטבח</v>
      </c>
      <c r="F889" s="60" t="str">
        <f>תקן[[#This Row],[תיאור הפריט]]</f>
        <v>מיקסר מקצועי</v>
      </c>
      <c r="G889" s="64">
        <f>תקן[[#This Row],[עלות פריט]]</f>
        <v>4500</v>
      </c>
      <c r="H889" s="64">
        <f>תקן[[#This Row],[כמות]]</f>
        <v>1</v>
      </c>
      <c r="I889" s="64">
        <f>תקן[[#This Row],[סהכ עלות]]</f>
        <v>4500</v>
      </c>
      <c r="J889" s="65"/>
      <c r="K889" s="209" t="str">
        <f t="shared" si="130"/>
        <v>מיקסר מקצועי</v>
      </c>
      <c r="L889" s="210">
        <f t="shared" si="126"/>
        <v>1</v>
      </c>
      <c r="M889" s="211">
        <f t="shared" si="127"/>
        <v>0</v>
      </c>
      <c r="N889" s="211">
        <f t="shared" si="128"/>
        <v>4500</v>
      </c>
      <c r="O889" s="210"/>
      <c r="P889" s="218"/>
      <c r="Q889" s="215" t="str">
        <f t="shared" si="131"/>
        <v>מטבח וחדר אוכל</v>
      </c>
      <c r="R889" s="219">
        <f t="shared" si="132"/>
        <v>1</v>
      </c>
      <c r="S889" s="211">
        <f t="shared" si="133"/>
        <v>0</v>
      </c>
      <c r="T889" s="211">
        <f t="shared" si="129"/>
        <v>4500</v>
      </c>
      <c r="U889" s="211">
        <f t="shared" si="134"/>
        <v>4500</v>
      </c>
      <c r="V889" s="220"/>
      <c r="X889" s="63" t="str">
        <f>'טבלה מרכזת'!A889</f>
        <v>תשושי נפש</v>
      </c>
      <c r="Y889" s="63">
        <f>'טבלה מרכזת'!B889</f>
        <v>60</v>
      </c>
      <c r="Z889" s="63" t="str">
        <f>'טבלה מרכזת'!C889</f>
        <v>מטבח וחדר אוכל</v>
      </c>
      <c r="AA889" s="63" t="str">
        <f>'טבלה מרכזת'!D889</f>
        <v>מטבח</v>
      </c>
      <c r="AB889" s="63" t="str">
        <f>'טבלה מרכזת'!E889</f>
        <v>מיקסר מקצועי</v>
      </c>
      <c r="AC889" s="63">
        <f>'טבלה מרכזת'!F889</f>
        <v>4500</v>
      </c>
      <c r="AD889" s="63">
        <f>'טבלה מרכזת'!G889</f>
        <v>1</v>
      </c>
      <c r="AE889" s="63">
        <f>'טבלה מרכזת'!H889</f>
        <v>4500</v>
      </c>
    </row>
    <row r="890" spans="2:31" ht="14.5" thickBot="1" x14ac:dyDescent="0.35">
      <c r="B890" s="64" t="str">
        <f>תקן[[#This Row],[סוג מרכז]]</f>
        <v>תשושי נפש</v>
      </c>
      <c r="C890" s="64">
        <f>תקן[[#This Row],[גודל מרכז]]</f>
        <v>60</v>
      </c>
      <c r="D890" s="64" t="str">
        <f>תקן[[#This Row],[סוג פריט]]</f>
        <v>מטבח וחדר אוכל</v>
      </c>
      <c r="E890" s="64" t="str">
        <f>תקן[[#This Row],[קטגוריה]]</f>
        <v>מטבח</v>
      </c>
      <c r="F890" s="60" t="str">
        <f>תקן[[#This Row],[תיאור הפריט]]</f>
        <v>מכונה לקילוף תפוחי אדמה</v>
      </c>
      <c r="G890" s="64">
        <f>תקן[[#This Row],[עלות פריט]]</f>
        <v>8000</v>
      </c>
      <c r="H890" s="64">
        <f>תקן[[#This Row],[כמות]]</f>
        <v>1</v>
      </c>
      <c r="I890" s="64">
        <f>תקן[[#This Row],[סהכ עלות]]</f>
        <v>8000</v>
      </c>
      <c r="J890" s="65"/>
      <c r="K890" s="209" t="str">
        <f t="shared" si="130"/>
        <v>מכונה לקילוף תפוחי אדמה</v>
      </c>
      <c r="L890" s="210">
        <f t="shared" si="126"/>
        <v>1</v>
      </c>
      <c r="M890" s="211">
        <f t="shared" si="127"/>
        <v>0</v>
      </c>
      <c r="N890" s="211">
        <f t="shared" si="128"/>
        <v>8000</v>
      </c>
      <c r="O890" s="210"/>
      <c r="P890" s="218"/>
      <c r="Q890" s="215" t="str">
        <f t="shared" si="131"/>
        <v>מטבח וחדר אוכל</v>
      </c>
      <c r="R890" s="219">
        <f t="shared" si="132"/>
        <v>1</v>
      </c>
      <c r="S890" s="211">
        <f t="shared" si="133"/>
        <v>0</v>
      </c>
      <c r="T890" s="211">
        <f t="shared" si="129"/>
        <v>8000</v>
      </c>
      <c r="U890" s="211">
        <f t="shared" si="134"/>
        <v>8000</v>
      </c>
      <c r="V890" s="220"/>
      <c r="X890" s="63" t="str">
        <f>'טבלה מרכזת'!A890</f>
        <v>תשושי נפש</v>
      </c>
      <c r="Y890" s="63">
        <f>'טבלה מרכזת'!B890</f>
        <v>60</v>
      </c>
      <c r="Z890" s="63" t="str">
        <f>'טבלה מרכזת'!C890</f>
        <v>מטבח וחדר אוכל</v>
      </c>
      <c r="AA890" s="63" t="str">
        <f>'טבלה מרכזת'!D890</f>
        <v>מטבח</v>
      </c>
      <c r="AB890" s="63" t="str">
        <f>'טבלה מרכזת'!E890</f>
        <v>מכונה לקילוף תפוחי אדמה</v>
      </c>
      <c r="AC890" s="63">
        <f>'טבלה מרכזת'!F890</f>
        <v>8000</v>
      </c>
      <c r="AD890" s="63">
        <f>'טבלה מרכזת'!G890</f>
        <v>1</v>
      </c>
      <c r="AE890" s="63">
        <f>'טבלה מרכזת'!H890</f>
        <v>8000</v>
      </c>
    </row>
    <row r="891" spans="2:31" ht="14.5" thickBot="1" x14ac:dyDescent="0.35">
      <c r="B891" s="64" t="str">
        <f>תקן[[#This Row],[סוג מרכז]]</f>
        <v>תשושי נפש</v>
      </c>
      <c r="C891" s="64">
        <f>תקן[[#This Row],[גודל מרכז]]</f>
        <v>60</v>
      </c>
      <c r="D891" s="64" t="str">
        <f>תקן[[#This Row],[סוג פריט]]</f>
        <v>מטבח וחדר אוכל</v>
      </c>
      <c r="E891" s="64" t="str">
        <f>תקן[[#This Row],[קטגוריה]]</f>
        <v>מטבח</v>
      </c>
      <c r="F891" s="60" t="str">
        <f>תקן[[#This Row],[תיאור הפריט]]</f>
        <v>מעבד מזון מקצועי</v>
      </c>
      <c r="G891" s="64">
        <f>תקן[[#This Row],[עלות פריט]]</f>
        <v>2500</v>
      </c>
      <c r="H891" s="64">
        <f>תקן[[#This Row],[כמות]]</f>
        <v>1</v>
      </c>
      <c r="I891" s="64">
        <f>תקן[[#This Row],[סהכ עלות]]</f>
        <v>2500</v>
      </c>
      <c r="J891" s="65"/>
      <c r="K891" s="209" t="str">
        <f t="shared" si="130"/>
        <v>מעבד מזון מקצועי</v>
      </c>
      <c r="L891" s="210">
        <f t="shared" si="126"/>
        <v>1</v>
      </c>
      <c r="M891" s="211">
        <f t="shared" si="127"/>
        <v>0</v>
      </c>
      <c r="N891" s="211">
        <f t="shared" si="128"/>
        <v>2500</v>
      </c>
      <c r="O891" s="210"/>
      <c r="P891" s="218"/>
      <c r="Q891" s="215" t="str">
        <f t="shared" si="131"/>
        <v>מטבח וחדר אוכל</v>
      </c>
      <c r="R891" s="219">
        <f t="shared" si="132"/>
        <v>1</v>
      </c>
      <c r="S891" s="211">
        <f t="shared" si="133"/>
        <v>0</v>
      </c>
      <c r="T891" s="211">
        <f t="shared" si="129"/>
        <v>2500</v>
      </c>
      <c r="U891" s="211">
        <f t="shared" si="134"/>
        <v>2500</v>
      </c>
      <c r="V891" s="220"/>
      <c r="X891" s="63" t="str">
        <f>'טבלה מרכזת'!A891</f>
        <v>תשושי נפש</v>
      </c>
      <c r="Y891" s="63">
        <f>'טבלה מרכזת'!B891</f>
        <v>60</v>
      </c>
      <c r="Z891" s="63" t="str">
        <f>'טבלה מרכזת'!C891</f>
        <v>מטבח וחדר אוכל</v>
      </c>
      <c r="AA891" s="63" t="str">
        <f>'טבלה מרכזת'!D891</f>
        <v>מטבח</v>
      </c>
      <c r="AB891" s="63" t="str">
        <f>'טבלה מרכזת'!E891</f>
        <v>מעבד מזון מקצועי</v>
      </c>
      <c r="AC891" s="63">
        <f>'טבלה מרכזת'!F891</f>
        <v>2500</v>
      </c>
      <c r="AD891" s="63">
        <f>'טבלה מרכזת'!G891</f>
        <v>1</v>
      </c>
      <c r="AE891" s="63">
        <f>'טבלה מרכזת'!H891</f>
        <v>2500</v>
      </c>
    </row>
    <row r="892" spans="2:31" ht="14.5" thickBot="1" x14ac:dyDescent="0.35">
      <c r="B892" s="64" t="str">
        <f>תקן[[#This Row],[סוג מרכז]]</f>
        <v>תשושי נפש</v>
      </c>
      <c r="C892" s="64">
        <f>תקן[[#This Row],[גודל מרכז]]</f>
        <v>60</v>
      </c>
      <c r="D892" s="64" t="str">
        <f>תקן[[#This Row],[סוג פריט]]</f>
        <v>מטבח וחדר אוכל</v>
      </c>
      <c r="E892" s="64" t="str">
        <f>תקן[[#This Row],[קטגוריה]]</f>
        <v>חדר אוכל-כלי הגשה</v>
      </c>
      <c r="F892" s="60" t="str">
        <f>תקן[[#This Row],[תיאור הפריט]]</f>
        <v>מפות בד</v>
      </c>
      <c r="G892" s="64">
        <f>תקן[[#This Row],[עלות פריט]]</f>
        <v>150</v>
      </c>
      <c r="H892" s="64">
        <f>תקן[[#This Row],[כמות]]</f>
        <v>32</v>
      </c>
      <c r="I892" s="64">
        <f>תקן[[#This Row],[סהכ עלות]]</f>
        <v>4800</v>
      </c>
      <c r="J892" s="65"/>
      <c r="K892" s="209" t="str">
        <f t="shared" si="130"/>
        <v>מפות בד</v>
      </c>
      <c r="L892" s="210">
        <f t="shared" si="126"/>
        <v>32</v>
      </c>
      <c r="M892" s="211">
        <f t="shared" si="127"/>
        <v>0</v>
      </c>
      <c r="N892" s="211">
        <f t="shared" si="128"/>
        <v>4800</v>
      </c>
      <c r="O892" s="210"/>
      <c r="P892" s="218"/>
      <c r="Q892" s="215" t="str">
        <f t="shared" si="131"/>
        <v>מטבח וחדר אוכל</v>
      </c>
      <c r="R892" s="219">
        <f t="shared" si="132"/>
        <v>32</v>
      </c>
      <c r="S892" s="211">
        <f t="shared" si="133"/>
        <v>0</v>
      </c>
      <c r="T892" s="211">
        <f t="shared" si="129"/>
        <v>150</v>
      </c>
      <c r="U892" s="211">
        <f t="shared" si="134"/>
        <v>4800</v>
      </c>
      <c r="V892" s="220"/>
      <c r="X892" s="63" t="str">
        <f>'טבלה מרכזת'!A892</f>
        <v>תשושי נפש</v>
      </c>
      <c r="Y892" s="63">
        <f>'טבלה מרכזת'!B892</f>
        <v>60</v>
      </c>
      <c r="Z892" s="63" t="str">
        <f>'טבלה מרכזת'!C892</f>
        <v>מטבח וחדר אוכל</v>
      </c>
      <c r="AA892" s="63" t="str">
        <f>'טבלה מרכזת'!D892</f>
        <v>חדר אוכל-כלי הגשה</v>
      </c>
      <c r="AB892" s="63" t="str">
        <f>'טבלה מרכזת'!E892</f>
        <v>מפות בד</v>
      </c>
      <c r="AC892" s="63">
        <f>'טבלה מרכזת'!F892</f>
        <v>150</v>
      </c>
      <c r="AD892" s="63">
        <f>'טבלה מרכזת'!G892</f>
        <v>32</v>
      </c>
      <c r="AE892" s="63">
        <f>'טבלה מרכזת'!H892</f>
        <v>4800</v>
      </c>
    </row>
    <row r="893" spans="2:31" ht="14.5" thickBot="1" x14ac:dyDescent="0.35">
      <c r="B893" s="64" t="str">
        <f>תקן[[#This Row],[סוג מרכז]]</f>
        <v>תשושי נפש</v>
      </c>
      <c r="C893" s="64">
        <f>תקן[[#This Row],[גודל מרכז]]</f>
        <v>60</v>
      </c>
      <c r="D893" s="64" t="str">
        <f>תקן[[#This Row],[סוג פריט]]</f>
        <v>מטבח וחדר אוכל</v>
      </c>
      <c r="E893" s="64" t="str">
        <f>תקן[[#This Row],[קטגוריה]]</f>
        <v>מטבח</v>
      </c>
      <c r="F893" s="60" t="str">
        <f>תקן[[#This Row],[תיאור הפריט]]</f>
        <v>מקפיא תעשייתי דלת אחת</v>
      </c>
      <c r="G893" s="64">
        <f>תקן[[#This Row],[עלות פריט]]</f>
        <v>9000</v>
      </c>
      <c r="H893" s="64">
        <f>תקן[[#This Row],[כמות]]</f>
        <v>1</v>
      </c>
      <c r="I893" s="64">
        <f>תקן[[#This Row],[סהכ עלות]]</f>
        <v>9000</v>
      </c>
      <c r="J893" s="65"/>
      <c r="K893" s="209" t="str">
        <f t="shared" si="130"/>
        <v>מקפיא תעשייתי דלת אחת</v>
      </c>
      <c r="L893" s="210">
        <f t="shared" si="126"/>
        <v>1</v>
      </c>
      <c r="M893" s="211">
        <f t="shared" si="127"/>
        <v>0</v>
      </c>
      <c r="N893" s="211">
        <f t="shared" si="128"/>
        <v>9000</v>
      </c>
      <c r="O893" s="210"/>
      <c r="P893" s="218"/>
      <c r="Q893" s="215" t="str">
        <f t="shared" si="131"/>
        <v>מטבח וחדר אוכל</v>
      </c>
      <c r="R893" s="219">
        <f t="shared" si="132"/>
        <v>1</v>
      </c>
      <c r="S893" s="211">
        <f t="shared" si="133"/>
        <v>0</v>
      </c>
      <c r="T893" s="211">
        <f t="shared" si="129"/>
        <v>9000</v>
      </c>
      <c r="U893" s="211">
        <f t="shared" si="134"/>
        <v>9000</v>
      </c>
      <c r="V893" s="220"/>
      <c r="X893" s="63" t="str">
        <f>'טבלה מרכזת'!A893</f>
        <v>תשושי נפש</v>
      </c>
      <c r="Y893" s="63">
        <f>'טבלה מרכזת'!B893</f>
        <v>60</v>
      </c>
      <c r="Z893" s="63" t="str">
        <f>'טבלה מרכזת'!C893</f>
        <v>מטבח וחדר אוכל</v>
      </c>
      <c r="AA893" s="63" t="str">
        <f>'טבלה מרכזת'!D893</f>
        <v>מטבח</v>
      </c>
      <c r="AB893" s="63" t="str">
        <f>'טבלה מרכזת'!E893</f>
        <v>מקפיא תעשייתי דלת אחת</v>
      </c>
      <c r="AC893" s="63">
        <f>'טבלה מרכזת'!F893</f>
        <v>9000</v>
      </c>
      <c r="AD893" s="63">
        <f>'טבלה מרכזת'!G893</f>
        <v>1</v>
      </c>
      <c r="AE893" s="63">
        <f>'טבלה מרכזת'!H893</f>
        <v>9000</v>
      </c>
    </row>
    <row r="894" spans="2:31" ht="14.5" thickBot="1" x14ac:dyDescent="0.35">
      <c r="B894" s="64" t="str">
        <f>תקן[[#This Row],[סוג מרכז]]</f>
        <v>תשושי נפש</v>
      </c>
      <c r="C894" s="64">
        <f>תקן[[#This Row],[גודל מרכז]]</f>
        <v>60</v>
      </c>
      <c r="D894" s="64" t="str">
        <f>תקן[[#This Row],[סוג פריט]]</f>
        <v>מטבח וחדר אוכל</v>
      </c>
      <c r="E894" s="64" t="str">
        <f>תקן[[#This Row],[קטגוריה]]</f>
        <v>מטבח</v>
      </c>
      <c r="F894" s="60" t="str">
        <f>תקן[[#This Row],[תיאור הפריט]]</f>
        <v>מקרר תעשייתי דלת אחת</v>
      </c>
      <c r="G894" s="64">
        <f>תקן[[#This Row],[עלות פריט]]</f>
        <v>7700</v>
      </c>
      <c r="H894" s="64">
        <f>תקן[[#This Row],[כמות]]</f>
        <v>0</v>
      </c>
      <c r="I894" s="64">
        <f>תקן[[#This Row],[סהכ עלות]]</f>
        <v>0</v>
      </c>
      <c r="J894" s="65"/>
      <c r="K894" s="209" t="str">
        <f t="shared" si="130"/>
        <v>מקרר תעשייתי דלת אחת</v>
      </c>
      <c r="L894" s="210">
        <f t="shared" si="126"/>
        <v>0</v>
      </c>
      <c r="M894" s="211">
        <f t="shared" si="127"/>
        <v>0</v>
      </c>
      <c r="N894" s="211">
        <f t="shared" si="128"/>
        <v>0</v>
      </c>
      <c r="O894" s="210"/>
      <c r="P894" s="218"/>
      <c r="Q894" s="215" t="str">
        <f t="shared" si="131"/>
        <v>מטבח וחדר אוכל</v>
      </c>
      <c r="R894" s="219">
        <f t="shared" si="132"/>
        <v>0</v>
      </c>
      <c r="S894" s="211">
        <f t="shared" si="133"/>
        <v>0</v>
      </c>
      <c r="T894" s="211">
        <f t="shared" si="129"/>
        <v>7700</v>
      </c>
      <c r="U894" s="211">
        <f t="shared" si="134"/>
        <v>0</v>
      </c>
      <c r="V894" s="220"/>
      <c r="X894" s="63" t="str">
        <f>'טבלה מרכזת'!A894</f>
        <v>תשושי נפש</v>
      </c>
      <c r="Y894" s="63">
        <f>'טבלה מרכזת'!B894</f>
        <v>60</v>
      </c>
      <c r="Z894" s="63" t="str">
        <f>'טבלה מרכזת'!C894</f>
        <v>מטבח וחדר אוכל</v>
      </c>
      <c r="AA894" s="63" t="str">
        <f>'טבלה מרכזת'!D894</f>
        <v>מטבח</v>
      </c>
      <c r="AB894" s="63" t="str">
        <f>'טבלה מרכזת'!E894</f>
        <v>מקרר תעשייתי דלת אחת</v>
      </c>
      <c r="AC894" s="63">
        <f>'טבלה מרכזת'!F894</f>
        <v>7700</v>
      </c>
      <c r="AD894" s="63">
        <f>'טבלה מרכזת'!G894</f>
        <v>0</v>
      </c>
      <c r="AE894" s="63">
        <f>'טבלה מרכזת'!H894</f>
        <v>0</v>
      </c>
    </row>
    <row r="895" spans="2:31" ht="14.5" thickBot="1" x14ac:dyDescent="0.35">
      <c r="B895" s="64" t="str">
        <f>תקן[[#This Row],[סוג מרכז]]</f>
        <v>תשושי נפש</v>
      </c>
      <c r="C895" s="64">
        <f>תקן[[#This Row],[גודל מרכז]]</f>
        <v>60</v>
      </c>
      <c r="D895" s="64" t="str">
        <f>תקן[[#This Row],[סוג פריט]]</f>
        <v>מטבח וחדר אוכל</v>
      </c>
      <c r="E895" s="64" t="str">
        <f>תקן[[#This Row],[קטגוריה]]</f>
        <v>מטבח</v>
      </c>
      <c r="F895" s="60" t="str">
        <f>תקן[[#This Row],[תיאור הפריט]]</f>
        <v>מקרר תעשייתי שתי דלתות</v>
      </c>
      <c r="G895" s="64">
        <f>תקן[[#This Row],[עלות פריט]]</f>
        <v>10800</v>
      </c>
      <c r="H895" s="64">
        <f>תקן[[#This Row],[כמות]]</f>
        <v>1</v>
      </c>
      <c r="I895" s="64">
        <f>תקן[[#This Row],[סהכ עלות]]</f>
        <v>10800</v>
      </c>
      <c r="J895" s="65"/>
      <c r="K895" s="209" t="str">
        <f t="shared" si="130"/>
        <v>מקרר תעשייתי שתי דלתות</v>
      </c>
      <c r="L895" s="210">
        <f t="shared" si="126"/>
        <v>1</v>
      </c>
      <c r="M895" s="211">
        <f t="shared" si="127"/>
        <v>0</v>
      </c>
      <c r="N895" s="211">
        <f t="shared" si="128"/>
        <v>10800</v>
      </c>
      <c r="O895" s="210"/>
      <c r="P895" s="218"/>
      <c r="Q895" s="215" t="str">
        <f t="shared" si="131"/>
        <v>מטבח וחדר אוכל</v>
      </c>
      <c r="R895" s="219">
        <f t="shared" si="132"/>
        <v>1</v>
      </c>
      <c r="S895" s="211">
        <f t="shared" si="133"/>
        <v>0</v>
      </c>
      <c r="T895" s="211">
        <f t="shared" si="129"/>
        <v>10800</v>
      </c>
      <c r="U895" s="211">
        <f t="shared" si="134"/>
        <v>10800</v>
      </c>
      <c r="V895" s="220"/>
      <c r="X895" s="63" t="str">
        <f>'טבלה מרכזת'!A895</f>
        <v>תשושי נפש</v>
      </c>
      <c r="Y895" s="63">
        <f>'טבלה מרכזת'!B895</f>
        <v>60</v>
      </c>
      <c r="Z895" s="63" t="str">
        <f>'טבלה מרכזת'!C895</f>
        <v>מטבח וחדר אוכל</v>
      </c>
      <c r="AA895" s="63" t="str">
        <f>'טבלה מרכזת'!D895</f>
        <v>מטבח</v>
      </c>
      <c r="AB895" s="63" t="str">
        <f>'טבלה מרכזת'!E895</f>
        <v>מקרר תעשייתי שתי דלתות</v>
      </c>
      <c r="AC895" s="63">
        <f>'טבלה מרכזת'!F895</f>
        <v>10800</v>
      </c>
      <c r="AD895" s="63">
        <f>'טבלה מרכזת'!G895</f>
        <v>1</v>
      </c>
      <c r="AE895" s="63">
        <f>'טבלה מרכזת'!H895</f>
        <v>10800</v>
      </c>
    </row>
    <row r="896" spans="2:31" ht="14.5" thickBot="1" x14ac:dyDescent="0.35">
      <c r="B896" s="64" t="str">
        <f>תקן[[#This Row],[סוג מרכז]]</f>
        <v>תשושי נפש</v>
      </c>
      <c r="C896" s="64">
        <f>תקן[[#This Row],[גודל מרכז]]</f>
        <v>60</v>
      </c>
      <c r="D896" s="64" t="str">
        <f>תקן[[#This Row],[סוג פריט]]</f>
        <v>מטבח וחדר אוכל</v>
      </c>
      <c r="E896" s="64" t="str">
        <f>תקן[[#This Row],[קטגוריה]]</f>
        <v>מטבח</v>
      </c>
      <c r="F896" s="60" t="str">
        <f>תקן[[#This Row],[תיאור הפריט]]</f>
        <v>מרכך מים אוטומטי למטבח</v>
      </c>
      <c r="G896" s="64">
        <f>תקן[[#This Row],[עלות פריט]]</f>
        <v>3000</v>
      </c>
      <c r="H896" s="64">
        <f>תקן[[#This Row],[כמות]]</f>
        <v>1</v>
      </c>
      <c r="I896" s="64">
        <f>תקן[[#This Row],[סהכ עלות]]</f>
        <v>3000</v>
      </c>
      <c r="J896" s="65"/>
      <c r="K896" s="209" t="str">
        <f t="shared" si="130"/>
        <v>מרכך מים אוטומטי למטבח</v>
      </c>
      <c r="L896" s="210">
        <f t="shared" si="126"/>
        <v>1</v>
      </c>
      <c r="M896" s="211">
        <f t="shared" si="127"/>
        <v>0</v>
      </c>
      <c r="N896" s="211">
        <f t="shared" si="128"/>
        <v>3000</v>
      </c>
      <c r="O896" s="210"/>
      <c r="P896" s="218"/>
      <c r="Q896" s="215" t="str">
        <f t="shared" si="131"/>
        <v>מטבח וחדר אוכל</v>
      </c>
      <c r="R896" s="219">
        <f t="shared" si="132"/>
        <v>1</v>
      </c>
      <c r="S896" s="211">
        <f t="shared" si="133"/>
        <v>0</v>
      </c>
      <c r="T896" s="211">
        <f t="shared" si="129"/>
        <v>3000</v>
      </c>
      <c r="U896" s="211">
        <f t="shared" si="134"/>
        <v>3000</v>
      </c>
      <c r="V896" s="220"/>
      <c r="X896" s="63" t="str">
        <f>'טבלה מרכזת'!A896</f>
        <v>תשושי נפש</v>
      </c>
      <c r="Y896" s="63">
        <f>'טבלה מרכזת'!B896</f>
        <v>60</v>
      </c>
      <c r="Z896" s="63" t="str">
        <f>'טבלה מרכזת'!C896</f>
        <v>מטבח וחדר אוכל</v>
      </c>
      <c r="AA896" s="63" t="str">
        <f>'טבלה מרכזת'!D896</f>
        <v>מטבח</v>
      </c>
      <c r="AB896" s="63" t="str">
        <f>'טבלה מרכזת'!E896</f>
        <v>מרכך מים אוטומטי למטבח</v>
      </c>
      <c r="AC896" s="63">
        <f>'טבלה מרכזת'!F896</f>
        <v>3000</v>
      </c>
      <c r="AD896" s="63">
        <f>'טבלה מרכזת'!G896</f>
        <v>1</v>
      </c>
      <c r="AE896" s="63">
        <f>'טבלה מרכזת'!H896</f>
        <v>3000</v>
      </c>
    </row>
    <row r="897" spans="2:31" ht="42.5" thickBot="1" x14ac:dyDescent="0.35">
      <c r="B897" s="64" t="str">
        <f>תקן[[#This Row],[סוג מרכז]]</f>
        <v>תשושי נפש</v>
      </c>
      <c r="C897" s="64">
        <f>תקן[[#This Row],[גודל מרכז]]</f>
        <v>60</v>
      </c>
      <c r="D897" s="64" t="str">
        <f>תקן[[#This Row],[סוג פריט]]</f>
        <v>מטבח וחדר אוכל</v>
      </c>
      <c r="E897" s="64" t="str">
        <f>תקן[[#This Row],[קטגוריה]]</f>
        <v>חדר אוכל-כלי הגשה</v>
      </c>
      <c r="F897" s="60" t="str">
        <f>תקן[[#This Row],[תיאור הפריט]]</f>
        <v>מרקיה, סלסלת לחם, סט מלח פלפל סוכר, מתקן מפיות, קיסמי שיניים</v>
      </c>
      <c r="G897" s="64">
        <f>תקן[[#This Row],[עלות פריט]]</f>
        <v>250</v>
      </c>
      <c r="H897" s="64">
        <f>תקן[[#This Row],[כמות]]</f>
        <v>18</v>
      </c>
      <c r="I897" s="64">
        <f>תקן[[#This Row],[סהכ עלות]]</f>
        <v>4500</v>
      </c>
      <c r="J897" s="65"/>
      <c r="K897" s="209" t="str">
        <f t="shared" si="130"/>
        <v>מרקיה, סלסלת לחם, סט מלח פלפל סוכר, מתקן מפיות, קיסמי שיניים</v>
      </c>
      <c r="L897" s="210">
        <f t="shared" si="126"/>
        <v>18</v>
      </c>
      <c r="M897" s="211">
        <f t="shared" si="127"/>
        <v>0</v>
      </c>
      <c r="N897" s="211">
        <f t="shared" si="128"/>
        <v>4500</v>
      </c>
      <c r="O897" s="210"/>
      <c r="P897" s="218"/>
      <c r="Q897" s="215" t="str">
        <f t="shared" si="131"/>
        <v>מטבח וחדר אוכל</v>
      </c>
      <c r="R897" s="219">
        <f t="shared" si="132"/>
        <v>18</v>
      </c>
      <c r="S897" s="211">
        <f t="shared" si="133"/>
        <v>0</v>
      </c>
      <c r="T897" s="211">
        <f t="shared" si="129"/>
        <v>250</v>
      </c>
      <c r="U897" s="211">
        <f t="shared" si="134"/>
        <v>4500</v>
      </c>
      <c r="V897" s="220"/>
      <c r="X897" s="63" t="str">
        <f>'טבלה מרכזת'!A897</f>
        <v>תשושי נפש</v>
      </c>
      <c r="Y897" s="63">
        <f>'טבלה מרכזת'!B897</f>
        <v>60</v>
      </c>
      <c r="Z897" s="63" t="str">
        <f>'טבלה מרכזת'!C897</f>
        <v>מטבח וחדר אוכל</v>
      </c>
      <c r="AA897" s="63" t="str">
        <f>'טבלה מרכזת'!D897</f>
        <v>חדר אוכל-כלי הגשה</v>
      </c>
      <c r="AB897" s="63" t="str">
        <f>'טבלה מרכזת'!E897</f>
        <v>מרקיה, סלסלת לחם, סט מלח פלפל סוכר, מתקן מפיות, קיסמי שיניים</v>
      </c>
      <c r="AC897" s="63">
        <f>'טבלה מרכזת'!F897</f>
        <v>250</v>
      </c>
      <c r="AD897" s="63">
        <f>'טבלה מרכזת'!G897</f>
        <v>18</v>
      </c>
      <c r="AE897" s="63">
        <f>'טבלה מרכזת'!H897</f>
        <v>4500</v>
      </c>
    </row>
    <row r="898" spans="2:31" ht="14.5" thickBot="1" x14ac:dyDescent="0.35">
      <c r="B898" s="64" t="str">
        <f>תקן[[#This Row],[סוג מרכז]]</f>
        <v>תשושי נפש</v>
      </c>
      <c r="C898" s="64">
        <f>תקן[[#This Row],[גודל מרכז]]</f>
        <v>60</v>
      </c>
      <c r="D898" s="64" t="str">
        <f>תקן[[#This Row],[סוג פריט]]</f>
        <v>מטבח וחדר אוכל</v>
      </c>
      <c r="E898" s="64" t="str">
        <f>תקן[[#This Row],[קטגוריה]]</f>
        <v>מטבח</v>
      </c>
      <c r="F898" s="60" t="str">
        <f>תקן[[#This Row],[תיאור הפריט]]</f>
        <v>עגלת 3 קומות</v>
      </c>
      <c r="G898" s="64">
        <f>תקן[[#This Row],[עלות פריט]]</f>
        <v>1000</v>
      </c>
      <c r="H898" s="64">
        <f>תקן[[#This Row],[כמות]]</f>
        <v>2</v>
      </c>
      <c r="I898" s="64">
        <f>תקן[[#This Row],[סהכ עלות]]</f>
        <v>2000</v>
      </c>
      <c r="J898" s="65"/>
      <c r="K898" s="209" t="str">
        <f t="shared" si="130"/>
        <v>עגלת 3 קומות</v>
      </c>
      <c r="L898" s="210">
        <f t="shared" si="126"/>
        <v>2</v>
      </c>
      <c r="M898" s="211">
        <f t="shared" si="127"/>
        <v>0</v>
      </c>
      <c r="N898" s="211">
        <f t="shared" si="128"/>
        <v>2000</v>
      </c>
      <c r="O898" s="210"/>
      <c r="P898" s="218"/>
      <c r="Q898" s="215" t="str">
        <f t="shared" si="131"/>
        <v>מטבח וחדר אוכל</v>
      </c>
      <c r="R898" s="219">
        <f t="shared" si="132"/>
        <v>2</v>
      </c>
      <c r="S898" s="211">
        <f t="shared" si="133"/>
        <v>0</v>
      </c>
      <c r="T898" s="211">
        <f t="shared" si="129"/>
        <v>1000</v>
      </c>
      <c r="U898" s="211">
        <f t="shared" si="134"/>
        <v>2000</v>
      </c>
      <c r="V898" s="220"/>
      <c r="X898" s="63" t="str">
        <f>'טבלה מרכזת'!A898</f>
        <v>תשושי נפש</v>
      </c>
      <c r="Y898" s="63">
        <f>'טבלה מרכזת'!B898</f>
        <v>60</v>
      </c>
      <c r="Z898" s="63" t="str">
        <f>'טבלה מרכזת'!C898</f>
        <v>מטבח וחדר אוכל</v>
      </c>
      <c r="AA898" s="63" t="str">
        <f>'טבלה מרכזת'!D898</f>
        <v>מטבח</v>
      </c>
      <c r="AB898" s="63" t="str">
        <f>'טבלה מרכזת'!E898</f>
        <v>עגלת 3 קומות</v>
      </c>
      <c r="AC898" s="63">
        <f>'טבלה מרכזת'!F898</f>
        <v>1000</v>
      </c>
      <c r="AD898" s="63">
        <f>'טבלה מרכזת'!G898</f>
        <v>2</v>
      </c>
      <c r="AE898" s="63">
        <f>'טבלה מרכזת'!H898</f>
        <v>2000</v>
      </c>
    </row>
    <row r="899" spans="2:31" ht="14.5" thickBot="1" x14ac:dyDescent="0.35">
      <c r="B899" s="64" t="str">
        <f>תקן[[#This Row],[סוג מרכז]]</f>
        <v>תשושי נפש</v>
      </c>
      <c r="C899" s="64">
        <f>תקן[[#This Row],[גודל מרכז]]</f>
        <v>60</v>
      </c>
      <c r="D899" s="64" t="str">
        <f>תקן[[#This Row],[סוג פריט]]</f>
        <v>מטבח וחדר אוכל</v>
      </c>
      <c r="E899" s="64" t="str">
        <f>תקן[[#This Row],[קטגוריה]]</f>
        <v>מטבח</v>
      </c>
      <c r="F899" s="60" t="str">
        <f>תקן[[#This Row],[תיאור הפריט]]</f>
        <v>עגלת נירוסטה לפח אשפה</v>
      </c>
      <c r="G899" s="64">
        <f>תקן[[#This Row],[עלות פריט]]</f>
        <v>500</v>
      </c>
      <c r="H899" s="64">
        <f>תקן[[#This Row],[כמות]]</f>
        <v>1</v>
      </c>
      <c r="I899" s="64">
        <f>תקן[[#This Row],[סהכ עלות]]</f>
        <v>500</v>
      </c>
      <c r="J899" s="65"/>
      <c r="K899" s="209" t="str">
        <f t="shared" si="130"/>
        <v>עגלת נירוסטה לפח אשפה</v>
      </c>
      <c r="L899" s="210">
        <f t="shared" si="126"/>
        <v>1</v>
      </c>
      <c r="M899" s="211">
        <f t="shared" si="127"/>
        <v>0</v>
      </c>
      <c r="N899" s="211">
        <f t="shared" si="128"/>
        <v>500</v>
      </c>
      <c r="O899" s="210"/>
      <c r="P899" s="218"/>
      <c r="Q899" s="215" t="str">
        <f t="shared" si="131"/>
        <v>מטבח וחדר אוכל</v>
      </c>
      <c r="R899" s="219">
        <f t="shared" si="132"/>
        <v>1</v>
      </c>
      <c r="S899" s="211">
        <f t="shared" si="133"/>
        <v>0</v>
      </c>
      <c r="T899" s="211">
        <f t="shared" si="129"/>
        <v>500</v>
      </c>
      <c r="U899" s="211">
        <f t="shared" si="134"/>
        <v>500</v>
      </c>
      <c r="V899" s="220"/>
      <c r="X899" s="63" t="str">
        <f>'טבלה מרכזת'!A899</f>
        <v>תשושי נפש</v>
      </c>
      <c r="Y899" s="63">
        <f>'טבלה מרכזת'!B899</f>
        <v>60</v>
      </c>
      <c r="Z899" s="63" t="str">
        <f>'טבלה מרכזת'!C899</f>
        <v>מטבח וחדר אוכל</v>
      </c>
      <c r="AA899" s="63" t="str">
        <f>'טבלה מרכזת'!D899</f>
        <v>מטבח</v>
      </c>
      <c r="AB899" s="63" t="str">
        <f>'טבלה מרכזת'!E899</f>
        <v>עגלת נירוסטה לפח אשפה</v>
      </c>
      <c r="AC899" s="63">
        <f>'טבלה מרכזת'!F899</f>
        <v>500</v>
      </c>
      <c r="AD899" s="63">
        <f>'טבלה מרכזת'!G899</f>
        <v>1</v>
      </c>
      <c r="AE899" s="63">
        <f>'טבלה מרכזת'!H899</f>
        <v>500</v>
      </c>
    </row>
    <row r="900" spans="2:31" ht="14.5" thickBot="1" x14ac:dyDescent="0.35">
      <c r="B900" s="64" t="str">
        <f>תקן[[#This Row],[סוג מרכז]]</f>
        <v>תשושי נפש</v>
      </c>
      <c r="C900" s="64">
        <f>תקן[[#This Row],[גודל מרכז]]</f>
        <v>60</v>
      </c>
      <c r="D900" s="64" t="str">
        <f>תקן[[#This Row],[סוג פריט]]</f>
        <v>מטבח וחדר אוכל</v>
      </c>
      <c r="E900" s="64" t="str">
        <f>תקן[[#This Row],[קטגוריה]]</f>
        <v>מטבח</v>
      </c>
      <c r="F900" s="60" t="str">
        <f>תקן[[#This Row],[תיאור הפריט]]</f>
        <v>קומביסטימר+מעמד</v>
      </c>
      <c r="G900" s="64">
        <f>תקן[[#This Row],[עלות פריט]]</f>
        <v>15000</v>
      </c>
      <c r="H900" s="64">
        <f>תקן[[#This Row],[כמות]]</f>
        <v>2</v>
      </c>
      <c r="I900" s="64">
        <f>תקן[[#This Row],[סהכ עלות]]</f>
        <v>30000</v>
      </c>
      <c r="J900" s="65"/>
      <c r="K900" s="209" t="str">
        <f t="shared" si="130"/>
        <v>קומביסטימר+מעמד</v>
      </c>
      <c r="L900" s="210">
        <f t="shared" si="126"/>
        <v>2</v>
      </c>
      <c r="M900" s="211">
        <f t="shared" si="127"/>
        <v>0</v>
      </c>
      <c r="N900" s="211">
        <f t="shared" si="128"/>
        <v>30000</v>
      </c>
      <c r="O900" s="210"/>
      <c r="P900" s="218"/>
      <c r="Q900" s="215" t="str">
        <f t="shared" si="131"/>
        <v>מטבח וחדר אוכל</v>
      </c>
      <c r="R900" s="219">
        <f t="shared" si="132"/>
        <v>2</v>
      </c>
      <c r="S900" s="211">
        <f t="shared" si="133"/>
        <v>0</v>
      </c>
      <c r="T900" s="211">
        <f t="shared" si="129"/>
        <v>15000</v>
      </c>
      <c r="U900" s="211">
        <f t="shared" si="134"/>
        <v>30000</v>
      </c>
      <c r="V900" s="220"/>
      <c r="X900" s="63" t="str">
        <f>'טבלה מרכזת'!A900</f>
        <v>תשושי נפש</v>
      </c>
      <c r="Y900" s="63">
        <f>'טבלה מרכזת'!B900</f>
        <v>60</v>
      </c>
      <c r="Z900" s="63" t="str">
        <f>'טבלה מרכזת'!C900</f>
        <v>מטבח וחדר אוכל</v>
      </c>
      <c r="AA900" s="63" t="str">
        <f>'טבלה מרכזת'!D900</f>
        <v>מטבח</v>
      </c>
      <c r="AB900" s="63" t="str">
        <f>'טבלה מרכזת'!E900</f>
        <v>קומביסטימר+מעמד</v>
      </c>
      <c r="AC900" s="63">
        <f>'טבלה מרכזת'!F900</f>
        <v>15000</v>
      </c>
      <c r="AD900" s="63">
        <f>'טבלה מרכזת'!G900</f>
        <v>2</v>
      </c>
      <c r="AE900" s="63">
        <f>'טבלה מרכזת'!H900</f>
        <v>30000</v>
      </c>
    </row>
    <row r="901" spans="2:31" ht="14.5" thickBot="1" x14ac:dyDescent="0.35">
      <c r="B901" s="64" t="str">
        <f>תקן[[#This Row],[סוג מרכז]]</f>
        <v>תשושי נפש</v>
      </c>
      <c r="C901" s="64">
        <f>תקן[[#This Row],[גודל מרכז]]</f>
        <v>60</v>
      </c>
      <c r="D901" s="64" t="str">
        <f>תקן[[#This Row],[סוג פריט]]</f>
        <v>מטבח וחדר אוכל</v>
      </c>
      <c r="E901" s="64" t="str">
        <f>תקן[[#This Row],[קטגוריה]]</f>
        <v>מטבח</v>
      </c>
      <c r="F901" s="60" t="str">
        <f>תקן[[#This Row],[תיאור הפריט]]</f>
        <v>קוצץ ירקות מקצועי</v>
      </c>
      <c r="G901" s="64">
        <f>תקן[[#This Row],[עלות פריט]]</f>
        <v>5000</v>
      </c>
      <c r="H901" s="64">
        <f>תקן[[#This Row],[כמות]]</f>
        <v>1</v>
      </c>
      <c r="I901" s="64">
        <f>תקן[[#This Row],[סהכ עלות]]</f>
        <v>5000</v>
      </c>
      <c r="J901" s="65"/>
      <c r="K901" s="209" t="str">
        <f t="shared" si="130"/>
        <v>קוצץ ירקות מקצועי</v>
      </c>
      <c r="L901" s="210">
        <f t="shared" si="126"/>
        <v>1</v>
      </c>
      <c r="M901" s="211">
        <f t="shared" si="127"/>
        <v>0</v>
      </c>
      <c r="N901" s="211">
        <f t="shared" si="128"/>
        <v>5000</v>
      </c>
      <c r="O901" s="210"/>
      <c r="P901" s="218"/>
      <c r="Q901" s="215" t="str">
        <f t="shared" si="131"/>
        <v>מטבח וחדר אוכל</v>
      </c>
      <c r="R901" s="219">
        <f t="shared" si="132"/>
        <v>1</v>
      </c>
      <c r="S901" s="211">
        <f t="shared" si="133"/>
        <v>0</v>
      </c>
      <c r="T901" s="211">
        <f t="shared" si="129"/>
        <v>5000</v>
      </c>
      <c r="U901" s="211">
        <f t="shared" si="134"/>
        <v>5000</v>
      </c>
      <c r="V901" s="220"/>
      <c r="X901" s="63" t="str">
        <f>'טבלה מרכזת'!A901</f>
        <v>תשושי נפש</v>
      </c>
      <c r="Y901" s="63">
        <f>'טבלה מרכזת'!B901</f>
        <v>60</v>
      </c>
      <c r="Z901" s="63" t="str">
        <f>'טבלה מרכזת'!C901</f>
        <v>מטבח וחדר אוכל</v>
      </c>
      <c r="AA901" s="63" t="str">
        <f>'טבלה מרכזת'!D901</f>
        <v>מטבח</v>
      </c>
      <c r="AB901" s="63" t="str">
        <f>'טבלה מרכזת'!E901</f>
        <v>קוצץ ירקות מקצועי</v>
      </c>
      <c r="AC901" s="63">
        <f>'טבלה מרכזת'!F901</f>
        <v>5000</v>
      </c>
      <c r="AD901" s="63">
        <f>'טבלה מרכזת'!G901</f>
        <v>1</v>
      </c>
      <c r="AE901" s="63">
        <f>'טבלה מרכזת'!H901</f>
        <v>5000</v>
      </c>
    </row>
    <row r="902" spans="2:31" ht="28.5" thickBot="1" x14ac:dyDescent="0.35">
      <c r="B902" s="64" t="str">
        <f>תקן[[#This Row],[סוג מרכז]]</f>
        <v>תשושי נפש</v>
      </c>
      <c r="C902" s="64">
        <f>תקן[[#This Row],[גודל מרכז]]</f>
        <v>60</v>
      </c>
      <c r="D902" s="64" t="str">
        <f>תקן[[#This Row],[סוג פריט]]</f>
        <v>מטבח וחדר אוכל</v>
      </c>
      <c r="E902" s="64" t="str">
        <f>תקן[[#This Row],[קטגוריה]]</f>
        <v>חדר אוכל-כלי הגשה</v>
      </c>
      <c r="F902" s="60" t="str">
        <f>תקן[[#This Row],[תיאור הפריט]]</f>
        <v>קערות הגשה, מצקות וכפות הגשה, ארגזי פלסטויק לאיסוף</v>
      </c>
      <c r="G902" s="64">
        <f>תקן[[#This Row],[עלות פריט]]</f>
        <v>1200</v>
      </c>
      <c r="H902" s="64">
        <f>תקן[[#This Row],[כמות]]</f>
        <v>3</v>
      </c>
      <c r="I902" s="64">
        <f>תקן[[#This Row],[סהכ עלות]]</f>
        <v>3600</v>
      </c>
      <c r="J902" s="65"/>
      <c r="K902" s="209" t="str">
        <f t="shared" si="130"/>
        <v>קערות הגשה, מצקות וכפות הגשה, ארגזי פלסטויק לאיסוף</v>
      </c>
      <c r="L902" s="210">
        <f t="shared" si="126"/>
        <v>3</v>
      </c>
      <c r="M902" s="211">
        <f t="shared" si="127"/>
        <v>0</v>
      </c>
      <c r="N902" s="211">
        <f t="shared" si="128"/>
        <v>3600</v>
      </c>
      <c r="O902" s="210"/>
      <c r="P902" s="218"/>
      <c r="Q902" s="215" t="str">
        <f t="shared" si="131"/>
        <v>מטבח וחדר אוכל</v>
      </c>
      <c r="R902" s="219">
        <f t="shared" si="132"/>
        <v>3</v>
      </c>
      <c r="S902" s="211">
        <f t="shared" si="133"/>
        <v>0</v>
      </c>
      <c r="T902" s="211">
        <f t="shared" si="129"/>
        <v>1200</v>
      </c>
      <c r="U902" s="211">
        <f t="shared" si="134"/>
        <v>3600</v>
      </c>
      <c r="V902" s="220"/>
      <c r="X902" s="63" t="str">
        <f>'טבלה מרכזת'!A902</f>
        <v>תשושי נפש</v>
      </c>
      <c r="Y902" s="63">
        <f>'טבלה מרכזת'!B902</f>
        <v>60</v>
      </c>
      <c r="Z902" s="63" t="str">
        <f>'טבלה מרכזת'!C902</f>
        <v>מטבח וחדר אוכל</v>
      </c>
      <c r="AA902" s="63" t="str">
        <f>'טבלה מרכזת'!D902</f>
        <v>חדר אוכל-כלי הגשה</v>
      </c>
      <c r="AB902" s="63" t="str">
        <f>'טבלה מרכזת'!E902</f>
        <v>קערות הגשה, מצקות וכפות הגשה, ארגזי פלסטויק לאיסוף</v>
      </c>
      <c r="AC902" s="63">
        <f>'טבלה מרכזת'!F902</f>
        <v>1200</v>
      </c>
      <c r="AD902" s="63">
        <f>'טבלה מרכזת'!G902</f>
        <v>3</v>
      </c>
      <c r="AE902" s="63">
        <f>'טבלה מרכזת'!H902</f>
        <v>3600</v>
      </c>
    </row>
    <row r="903" spans="2:31" ht="14.5" thickBot="1" x14ac:dyDescent="0.35">
      <c r="B903" s="64" t="str">
        <f>תקן[[#This Row],[סוג מרכז]]</f>
        <v>תשושי נפש</v>
      </c>
      <c r="C903" s="64">
        <f>תקן[[#This Row],[גודל מרכז]]</f>
        <v>60</v>
      </c>
      <c r="D903" s="64" t="str">
        <f>תקן[[#This Row],[סוג פריט]]</f>
        <v>מטבח וחדר אוכל</v>
      </c>
      <c r="E903" s="64" t="str">
        <f>תקן[[#This Row],[קטגוריה]]</f>
        <v>כלי הכנה-מטבח מחמם</v>
      </c>
      <c r="F903" s="60" t="str">
        <f>תקן[[#This Row],[תיאור הפריט]]</f>
        <v>קערות וקעריות מסוגים שונים</v>
      </c>
      <c r="G903" s="64">
        <f>תקן[[#This Row],[עלות פריט]]</f>
        <v>500</v>
      </c>
      <c r="H903" s="64">
        <f>תקן[[#This Row],[כמות]]</f>
        <v>2</v>
      </c>
      <c r="I903" s="64">
        <f>תקן[[#This Row],[סהכ עלות]]</f>
        <v>1000</v>
      </c>
      <c r="J903" s="65"/>
      <c r="K903" s="209" t="str">
        <f t="shared" si="130"/>
        <v>קערות וקעריות מסוגים שונים</v>
      </c>
      <c r="L903" s="210">
        <f t="shared" si="126"/>
        <v>2</v>
      </c>
      <c r="M903" s="211">
        <f t="shared" si="127"/>
        <v>0</v>
      </c>
      <c r="N903" s="211">
        <f t="shared" si="128"/>
        <v>1000</v>
      </c>
      <c r="O903" s="210"/>
      <c r="P903" s="218"/>
      <c r="Q903" s="215" t="str">
        <f t="shared" si="131"/>
        <v>מטבח וחדר אוכל</v>
      </c>
      <c r="R903" s="219">
        <f t="shared" si="132"/>
        <v>2</v>
      </c>
      <c r="S903" s="211">
        <f t="shared" si="133"/>
        <v>0</v>
      </c>
      <c r="T903" s="211">
        <f t="shared" si="129"/>
        <v>500</v>
      </c>
      <c r="U903" s="211">
        <f t="shared" si="134"/>
        <v>1000</v>
      </c>
      <c r="V903" s="220"/>
      <c r="X903" s="63" t="str">
        <f>'טבלה מרכזת'!A903</f>
        <v>תשושי נפש</v>
      </c>
      <c r="Y903" s="63">
        <f>'טבלה מרכזת'!B903</f>
        <v>60</v>
      </c>
      <c r="Z903" s="63" t="str">
        <f>'טבלה מרכזת'!C903</f>
        <v>מטבח וחדר אוכל</v>
      </c>
      <c r="AA903" s="63" t="str">
        <f>'טבלה מרכזת'!D903</f>
        <v>כלי הכנה-מטבח מחמם</v>
      </c>
      <c r="AB903" s="63" t="str">
        <f>'טבלה מרכזת'!E903</f>
        <v>קערות וקעריות מסוגים שונים</v>
      </c>
      <c r="AC903" s="63">
        <f>'טבלה מרכזת'!F903</f>
        <v>500</v>
      </c>
      <c r="AD903" s="63">
        <f>'טבלה מרכזת'!G903</f>
        <v>2</v>
      </c>
      <c r="AE903" s="63">
        <f>'טבלה מרכזת'!H903</f>
        <v>1000</v>
      </c>
    </row>
    <row r="904" spans="2:31" ht="28.5" thickBot="1" x14ac:dyDescent="0.35">
      <c r="B904" s="64" t="str">
        <f>תקן[[#This Row],[סוג מרכז]]</f>
        <v>תשושי נפש</v>
      </c>
      <c r="C904" s="64">
        <f>תקן[[#This Row],[גודל מרכז]]</f>
        <v>60</v>
      </c>
      <c r="D904" s="64" t="str">
        <f>תקן[[#This Row],[סוג פריט]]</f>
        <v>מטבח וחדר אוכל</v>
      </c>
      <c r="E904" s="64" t="str">
        <f>תקן[[#This Row],[קטגוריה]]</f>
        <v>מטבח</v>
      </c>
      <c r="F904" s="60" t="str">
        <f>תקן[[#This Row],[תיאור הפריט]]</f>
        <v>שולחן ( 2 מ') עם כיור כפול + מדף תחתוןן</v>
      </c>
      <c r="G904" s="64">
        <f>תקן[[#This Row],[עלות פריט]]</f>
        <v>4200</v>
      </c>
      <c r="H904" s="64">
        <f>תקן[[#This Row],[כמות]]</f>
        <v>1</v>
      </c>
      <c r="I904" s="64">
        <f>תקן[[#This Row],[סהכ עלות]]</f>
        <v>4200</v>
      </c>
      <c r="J904" s="65"/>
      <c r="K904" s="209" t="str">
        <f t="shared" si="130"/>
        <v>שולחן ( 2 מ') עם כיור כפול + מדף תחתוןן</v>
      </c>
      <c r="L904" s="210">
        <f t="shared" si="126"/>
        <v>1</v>
      </c>
      <c r="M904" s="211">
        <f t="shared" si="127"/>
        <v>0</v>
      </c>
      <c r="N904" s="211">
        <f t="shared" si="128"/>
        <v>4200</v>
      </c>
      <c r="O904" s="210"/>
      <c r="P904" s="218"/>
      <c r="Q904" s="215" t="str">
        <f t="shared" si="131"/>
        <v>מטבח וחדר אוכל</v>
      </c>
      <c r="R904" s="219">
        <f t="shared" si="132"/>
        <v>1</v>
      </c>
      <c r="S904" s="211">
        <f t="shared" si="133"/>
        <v>0</v>
      </c>
      <c r="T904" s="211">
        <f t="shared" si="129"/>
        <v>4200</v>
      </c>
      <c r="U904" s="211">
        <f t="shared" si="134"/>
        <v>4200</v>
      </c>
      <c r="V904" s="220"/>
      <c r="X904" s="63" t="str">
        <f>'טבלה מרכזת'!A904</f>
        <v>תשושי נפש</v>
      </c>
      <c r="Y904" s="63">
        <f>'טבלה מרכזת'!B904</f>
        <v>60</v>
      </c>
      <c r="Z904" s="63" t="str">
        <f>'טבלה מרכזת'!C904</f>
        <v>מטבח וחדר אוכל</v>
      </c>
      <c r="AA904" s="63" t="str">
        <f>'טבלה מרכזת'!D904</f>
        <v>מטבח</v>
      </c>
      <c r="AB904" s="63" t="str">
        <f>'טבלה מרכזת'!E904</f>
        <v>שולחן ( 2 מ') עם כיור כפול + מדף תחתוןן</v>
      </c>
      <c r="AC904" s="63">
        <f>'טבלה מרכזת'!F904</f>
        <v>4200</v>
      </c>
      <c r="AD904" s="63">
        <f>'טבלה מרכזת'!G904</f>
        <v>1</v>
      </c>
      <c r="AE904" s="63">
        <f>'טבלה מרכזת'!H904</f>
        <v>4200</v>
      </c>
    </row>
    <row r="905" spans="2:31" ht="28.5" thickBot="1" x14ac:dyDescent="0.35">
      <c r="B905" s="64" t="str">
        <f>תקן[[#This Row],[סוג מרכז]]</f>
        <v>תשושי נפש</v>
      </c>
      <c r="C905" s="64">
        <f>תקן[[#This Row],[גודל מרכז]]</f>
        <v>60</v>
      </c>
      <c r="D905" s="64" t="str">
        <f>תקן[[#This Row],[סוג פריט]]</f>
        <v>מטבח וחדר אוכל</v>
      </c>
      <c r="E905" s="64" t="str">
        <f>תקן[[#This Row],[קטגוריה]]</f>
        <v>מטבח</v>
      </c>
      <c r="F905" s="60" t="str">
        <f>תקן[[#This Row],[תיאור הפריט]]</f>
        <v>שולחן עבודה ללא כיורים + מדף תחתון</v>
      </c>
      <c r="G905" s="64">
        <f>תקן[[#This Row],[עלות פריט]]</f>
        <v>2500</v>
      </c>
      <c r="H905" s="64">
        <f>תקן[[#This Row],[כמות]]</f>
        <v>3</v>
      </c>
      <c r="I905" s="64">
        <f>תקן[[#This Row],[סהכ עלות]]</f>
        <v>7500</v>
      </c>
      <c r="J905" s="65"/>
      <c r="K905" s="209" t="str">
        <f t="shared" si="130"/>
        <v>שולחן עבודה ללא כיורים + מדף תחתון</v>
      </c>
      <c r="L905" s="210">
        <f t="shared" si="126"/>
        <v>3</v>
      </c>
      <c r="M905" s="211">
        <f t="shared" si="127"/>
        <v>0</v>
      </c>
      <c r="N905" s="211">
        <f t="shared" si="128"/>
        <v>7500</v>
      </c>
      <c r="O905" s="210"/>
      <c r="P905" s="218"/>
      <c r="Q905" s="215" t="str">
        <f t="shared" si="131"/>
        <v>מטבח וחדר אוכל</v>
      </c>
      <c r="R905" s="219">
        <f t="shared" si="132"/>
        <v>3</v>
      </c>
      <c r="S905" s="211">
        <f t="shared" si="133"/>
        <v>0</v>
      </c>
      <c r="T905" s="211">
        <f t="shared" si="129"/>
        <v>2500</v>
      </c>
      <c r="U905" s="211">
        <f t="shared" si="134"/>
        <v>7500</v>
      </c>
      <c r="V905" s="220"/>
      <c r="X905" s="63" t="str">
        <f>'טבלה מרכזת'!A905</f>
        <v>תשושי נפש</v>
      </c>
      <c r="Y905" s="63">
        <f>'טבלה מרכזת'!B905</f>
        <v>60</v>
      </c>
      <c r="Z905" s="63" t="str">
        <f>'טבלה מרכזת'!C905</f>
        <v>מטבח וחדר אוכל</v>
      </c>
      <c r="AA905" s="63" t="str">
        <f>'טבלה מרכזת'!D905</f>
        <v>מטבח</v>
      </c>
      <c r="AB905" s="63" t="str">
        <f>'טבלה מרכזת'!E905</f>
        <v>שולחן עבודה ללא כיורים + מדף תחתון</v>
      </c>
      <c r="AC905" s="63">
        <f>'טבלה מרכזת'!F905</f>
        <v>2500</v>
      </c>
      <c r="AD905" s="63">
        <f>'טבלה מרכזת'!G905</f>
        <v>3</v>
      </c>
      <c r="AE905" s="63">
        <f>'טבלה מרכזת'!H905</f>
        <v>7500</v>
      </c>
    </row>
    <row r="906" spans="2:31" ht="28.5" thickBot="1" x14ac:dyDescent="0.35">
      <c r="B906" s="64" t="str">
        <f>תקן[[#This Row],[סוג מרכז]]</f>
        <v>תשושי נפש</v>
      </c>
      <c r="C906" s="64">
        <f>תקן[[#This Row],[גודל מרכז]]</f>
        <v>60</v>
      </c>
      <c r="D906" s="64" t="str">
        <f>תקן[[#This Row],[סוג פריט]]</f>
        <v>מטבח וחדר אוכל</v>
      </c>
      <c r="E906" s="64" t="str">
        <f>תקן[[#This Row],[קטגוריה]]</f>
        <v>מטבח</v>
      </c>
      <c r="F906" s="60" t="str">
        <f>תקן[[#This Row],[תיאור הפריט]]</f>
        <v>שולחן עם כיור יחיד ( 2 מ') + מדף תחתוןן</v>
      </c>
      <c r="G906" s="64">
        <f>תקן[[#This Row],[עלות פריט]]</f>
        <v>3500</v>
      </c>
      <c r="H906" s="64">
        <f>תקן[[#This Row],[כמות]]</f>
        <v>2</v>
      </c>
      <c r="I906" s="64">
        <f>תקן[[#This Row],[סהכ עלות]]</f>
        <v>7000</v>
      </c>
      <c r="J906" s="65"/>
      <c r="K906" s="209" t="str">
        <f t="shared" si="130"/>
        <v>שולחן עם כיור יחיד ( 2 מ') + מדף תחתוןן</v>
      </c>
      <c r="L906" s="210">
        <f t="shared" si="126"/>
        <v>2</v>
      </c>
      <c r="M906" s="211">
        <f t="shared" si="127"/>
        <v>0</v>
      </c>
      <c r="N906" s="211">
        <f t="shared" si="128"/>
        <v>7000</v>
      </c>
      <c r="O906" s="210"/>
      <c r="P906" s="218"/>
      <c r="Q906" s="215" t="str">
        <f t="shared" si="131"/>
        <v>מטבח וחדר אוכל</v>
      </c>
      <c r="R906" s="219">
        <f t="shared" si="132"/>
        <v>2</v>
      </c>
      <c r="S906" s="211">
        <f t="shared" si="133"/>
        <v>0</v>
      </c>
      <c r="T906" s="211">
        <f t="shared" si="129"/>
        <v>3500</v>
      </c>
      <c r="U906" s="211">
        <f t="shared" si="134"/>
        <v>7000</v>
      </c>
      <c r="V906" s="220"/>
      <c r="X906" s="63" t="str">
        <f>'טבלה מרכזת'!A906</f>
        <v>תשושי נפש</v>
      </c>
      <c r="Y906" s="63">
        <f>'טבלה מרכזת'!B906</f>
        <v>60</v>
      </c>
      <c r="Z906" s="63" t="str">
        <f>'טבלה מרכזת'!C906</f>
        <v>מטבח וחדר אוכל</v>
      </c>
      <c r="AA906" s="63" t="str">
        <f>'טבלה מרכזת'!D906</f>
        <v>מטבח</v>
      </c>
      <c r="AB906" s="63" t="str">
        <f>'טבלה מרכזת'!E906</f>
        <v>שולחן עם כיור יחיד ( 2 מ') + מדף תחתוןן</v>
      </c>
      <c r="AC906" s="63">
        <f>'טבלה מרכזת'!F906</f>
        <v>3500</v>
      </c>
      <c r="AD906" s="63">
        <f>'טבלה מרכזת'!G906</f>
        <v>2</v>
      </c>
      <c r="AE906" s="63">
        <f>'טבלה מרכזת'!H906</f>
        <v>7000</v>
      </c>
    </row>
    <row r="907" spans="2:31" ht="14.5" thickBot="1" x14ac:dyDescent="0.35">
      <c r="B907" s="64" t="str">
        <f>תקן[[#This Row],[סוג מרכז]]</f>
        <v>תשושי נפש</v>
      </c>
      <c r="C907" s="64">
        <f>תקן[[#This Row],[גודל מרכז]]</f>
        <v>60</v>
      </c>
      <c r="D907" s="64" t="str">
        <f>תקן[[#This Row],[סוג פריט]]</f>
        <v>מטבח וחדר אוכל</v>
      </c>
      <c r="E907" s="64" t="str">
        <f>תקן[[#This Row],[קטגוריה]]</f>
        <v>מטבח</v>
      </c>
      <c r="F907" s="60" t="str">
        <f>תקן[[#This Row],[תיאור הפריט]]</f>
        <v>תנור בישול ואפייה</v>
      </c>
      <c r="G907" s="64">
        <f>תקן[[#This Row],[עלות פריט]]</f>
        <v>6500</v>
      </c>
      <c r="H907" s="64">
        <f>תקן[[#This Row],[כמות]]</f>
        <v>1</v>
      </c>
      <c r="I907" s="64">
        <f>תקן[[#This Row],[סהכ עלות]]</f>
        <v>6500</v>
      </c>
      <c r="J907" s="65"/>
      <c r="K907" s="209" t="str">
        <f t="shared" si="130"/>
        <v>תנור בישול ואפייה</v>
      </c>
      <c r="L907" s="210">
        <f t="shared" si="126"/>
        <v>1</v>
      </c>
      <c r="M907" s="211">
        <f t="shared" si="127"/>
        <v>0</v>
      </c>
      <c r="N907" s="211">
        <f t="shared" si="128"/>
        <v>6500</v>
      </c>
      <c r="O907" s="210"/>
      <c r="P907" s="218"/>
      <c r="Q907" s="215" t="str">
        <f t="shared" si="131"/>
        <v>מטבח וחדר אוכל</v>
      </c>
      <c r="R907" s="219">
        <f t="shared" si="132"/>
        <v>1</v>
      </c>
      <c r="S907" s="211">
        <f t="shared" si="133"/>
        <v>0</v>
      </c>
      <c r="T907" s="211">
        <f t="shared" si="129"/>
        <v>6500</v>
      </c>
      <c r="U907" s="211">
        <f t="shared" si="134"/>
        <v>6500</v>
      </c>
      <c r="V907" s="220"/>
      <c r="X907" s="63" t="str">
        <f>'טבלה מרכזת'!A907</f>
        <v>תשושי נפש</v>
      </c>
      <c r="Y907" s="63">
        <f>'טבלה מרכזת'!B907</f>
        <v>60</v>
      </c>
      <c r="Z907" s="63" t="str">
        <f>'טבלה מרכזת'!C907</f>
        <v>מטבח וחדר אוכל</v>
      </c>
      <c r="AA907" s="63" t="str">
        <f>'טבלה מרכזת'!D907</f>
        <v>מטבח</v>
      </c>
      <c r="AB907" s="63" t="str">
        <f>'טבלה מרכזת'!E907</f>
        <v>תנור בישול ואפייה</v>
      </c>
      <c r="AC907" s="63">
        <f>'טבלה מרכזת'!F907</f>
        <v>6500</v>
      </c>
      <c r="AD907" s="63">
        <f>'טבלה מרכזת'!G907</f>
        <v>1</v>
      </c>
      <c r="AE907" s="63">
        <f>'טבלה מרכזת'!H907</f>
        <v>6500</v>
      </c>
    </row>
    <row r="908" spans="2:31" ht="14.5" thickBot="1" x14ac:dyDescent="0.35">
      <c r="B908" s="64" t="str">
        <f>תקן[[#This Row],[סוג מרכז]]</f>
        <v>תשושי נפש</v>
      </c>
      <c r="C908" s="64">
        <f>תקן[[#This Row],[גודל מרכז]]</f>
        <v>60</v>
      </c>
      <c r="D908" s="64" t="str">
        <f>תקן[[#This Row],[סוג פריט]]</f>
        <v>מטבח וחדר אוכל</v>
      </c>
      <c r="E908" s="64" t="str">
        <f>תקן[[#This Row],[קטגוריה]]</f>
        <v>מטבח</v>
      </c>
      <c r="F908" s="60" t="str">
        <f>תקן[[#This Row],[תיאור הפריט]]</f>
        <v>תנור מיקרוגל</v>
      </c>
      <c r="G908" s="64">
        <f>תקן[[#This Row],[עלות פריט]]</f>
        <v>1200</v>
      </c>
      <c r="H908" s="64">
        <f>תקן[[#This Row],[כמות]]</f>
        <v>1</v>
      </c>
      <c r="I908" s="64">
        <f>תקן[[#This Row],[סהכ עלות]]</f>
        <v>1200</v>
      </c>
      <c r="J908" s="65"/>
      <c r="K908" s="209" t="str">
        <f t="shared" si="130"/>
        <v>תנור מיקרוגל</v>
      </c>
      <c r="L908" s="210">
        <f t="shared" si="126"/>
        <v>1</v>
      </c>
      <c r="M908" s="211">
        <f t="shared" si="127"/>
        <v>0</v>
      </c>
      <c r="N908" s="211">
        <f t="shared" si="128"/>
        <v>1200</v>
      </c>
      <c r="O908" s="210"/>
      <c r="P908" s="218"/>
      <c r="Q908" s="215" t="str">
        <f t="shared" si="131"/>
        <v>מטבח וחדר אוכל</v>
      </c>
      <c r="R908" s="219">
        <f t="shared" si="132"/>
        <v>1</v>
      </c>
      <c r="S908" s="211">
        <f t="shared" si="133"/>
        <v>0</v>
      </c>
      <c r="T908" s="211">
        <f t="shared" si="129"/>
        <v>1200</v>
      </c>
      <c r="U908" s="211">
        <f t="shared" si="134"/>
        <v>1200</v>
      </c>
      <c r="V908" s="220"/>
      <c r="X908" s="63" t="str">
        <f>'טבלה מרכזת'!A908</f>
        <v>תשושי נפש</v>
      </c>
      <c r="Y908" s="63">
        <f>'טבלה מרכזת'!B908</f>
        <v>60</v>
      </c>
      <c r="Z908" s="63" t="str">
        <f>'טבלה מרכזת'!C908</f>
        <v>מטבח וחדר אוכל</v>
      </c>
      <c r="AA908" s="63" t="str">
        <f>'טבלה מרכזת'!D908</f>
        <v>מטבח</v>
      </c>
      <c r="AB908" s="63" t="str">
        <f>'טבלה מרכזת'!E908</f>
        <v>תנור מיקרוגל</v>
      </c>
      <c r="AC908" s="63">
        <f>'טבלה מרכזת'!F908</f>
        <v>1200</v>
      </c>
      <c r="AD908" s="63">
        <f>'טבלה מרכזת'!G908</f>
        <v>1</v>
      </c>
      <c r="AE908" s="63">
        <f>'טבלה מרכזת'!H908</f>
        <v>1200</v>
      </c>
    </row>
    <row r="909" spans="2:31" ht="28.5" thickBot="1" x14ac:dyDescent="0.35">
      <c r="B909" s="64" t="str">
        <f>תקן[[#This Row],[סוג מרכז]]</f>
        <v>תשושי נפש</v>
      </c>
      <c r="C909" s="64">
        <f>תקן[[#This Row],[גודל מרכז]]</f>
        <v>60</v>
      </c>
      <c r="D909" s="64" t="str">
        <f>תקן[[#This Row],[סוג פריט]]</f>
        <v>מטבח וחדר אוכל</v>
      </c>
      <c r="E909" s="64" t="str">
        <f>תקן[[#This Row],[קטגוריה]]</f>
        <v>חדר אוכל</v>
      </c>
      <c r="F909" s="60" t="str">
        <f>תקן[[#This Row],[תיאור הפריט]]</f>
        <v>תפריט דיגיטלי עם אפשרות להזמנות</v>
      </c>
      <c r="G909" s="64">
        <f>תקן[[#This Row],[עלות פריט]]</f>
        <v>2500</v>
      </c>
      <c r="H909" s="64">
        <f>תקן[[#This Row],[כמות]]</f>
        <v>1</v>
      </c>
      <c r="I909" s="64">
        <f>תקן[[#This Row],[סהכ עלות]]</f>
        <v>2500</v>
      </c>
      <c r="J909" s="65"/>
      <c r="K909" s="209" t="str">
        <f t="shared" si="130"/>
        <v>תפריט דיגיטלי עם אפשרות להזמנות</v>
      </c>
      <c r="L909" s="210">
        <f t="shared" si="126"/>
        <v>1</v>
      </c>
      <c r="M909" s="211">
        <f t="shared" si="127"/>
        <v>0</v>
      </c>
      <c r="N909" s="211">
        <f t="shared" si="128"/>
        <v>2500</v>
      </c>
      <c r="O909" s="210"/>
      <c r="P909" s="218"/>
      <c r="Q909" s="215" t="str">
        <f t="shared" si="131"/>
        <v>מטבח וחדר אוכל</v>
      </c>
      <c r="R909" s="219">
        <f t="shared" si="132"/>
        <v>1</v>
      </c>
      <c r="S909" s="211">
        <f t="shared" si="133"/>
        <v>0</v>
      </c>
      <c r="T909" s="211">
        <f t="shared" si="129"/>
        <v>2500</v>
      </c>
      <c r="U909" s="211">
        <f t="shared" si="134"/>
        <v>2500</v>
      </c>
      <c r="V909" s="220"/>
      <c r="X909" s="63" t="str">
        <f>'טבלה מרכזת'!A909</f>
        <v>תשושי נפש</v>
      </c>
      <c r="Y909" s="63">
        <f>'טבלה מרכזת'!B909</f>
        <v>60</v>
      </c>
      <c r="Z909" s="63" t="str">
        <f>'טבלה מרכזת'!C909</f>
        <v>מטבח וחדר אוכל</v>
      </c>
      <c r="AA909" s="63" t="str">
        <f>'טבלה מרכזת'!D909</f>
        <v>חדר אוכל</v>
      </c>
      <c r="AB909" s="63" t="str">
        <f>'טבלה מרכזת'!E909</f>
        <v>תפריט דיגיטלי עם אפשרות להזמנות</v>
      </c>
      <c r="AC909" s="63">
        <f>'טבלה מרכזת'!F909</f>
        <v>2500</v>
      </c>
      <c r="AD909" s="63">
        <f>'טבלה מרכזת'!G909</f>
        <v>1</v>
      </c>
      <c r="AE909" s="63">
        <f>'טבלה מרכזת'!H909</f>
        <v>2500</v>
      </c>
    </row>
    <row r="910" spans="2:31" ht="14.5" thickBot="1" x14ac:dyDescent="0.35">
      <c r="B910" s="64" t="str">
        <f>תקן[[#This Row],[סוג מרכז]]</f>
        <v>תשושי נפש</v>
      </c>
      <c r="C910" s="64">
        <f>תקן[[#This Row],[גודל מרכז]]</f>
        <v>60</v>
      </c>
      <c r="D910" s="64" t="str">
        <f>תקן[[#This Row],[סוג פריט]]</f>
        <v>מיחשוב</v>
      </c>
      <c r="E910" s="64" t="str">
        <f>תקן[[#This Row],[קטגוריה]]</f>
        <v>חדר מזכירות וקבלה</v>
      </c>
      <c r="F910" s="60" t="str">
        <f>תקן[[#This Row],[תיאור הפריט]]</f>
        <v>מגרסת נייר משרדית</v>
      </c>
      <c r="G910" s="64">
        <f>תקן[[#This Row],[עלות פריט]]</f>
        <v>600</v>
      </c>
      <c r="H910" s="64">
        <f>תקן[[#This Row],[כמות]]</f>
        <v>1</v>
      </c>
      <c r="I910" s="64">
        <f>תקן[[#This Row],[סהכ עלות]]</f>
        <v>600</v>
      </c>
      <c r="J910" s="65"/>
      <c r="K910" s="209" t="str">
        <f t="shared" si="130"/>
        <v>מגרסת נייר משרדית</v>
      </c>
      <c r="L910" s="210">
        <f t="shared" si="126"/>
        <v>1</v>
      </c>
      <c r="M910" s="211">
        <f t="shared" si="127"/>
        <v>0</v>
      </c>
      <c r="N910" s="211">
        <f t="shared" si="128"/>
        <v>600</v>
      </c>
      <c r="O910" s="210"/>
      <c r="P910" s="218"/>
      <c r="Q910" s="215" t="str">
        <f t="shared" si="131"/>
        <v>מיחשוב</v>
      </c>
      <c r="R910" s="219">
        <f t="shared" si="132"/>
        <v>1</v>
      </c>
      <c r="S910" s="211">
        <f t="shared" si="133"/>
        <v>0</v>
      </c>
      <c r="T910" s="211">
        <f t="shared" si="129"/>
        <v>600</v>
      </c>
      <c r="U910" s="211">
        <f t="shared" si="134"/>
        <v>600</v>
      </c>
      <c r="V910" s="220"/>
      <c r="X910" s="63" t="str">
        <f>'טבלה מרכזת'!A910</f>
        <v>תשושי נפש</v>
      </c>
      <c r="Y910" s="63">
        <f>'טבלה מרכזת'!B910</f>
        <v>60</v>
      </c>
      <c r="Z910" s="63" t="str">
        <f>'טבלה מרכזת'!C910</f>
        <v>מיחשוב</v>
      </c>
      <c r="AA910" s="63" t="str">
        <f>'טבלה מרכזת'!D910</f>
        <v>חדר מזכירות וקבלה</v>
      </c>
      <c r="AB910" s="63" t="str">
        <f>'טבלה מרכזת'!E910</f>
        <v>מגרסת נייר משרדית</v>
      </c>
      <c r="AC910" s="63">
        <f>'טבלה מרכזת'!F910</f>
        <v>600</v>
      </c>
      <c r="AD910" s="63">
        <f>'טבלה מרכזת'!G910</f>
        <v>1</v>
      </c>
      <c r="AE910" s="63">
        <f>'טבלה מרכזת'!H910</f>
        <v>600</v>
      </c>
    </row>
    <row r="911" spans="2:31" ht="14.5" thickBot="1" x14ac:dyDescent="0.35">
      <c r="B911" s="64" t="str">
        <f>תקן[[#This Row],[סוג מרכז]]</f>
        <v>תשושי נפש</v>
      </c>
      <c r="C911" s="64">
        <f>תקן[[#This Row],[גודל מרכז]]</f>
        <v>60</v>
      </c>
      <c r="D911" s="64" t="str">
        <f>תקן[[#This Row],[סוג פריט]]</f>
        <v>מיחשוב</v>
      </c>
      <c r="E911" s="64" t="str">
        <f>תקן[[#This Row],[קטגוריה]]</f>
        <v>חדר מזכירות וקבלה</v>
      </c>
      <c r="F911" s="60" t="str">
        <f>תקן[[#This Row],[תיאור הפריט]]</f>
        <v>מדפסת משולבת</v>
      </c>
      <c r="G911" s="64">
        <f>תקן[[#This Row],[עלות פריט]]</f>
        <v>1200</v>
      </c>
      <c r="H911" s="64">
        <f>תקן[[#This Row],[כמות]]</f>
        <v>1</v>
      </c>
      <c r="I911" s="64">
        <f>תקן[[#This Row],[סהכ עלות]]</f>
        <v>1200</v>
      </c>
      <c r="J911" s="65"/>
      <c r="K911" s="209" t="str">
        <f t="shared" si="130"/>
        <v>מדפסת משולבת</v>
      </c>
      <c r="L911" s="210">
        <f t="shared" si="126"/>
        <v>1</v>
      </c>
      <c r="M911" s="211">
        <f t="shared" si="127"/>
        <v>0</v>
      </c>
      <c r="N911" s="211">
        <f t="shared" si="128"/>
        <v>1200</v>
      </c>
      <c r="O911" s="210"/>
      <c r="P911" s="218"/>
      <c r="Q911" s="215" t="str">
        <f t="shared" si="131"/>
        <v>מיחשוב</v>
      </c>
      <c r="R911" s="219">
        <f t="shared" si="132"/>
        <v>1</v>
      </c>
      <c r="S911" s="211">
        <f t="shared" si="133"/>
        <v>0</v>
      </c>
      <c r="T911" s="211">
        <f t="shared" si="129"/>
        <v>1200</v>
      </c>
      <c r="U911" s="211">
        <f t="shared" si="134"/>
        <v>1200</v>
      </c>
      <c r="V911" s="220"/>
      <c r="X911" s="63" t="str">
        <f>'טבלה מרכזת'!A911</f>
        <v>תשושי נפש</v>
      </c>
      <c r="Y911" s="63">
        <f>'טבלה מרכזת'!B911</f>
        <v>60</v>
      </c>
      <c r="Z911" s="63" t="str">
        <f>'טבלה מרכזת'!C911</f>
        <v>מיחשוב</v>
      </c>
      <c r="AA911" s="63" t="str">
        <f>'טבלה מרכזת'!D911</f>
        <v>חדר מזכירות וקבלה</v>
      </c>
      <c r="AB911" s="63" t="str">
        <f>'טבלה מרכזת'!E911</f>
        <v>מדפסת משולבת</v>
      </c>
      <c r="AC911" s="63">
        <f>'טבלה מרכזת'!F911</f>
        <v>1200</v>
      </c>
      <c r="AD911" s="63">
        <f>'טבלה מרכזת'!G911</f>
        <v>1</v>
      </c>
      <c r="AE911" s="63">
        <f>'טבלה מרכזת'!H911</f>
        <v>1200</v>
      </c>
    </row>
    <row r="912" spans="2:31" ht="14.5" thickBot="1" x14ac:dyDescent="0.35">
      <c r="B912" s="64" t="str">
        <f>תקן[[#This Row],[סוג מרכז]]</f>
        <v>תשושי נפש</v>
      </c>
      <c r="C912" s="64">
        <f>תקן[[#This Row],[גודל מרכז]]</f>
        <v>60</v>
      </c>
      <c r="D912" s="64" t="str">
        <f>תקן[[#This Row],[סוג פריט]]</f>
        <v>מיחשוב</v>
      </c>
      <c r="E912" s="64" t="str">
        <f>תקן[[#This Row],[קטגוריה]]</f>
        <v>חדר מחשבים</v>
      </c>
      <c r="F912" s="60" t="str">
        <f>תקן[[#This Row],[תיאור הפריט]]</f>
        <v>מדפסת משולבת</v>
      </c>
      <c r="G912" s="64">
        <f>תקן[[#This Row],[עלות פריט]]</f>
        <v>1200</v>
      </c>
      <c r="H912" s="64">
        <f>תקן[[#This Row],[כמות]]</f>
        <v>1</v>
      </c>
      <c r="I912" s="64">
        <f>תקן[[#This Row],[סהכ עלות]]</f>
        <v>1200</v>
      </c>
      <c r="J912" s="65"/>
      <c r="K912" s="209" t="str">
        <f t="shared" si="130"/>
        <v>מדפסת משולבת</v>
      </c>
      <c r="L912" s="210">
        <f t="shared" si="126"/>
        <v>1</v>
      </c>
      <c r="M912" s="211">
        <f t="shared" si="127"/>
        <v>0</v>
      </c>
      <c r="N912" s="211">
        <f t="shared" si="128"/>
        <v>1200</v>
      </c>
      <c r="O912" s="210"/>
      <c r="P912" s="218"/>
      <c r="Q912" s="215" t="str">
        <f t="shared" si="131"/>
        <v>מיחשוב</v>
      </c>
      <c r="R912" s="219">
        <f t="shared" si="132"/>
        <v>1</v>
      </c>
      <c r="S912" s="211">
        <f t="shared" si="133"/>
        <v>0</v>
      </c>
      <c r="T912" s="211">
        <f t="shared" si="129"/>
        <v>1200</v>
      </c>
      <c r="U912" s="211">
        <f t="shared" si="134"/>
        <v>1200</v>
      </c>
      <c r="V912" s="220"/>
      <c r="X912" s="63" t="str">
        <f>'טבלה מרכזת'!A912</f>
        <v>תשושי נפש</v>
      </c>
      <c r="Y912" s="63">
        <f>'טבלה מרכזת'!B912</f>
        <v>60</v>
      </c>
      <c r="Z912" s="63" t="str">
        <f>'טבלה מרכזת'!C912</f>
        <v>מיחשוב</v>
      </c>
      <c r="AA912" s="63" t="str">
        <f>'טבלה מרכזת'!D912</f>
        <v>חדר מחשבים</v>
      </c>
      <c r="AB912" s="63" t="str">
        <f>'טבלה מרכזת'!E912</f>
        <v>מדפסת משולבת</v>
      </c>
      <c r="AC912" s="63">
        <f>'טבלה מרכזת'!F912</f>
        <v>1200</v>
      </c>
      <c r="AD912" s="63">
        <f>'טבלה מרכזת'!G912</f>
        <v>1</v>
      </c>
      <c r="AE912" s="63">
        <f>'טבלה מרכזת'!H912</f>
        <v>1200</v>
      </c>
    </row>
    <row r="913" spans="2:31" ht="14.5" thickBot="1" x14ac:dyDescent="0.35">
      <c r="B913" s="64" t="str">
        <f>תקן[[#This Row],[סוג מרכז]]</f>
        <v>תשושי נפש</v>
      </c>
      <c r="C913" s="64">
        <f>תקן[[#This Row],[גודל מרכז]]</f>
        <v>60</v>
      </c>
      <c r="D913" s="64" t="str">
        <f>תקן[[#This Row],[סוג פריט]]</f>
        <v>מיחשוב</v>
      </c>
      <c r="E913" s="64" t="str">
        <f>תקן[[#This Row],[קטגוריה]]</f>
        <v>חדר מחשבים</v>
      </c>
      <c r="F913" s="60" t="str">
        <f>תקן[[#This Row],[תיאור הפריט]]</f>
        <v>מחשב נייד לתצוגות</v>
      </c>
      <c r="G913" s="64">
        <f>תקן[[#This Row],[עלות פריט]]</f>
        <v>2500</v>
      </c>
      <c r="H913" s="64">
        <f>תקן[[#This Row],[כמות]]</f>
        <v>1</v>
      </c>
      <c r="I913" s="64">
        <f>תקן[[#This Row],[סהכ עלות]]</f>
        <v>2500</v>
      </c>
      <c r="J913" s="65"/>
      <c r="K913" s="209" t="str">
        <f t="shared" si="130"/>
        <v>מחשב נייד לתצוגות</v>
      </c>
      <c r="L913" s="210">
        <f t="shared" si="126"/>
        <v>1</v>
      </c>
      <c r="M913" s="211">
        <f t="shared" si="127"/>
        <v>0</v>
      </c>
      <c r="N913" s="211">
        <f t="shared" si="128"/>
        <v>2500</v>
      </c>
      <c r="O913" s="210"/>
      <c r="P913" s="218"/>
      <c r="Q913" s="215" t="str">
        <f t="shared" si="131"/>
        <v>מיחשוב</v>
      </c>
      <c r="R913" s="219">
        <f t="shared" si="132"/>
        <v>1</v>
      </c>
      <c r="S913" s="211">
        <f t="shared" si="133"/>
        <v>0</v>
      </c>
      <c r="T913" s="211">
        <f t="shared" si="129"/>
        <v>2500</v>
      </c>
      <c r="U913" s="211">
        <f t="shared" si="134"/>
        <v>2500</v>
      </c>
      <c r="V913" s="220"/>
      <c r="X913" s="63" t="str">
        <f>'טבלה מרכזת'!A913</f>
        <v>תשושי נפש</v>
      </c>
      <c r="Y913" s="63">
        <f>'טבלה מרכזת'!B913</f>
        <v>60</v>
      </c>
      <c r="Z913" s="63" t="str">
        <f>'טבלה מרכזת'!C913</f>
        <v>מיחשוב</v>
      </c>
      <c r="AA913" s="63" t="str">
        <f>'טבלה מרכזת'!D913</f>
        <v>חדר מחשבים</v>
      </c>
      <c r="AB913" s="63" t="str">
        <f>'טבלה מרכזת'!E913</f>
        <v>מחשב נייד לתצוגות</v>
      </c>
      <c r="AC913" s="63">
        <f>'טבלה מרכזת'!F913</f>
        <v>2500</v>
      </c>
      <c r="AD913" s="63">
        <f>'טבלה מרכזת'!G913</f>
        <v>1</v>
      </c>
      <c r="AE913" s="63">
        <f>'טבלה מרכזת'!H913</f>
        <v>2500</v>
      </c>
    </row>
    <row r="914" spans="2:31" ht="14.5" thickBot="1" x14ac:dyDescent="0.35">
      <c r="B914" s="64" t="str">
        <f>תקן[[#This Row],[סוג מרכז]]</f>
        <v>תשושי נפש</v>
      </c>
      <c r="C914" s="64">
        <f>תקן[[#This Row],[גודל מרכז]]</f>
        <v>60</v>
      </c>
      <c r="D914" s="64" t="str">
        <f>תקן[[#This Row],[סוג פריט]]</f>
        <v>מיחשוב</v>
      </c>
      <c r="E914" s="64" t="str">
        <f>תקן[[#This Row],[קטגוריה]]</f>
        <v>חדר מחשבים</v>
      </c>
      <c r="F914" s="60" t="str">
        <f>תקן[[#This Row],[תיאור הפריט]]</f>
        <v xml:space="preserve">מחשב+תוכנות </v>
      </c>
      <c r="G914" s="64">
        <f>תקן[[#This Row],[עלות פריט]]</f>
        <v>3500</v>
      </c>
      <c r="H914" s="64">
        <f>תקן[[#This Row],[כמות]]</f>
        <v>3</v>
      </c>
      <c r="I914" s="64">
        <f>תקן[[#This Row],[סהכ עלות]]</f>
        <v>10500</v>
      </c>
      <c r="J914" s="65"/>
      <c r="K914" s="209" t="str">
        <f t="shared" si="130"/>
        <v xml:space="preserve">מחשב+תוכנות </v>
      </c>
      <c r="L914" s="210">
        <f t="shared" si="126"/>
        <v>3</v>
      </c>
      <c r="M914" s="211">
        <f t="shared" si="127"/>
        <v>0</v>
      </c>
      <c r="N914" s="211">
        <f t="shared" si="128"/>
        <v>10500</v>
      </c>
      <c r="O914" s="210"/>
      <c r="P914" s="218"/>
      <c r="Q914" s="215" t="str">
        <f t="shared" si="131"/>
        <v>מיחשוב</v>
      </c>
      <c r="R914" s="219">
        <f t="shared" si="132"/>
        <v>3</v>
      </c>
      <c r="S914" s="211">
        <f t="shared" si="133"/>
        <v>0</v>
      </c>
      <c r="T914" s="211">
        <f t="shared" si="129"/>
        <v>3500</v>
      </c>
      <c r="U914" s="211">
        <f t="shared" si="134"/>
        <v>10500</v>
      </c>
      <c r="V914" s="220"/>
      <c r="X914" s="63" t="str">
        <f>'טבלה מרכזת'!A914</f>
        <v>תשושי נפש</v>
      </c>
      <c r="Y914" s="63">
        <f>'טבלה מרכזת'!B914</f>
        <v>60</v>
      </c>
      <c r="Z914" s="63" t="str">
        <f>'טבלה מרכזת'!C914</f>
        <v>מיחשוב</v>
      </c>
      <c r="AA914" s="63" t="str">
        <f>'טבלה מרכזת'!D914</f>
        <v>חדר מחשבים</v>
      </c>
      <c r="AB914" s="63" t="str">
        <f>'טבלה מרכזת'!E914</f>
        <v xml:space="preserve">מחשב+תוכנות </v>
      </c>
      <c r="AC914" s="63">
        <f>'טבלה מרכזת'!F914</f>
        <v>3500</v>
      </c>
      <c r="AD914" s="63">
        <f>'טבלה מרכזת'!G914</f>
        <v>3</v>
      </c>
      <c r="AE914" s="63">
        <f>'טבלה מרכזת'!H914</f>
        <v>10500</v>
      </c>
    </row>
    <row r="915" spans="2:31" ht="14.5" thickBot="1" x14ac:dyDescent="0.35">
      <c r="B915" s="64" t="str">
        <f>תקן[[#This Row],[סוג מרכז]]</f>
        <v>תשושי נפש</v>
      </c>
      <c r="C915" s="64">
        <f>תקן[[#This Row],[גודל מרכז]]</f>
        <v>60</v>
      </c>
      <c r="D915" s="64" t="str">
        <f>תקן[[#This Row],[סוג פריט]]</f>
        <v>מיחשוב</v>
      </c>
      <c r="E915" s="64" t="str">
        <f>תקן[[#This Row],[קטגוריה]]</f>
        <v>חדר מזכירות וקבלה</v>
      </c>
      <c r="F915" s="60" t="str">
        <f>תקן[[#This Row],[תיאור הפריט]]</f>
        <v>מחשב+תוכנות הפעלה ומשרד</v>
      </c>
      <c r="G915" s="64">
        <f>תקן[[#This Row],[עלות פריט]]</f>
        <v>3500</v>
      </c>
      <c r="H915" s="64">
        <f>תקן[[#This Row],[כמות]]</f>
        <v>1</v>
      </c>
      <c r="I915" s="64">
        <f>תקן[[#This Row],[סהכ עלות]]</f>
        <v>3500</v>
      </c>
      <c r="J915" s="65"/>
      <c r="K915" s="209" t="str">
        <f t="shared" si="130"/>
        <v>מחשב+תוכנות הפעלה ומשרד</v>
      </c>
      <c r="L915" s="210">
        <f t="shared" si="126"/>
        <v>1</v>
      </c>
      <c r="M915" s="211">
        <f t="shared" si="127"/>
        <v>0</v>
      </c>
      <c r="N915" s="211">
        <f t="shared" si="128"/>
        <v>3500</v>
      </c>
      <c r="O915" s="210"/>
      <c r="P915" s="218"/>
      <c r="Q915" s="215" t="str">
        <f t="shared" si="131"/>
        <v>מיחשוב</v>
      </c>
      <c r="R915" s="219">
        <f t="shared" si="132"/>
        <v>1</v>
      </c>
      <c r="S915" s="211">
        <f t="shared" si="133"/>
        <v>0</v>
      </c>
      <c r="T915" s="211">
        <f t="shared" si="129"/>
        <v>3500</v>
      </c>
      <c r="U915" s="211">
        <f t="shared" si="134"/>
        <v>3500</v>
      </c>
      <c r="V915" s="220"/>
      <c r="X915" s="63" t="str">
        <f>'טבלה מרכזת'!A915</f>
        <v>תשושי נפש</v>
      </c>
      <c r="Y915" s="63">
        <f>'טבלה מרכזת'!B915</f>
        <v>60</v>
      </c>
      <c r="Z915" s="63" t="str">
        <f>'טבלה מרכזת'!C915</f>
        <v>מיחשוב</v>
      </c>
      <c r="AA915" s="63" t="str">
        <f>'טבלה מרכזת'!D915</f>
        <v>חדר מזכירות וקבלה</v>
      </c>
      <c r="AB915" s="63" t="str">
        <f>'טבלה מרכזת'!E915</f>
        <v>מחשב+תוכנות הפעלה ומשרד</v>
      </c>
      <c r="AC915" s="63">
        <f>'טבלה מרכזת'!F915</f>
        <v>3500</v>
      </c>
      <c r="AD915" s="63">
        <f>'טבלה מרכזת'!G915</f>
        <v>1</v>
      </c>
      <c r="AE915" s="63">
        <f>'טבלה מרכזת'!H915</f>
        <v>3500</v>
      </c>
    </row>
    <row r="916" spans="2:31" ht="14.5" thickBot="1" x14ac:dyDescent="0.35">
      <c r="B916" s="64" t="str">
        <f>תקן[[#This Row],[סוג מרכז]]</f>
        <v>תשושי נפש</v>
      </c>
      <c r="C916" s="64">
        <f>תקן[[#This Row],[גודל מרכז]]</f>
        <v>60</v>
      </c>
      <c r="D916" s="64" t="str">
        <f>תקן[[#This Row],[סוג פריט]]</f>
        <v>מיחשוב</v>
      </c>
      <c r="E916" s="64" t="str">
        <f>תקן[[#This Row],[קטגוריה]]</f>
        <v>חדרי צוות/רב תחומי</v>
      </c>
      <c r="F916" s="60" t="str">
        <f>תקן[[#This Row],[תיאור הפריט]]</f>
        <v>מחשב+תוכנות הפעלה ומשרד</v>
      </c>
      <c r="G916" s="64">
        <f>תקן[[#This Row],[עלות פריט]]</f>
        <v>3500</v>
      </c>
      <c r="H916" s="64">
        <f>תקן[[#This Row],[כמות]]</f>
        <v>2</v>
      </c>
      <c r="I916" s="64">
        <f>תקן[[#This Row],[סהכ עלות]]</f>
        <v>7000</v>
      </c>
      <c r="J916" s="65"/>
      <c r="K916" s="209" t="str">
        <f t="shared" si="130"/>
        <v>מחשב+תוכנות הפעלה ומשרד</v>
      </c>
      <c r="L916" s="210">
        <f t="shared" si="126"/>
        <v>2</v>
      </c>
      <c r="M916" s="211">
        <f t="shared" si="127"/>
        <v>0</v>
      </c>
      <c r="N916" s="211">
        <f t="shared" si="128"/>
        <v>7000</v>
      </c>
      <c r="O916" s="210"/>
      <c r="P916" s="218"/>
      <c r="Q916" s="215" t="str">
        <f t="shared" si="131"/>
        <v>מיחשוב</v>
      </c>
      <c r="R916" s="219">
        <f t="shared" si="132"/>
        <v>2</v>
      </c>
      <c r="S916" s="211">
        <f t="shared" si="133"/>
        <v>0</v>
      </c>
      <c r="T916" s="211">
        <f t="shared" si="129"/>
        <v>3500</v>
      </c>
      <c r="U916" s="211">
        <f t="shared" si="134"/>
        <v>7000</v>
      </c>
      <c r="V916" s="220"/>
      <c r="X916" s="63" t="str">
        <f>'טבלה מרכזת'!A916</f>
        <v>תשושי נפש</v>
      </c>
      <c r="Y916" s="63">
        <f>'טבלה מרכזת'!B916</f>
        <v>60</v>
      </c>
      <c r="Z916" s="63" t="str">
        <f>'טבלה מרכזת'!C916</f>
        <v>מיחשוב</v>
      </c>
      <c r="AA916" s="63" t="str">
        <f>'טבלה מרכזת'!D916</f>
        <v>חדרי צוות/רב תחומי</v>
      </c>
      <c r="AB916" s="63" t="str">
        <f>'טבלה מרכזת'!E916</f>
        <v>מחשב+תוכנות הפעלה ומשרד</v>
      </c>
      <c r="AC916" s="63">
        <f>'טבלה מרכזת'!F916</f>
        <v>3500</v>
      </c>
      <c r="AD916" s="63">
        <f>'טבלה מרכזת'!G916</f>
        <v>2</v>
      </c>
      <c r="AE916" s="63">
        <f>'טבלה מרכזת'!H916</f>
        <v>7000</v>
      </c>
    </row>
    <row r="917" spans="2:31" ht="14.5" thickBot="1" x14ac:dyDescent="0.35">
      <c r="B917" s="64" t="str">
        <f>תקן[[#This Row],[סוג מרכז]]</f>
        <v>תשושי נפש</v>
      </c>
      <c r="C917" s="64">
        <f>תקן[[#This Row],[גודל מרכז]]</f>
        <v>60</v>
      </c>
      <c r="D917" s="64" t="str">
        <f>תקן[[#This Row],[סוג פריט]]</f>
        <v>עם הפנים לקהילה</v>
      </c>
      <c r="E917" s="64" t="str">
        <f>תקן[[#This Row],[קטגוריה]]</f>
        <v>עם הפנים לקהילה</v>
      </c>
      <c r="F917" s="60" t="str">
        <f>תקן[[#This Row],[תיאור הפריט]]</f>
        <v xml:space="preserve">ראה גיליון מצורף </v>
      </c>
      <c r="G917" s="64">
        <f>תקן[[#This Row],[עלות פריט]]</f>
        <v>0</v>
      </c>
      <c r="H917" s="64">
        <f>תקן[[#This Row],[כמות]]</f>
        <v>0</v>
      </c>
      <c r="I917" s="64">
        <f>תקן[[#This Row],[סהכ עלות]]</f>
        <v>0</v>
      </c>
      <c r="J917" s="65"/>
      <c r="K917" s="209" t="str">
        <f t="shared" si="130"/>
        <v xml:space="preserve">ראה גיליון מצורף </v>
      </c>
      <c r="L917" s="210">
        <f t="shared" si="126"/>
        <v>0</v>
      </c>
      <c r="M917" s="211">
        <f t="shared" si="127"/>
        <v>0</v>
      </c>
      <c r="N917" s="211">
        <f t="shared" si="128"/>
        <v>0</v>
      </c>
      <c r="O917" s="210"/>
      <c r="P917" s="218"/>
      <c r="Q917" s="215" t="str">
        <f t="shared" si="131"/>
        <v>עם הפנים לקהילה</v>
      </c>
      <c r="R917" s="219">
        <f t="shared" si="132"/>
        <v>0</v>
      </c>
      <c r="S917" s="211">
        <f t="shared" si="133"/>
        <v>0</v>
      </c>
      <c r="T917" s="211">
        <f t="shared" si="129"/>
        <v>0</v>
      </c>
      <c r="U917" s="211">
        <f t="shared" si="134"/>
        <v>0</v>
      </c>
      <c r="V917" s="220"/>
      <c r="X917" s="63" t="str">
        <f>'טבלה מרכזת'!A917</f>
        <v>תשושי נפש</v>
      </c>
      <c r="Y917" s="63">
        <f>'טבלה מרכזת'!B917</f>
        <v>60</v>
      </c>
      <c r="Z917" s="63" t="str">
        <f>'טבלה מרכזת'!C917</f>
        <v>עם הפנים לקהילה</v>
      </c>
      <c r="AA917" s="63" t="str">
        <f>'טבלה מרכזת'!D917</f>
        <v>עם הפנים לקהילה</v>
      </c>
      <c r="AB917" s="63" t="str">
        <f>'טבלה מרכזת'!E917</f>
        <v xml:space="preserve">ראה גיליון מצורף </v>
      </c>
      <c r="AC917" s="63">
        <f>'טבלה מרכזת'!F917</f>
        <v>0</v>
      </c>
      <c r="AD917" s="63">
        <f>'טבלה מרכזת'!G917</f>
        <v>0</v>
      </c>
      <c r="AE917" s="63">
        <f>'טבלה מרכזת'!H917</f>
        <v>0</v>
      </c>
    </row>
    <row r="918" spans="2:31" ht="14.5" thickBot="1" x14ac:dyDescent="0.35">
      <c r="B918" s="64" t="str">
        <f>תקן[[#This Row],[סוג מרכז]]</f>
        <v>תשושי נפש</v>
      </c>
      <c r="C918" s="64">
        <f>תקן[[#This Row],[גודל מרכז]]</f>
        <v>60</v>
      </c>
      <c r="D918" s="64" t="str">
        <f>תקן[[#This Row],[סוג פריט]]</f>
        <v>ציוד אלקטרוני</v>
      </c>
      <c r="E918" s="64" t="str">
        <f>תקן[[#This Row],[קטגוריה]]</f>
        <v>כללי</v>
      </c>
      <c r="F918" s="60" t="str">
        <f>תקן[[#This Row],[תיאור הפריט]]</f>
        <v>דפיברלטור</v>
      </c>
      <c r="G918" s="64">
        <f>תקן[[#This Row],[עלות פריט]]</f>
        <v>4500</v>
      </c>
      <c r="H918" s="64">
        <f>תקן[[#This Row],[כמות]]</f>
        <v>1</v>
      </c>
      <c r="I918" s="64">
        <f>תקן[[#This Row],[סהכ עלות]]</f>
        <v>4500</v>
      </c>
      <c r="J918" s="65"/>
      <c r="K918" s="209" t="str">
        <f t="shared" si="130"/>
        <v>דפיברלטור</v>
      </c>
      <c r="L918" s="210">
        <f t="shared" si="126"/>
        <v>1</v>
      </c>
      <c r="M918" s="211">
        <f t="shared" si="127"/>
        <v>0</v>
      </c>
      <c r="N918" s="211">
        <f t="shared" si="128"/>
        <v>4500</v>
      </c>
      <c r="O918" s="210"/>
      <c r="P918" s="218"/>
      <c r="Q918" s="215" t="str">
        <f t="shared" si="131"/>
        <v>ציוד אלקטרוני</v>
      </c>
      <c r="R918" s="219">
        <f t="shared" si="132"/>
        <v>1</v>
      </c>
      <c r="S918" s="211">
        <f t="shared" si="133"/>
        <v>0</v>
      </c>
      <c r="T918" s="211">
        <f t="shared" si="129"/>
        <v>4500</v>
      </c>
      <c r="U918" s="211">
        <f t="shared" si="134"/>
        <v>4500</v>
      </c>
      <c r="V918" s="220"/>
      <c r="X918" s="63" t="str">
        <f>'טבלה מרכזת'!A918</f>
        <v>תשושי נפש</v>
      </c>
      <c r="Y918" s="63">
        <f>'טבלה מרכזת'!B918</f>
        <v>60</v>
      </c>
      <c r="Z918" s="63" t="str">
        <f>'טבלה מרכזת'!C918</f>
        <v>ציוד אלקטרוני</v>
      </c>
      <c r="AA918" s="63" t="str">
        <f>'טבלה מרכזת'!D918</f>
        <v>כללי</v>
      </c>
      <c r="AB918" s="63" t="str">
        <f>'טבלה מרכזת'!E918</f>
        <v>דפיברלטור</v>
      </c>
      <c r="AC918" s="63">
        <f>'טבלה מרכזת'!F918</f>
        <v>4500</v>
      </c>
      <c r="AD918" s="63">
        <f>'טבלה מרכזת'!G918</f>
        <v>1</v>
      </c>
      <c r="AE918" s="63">
        <f>'טבלה מרכזת'!H918</f>
        <v>4500</v>
      </c>
    </row>
    <row r="919" spans="2:31" ht="28.5" thickBot="1" x14ac:dyDescent="0.35">
      <c r="B919" s="64" t="str">
        <f>תקן[[#This Row],[סוג מרכז]]</f>
        <v>תשושי נפש</v>
      </c>
      <c r="C919" s="64">
        <f>תקן[[#This Row],[גודל מרכז]]</f>
        <v>60</v>
      </c>
      <c r="D919" s="64" t="str">
        <f>תקן[[#This Row],[סוג פריט]]</f>
        <v>ציוד אלקטרוני</v>
      </c>
      <c r="E919" s="64" t="str">
        <f>תקן[[#This Row],[קטגוריה]]</f>
        <v>חדר מחשבים</v>
      </c>
      <c r="F919" s="60" t="str">
        <f>תקן[[#This Row],[תיאור הפריט]]</f>
        <v>טלוויזיה 42 (כולל הובלה והתקנה)</v>
      </c>
      <c r="G919" s="64">
        <f>תקן[[#This Row],[עלות פריט]]</f>
        <v>2500</v>
      </c>
      <c r="H919" s="64">
        <f>תקן[[#This Row],[כמות]]</f>
        <v>1</v>
      </c>
      <c r="I919" s="64">
        <f>תקן[[#This Row],[סהכ עלות]]</f>
        <v>2500</v>
      </c>
      <c r="J919" s="65"/>
      <c r="K919" s="209" t="str">
        <f t="shared" si="130"/>
        <v>טלוויזיה 42 (כולל הובלה והתקנה)</v>
      </c>
      <c r="L919" s="210">
        <f t="shared" si="126"/>
        <v>1</v>
      </c>
      <c r="M919" s="211">
        <f t="shared" si="127"/>
        <v>0</v>
      </c>
      <c r="N919" s="211">
        <f t="shared" si="128"/>
        <v>2500</v>
      </c>
      <c r="O919" s="210"/>
      <c r="P919" s="218"/>
      <c r="Q919" s="215" t="str">
        <f t="shared" si="131"/>
        <v>ציוד אלקטרוני</v>
      </c>
      <c r="R919" s="219">
        <f t="shared" si="132"/>
        <v>1</v>
      </c>
      <c r="S919" s="211">
        <f t="shared" si="133"/>
        <v>0</v>
      </c>
      <c r="T919" s="211">
        <f t="shared" si="129"/>
        <v>2500</v>
      </c>
      <c r="U919" s="211">
        <f t="shared" si="134"/>
        <v>2500</v>
      </c>
      <c r="V919" s="220"/>
      <c r="X919" s="63" t="str">
        <f>'טבלה מרכזת'!A919</f>
        <v>תשושי נפש</v>
      </c>
      <c r="Y919" s="63">
        <f>'טבלה מרכזת'!B919</f>
        <v>60</v>
      </c>
      <c r="Z919" s="63" t="str">
        <f>'טבלה מרכזת'!C919</f>
        <v>ציוד אלקטרוני</v>
      </c>
      <c r="AA919" s="63" t="str">
        <f>'טבלה מרכזת'!D919</f>
        <v>חדר מחשבים</v>
      </c>
      <c r="AB919" s="63" t="str">
        <f>'טבלה מרכזת'!E919</f>
        <v>טלוויזיה 42 (כולל הובלה והתקנה)</v>
      </c>
      <c r="AC919" s="63">
        <f>'טבלה מרכזת'!F919</f>
        <v>2500</v>
      </c>
      <c r="AD919" s="63">
        <f>'טבלה מרכזת'!G919</f>
        <v>1</v>
      </c>
      <c r="AE919" s="63">
        <f>'טבלה מרכזת'!H919</f>
        <v>2500</v>
      </c>
    </row>
    <row r="920" spans="2:31" ht="28.5" thickBot="1" x14ac:dyDescent="0.35">
      <c r="B920" s="64" t="str">
        <f>תקן[[#This Row],[סוג מרכז]]</f>
        <v>תשושי נפש</v>
      </c>
      <c r="C920" s="64">
        <f>תקן[[#This Row],[גודל מרכז]]</f>
        <v>60</v>
      </c>
      <c r="D920" s="64" t="str">
        <f>תקן[[#This Row],[סוג פריט]]</f>
        <v>ציוד אלקטרוני</v>
      </c>
      <c r="E920" s="64" t="str">
        <f>תקן[[#This Row],[קטגוריה]]</f>
        <v>חדר מנהל</v>
      </c>
      <c r="F920" s="60" t="str">
        <f>תקן[[#This Row],[תיאור הפריט]]</f>
        <v>טלוויזיה 42 (כולל הובלה והתקנה)</v>
      </c>
      <c r="G920" s="64">
        <f>תקן[[#This Row],[עלות פריט]]</f>
        <v>2500</v>
      </c>
      <c r="H920" s="64">
        <f>תקן[[#This Row],[כמות]]</f>
        <v>1</v>
      </c>
      <c r="I920" s="64">
        <f>תקן[[#This Row],[סהכ עלות]]</f>
        <v>2500</v>
      </c>
      <c r="J920" s="65"/>
      <c r="K920" s="209" t="str">
        <f t="shared" si="130"/>
        <v>טלוויזיה 42 (כולל הובלה והתקנה)</v>
      </c>
      <c r="L920" s="210">
        <f t="shared" si="126"/>
        <v>1</v>
      </c>
      <c r="M920" s="211">
        <f t="shared" si="127"/>
        <v>0</v>
      </c>
      <c r="N920" s="211">
        <f t="shared" si="128"/>
        <v>2500</v>
      </c>
      <c r="O920" s="210"/>
      <c r="P920" s="218"/>
      <c r="Q920" s="215" t="str">
        <f t="shared" si="131"/>
        <v>ציוד אלקטרוני</v>
      </c>
      <c r="R920" s="219">
        <f t="shared" si="132"/>
        <v>1</v>
      </c>
      <c r="S920" s="211">
        <f t="shared" si="133"/>
        <v>0</v>
      </c>
      <c r="T920" s="211">
        <f t="shared" si="129"/>
        <v>2500</v>
      </c>
      <c r="U920" s="211">
        <f t="shared" si="134"/>
        <v>2500</v>
      </c>
      <c r="V920" s="220"/>
      <c r="X920" s="63" t="str">
        <f>'טבלה מרכזת'!A920</f>
        <v>תשושי נפש</v>
      </c>
      <c r="Y920" s="63">
        <f>'טבלה מרכזת'!B920</f>
        <v>60</v>
      </c>
      <c r="Z920" s="63" t="str">
        <f>'טבלה מרכזת'!C920</f>
        <v>ציוד אלקטרוני</v>
      </c>
      <c r="AA920" s="63" t="str">
        <f>'טבלה מרכזת'!D920</f>
        <v>חדר מנהל</v>
      </c>
      <c r="AB920" s="63" t="str">
        <f>'טבלה מרכזת'!E920</f>
        <v>טלוויזיה 42 (כולל הובלה והתקנה)</v>
      </c>
      <c r="AC920" s="63">
        <f>'טבלה מרכזת'!F920</f>
        <v>2500</v>
      </c>
      <c r="AD920" s="63">
        <f>'טבלה מרכזת'!G920</f>
        <v>1</v>
      </c>
      <c r="AE920" s="63">
        <f>'טבלה מרכזת'!H920</f>
        <v>2500</v>
      </c>
    </row>
    <row r="921" spans="2:31" ht="28.5" thickBot="1" x14ac:dyDescent="0.35">
      <c r="B921" s="64" t="str">
        <f>תקן[[#This Row],[סוג מרכז]]</f>
        <v>תשושי נפש</v>
      </c>
      <c r="C921" s="64">
        <f>תקן[[#This Row],[גודל מרכז]]</f>
        <v>60</v>
      </c>
      <c r="D921" s="64" t="str">
        <f>תקן[[#This Row],[סוג פריט]]</f>
        <v>ציוד אלקטרוני</v>
      </c>
      <c r="E921" s="64" t="str">
        <f>תקן[[#This Row],[קטגוריה]]</f>
        <v>חדרי פעילות/תעסוקה</v>
      </c>
      <c r="F921" s="60" t="str">
        <f>תקן[[#This Row],[תיאור הפריט]]</f>
        <v>טלוויזיה 42 (כולל הובלה והתקנה)</v>
      </c>
      <c r="G921" s="64">
        <f>תקן[[#This Row],[עלות פריט]]</f>
        <v>2500</v>
      </c>
      <c r="H921" s="64">
        <f>תקן[[#This Row],[כמות]]</f>
        <v>2</v>
      </c>
      <c r="I921" s="64">
        <f>תקן[[#This Row],[סהכ עלות]]</f>
        <v>5000</v>
      </c>
      <c r="J921" s="65"/>
      <c r="K921" s="209" t="str">
        <f t="shared" si="130"/>
        <v>טלוויזיה 42 (כולל הובלה והתקנה)</v>
      </c>
      <c r="L921" s="210">
        <f t="shared" si="126"/>
        <v>2</v>
      </c>
      <c r="M921" s="211">
        <f t="shared" si="127"/>
        <v>0</v>
      </c>
      <c r="N921" s="211">
        <f t="shared" si="128"/>
        <v>5000</v>
      </c>
      <c r="O921" s="210"/>
      <c r="P921" s="218"/>
      <c r="Q921" s="215" t="str">
        <f t="shared" si="131"/>
        <v>ציוד אלקטרוני</v>
      </c>
      <c r="R921" s="219">
        <f t="shared" si="132"/>
        <v>2</v>
      </c>
      <c r="S921" s="211">
        <f t="shared" si="133"/>
        <v>0</v>
      </c>
      <c r="T921" s="211">
        <f t="shared" si="129"/>
        <v>2500</v>
      </c>
      <c r="U921" s="211">
        <f t="shared" si="134"/>
        <v>5000</v>
      </c>
      <c r="V921" s="220"/>
      <c r="X921" s="63" t="str">
        <f>'טבלה מרכזת'!A921</f>
        <v>תשושי נפש</v>
      </c>
      <c r="Y921" s="63">
        <f>'טבלה מרכזת'!B921</f>
        <v>60</v>
      </c>
      <c r="Z921" s="63" t="str">
        <f>'טבלה מרכזת'!C921</f>
        <v>ציוד אלקטרוני</v>
      </c>
      <c r="AA921" s="63" t="str">
        <f>'טבלה מרכזת'!D921</f>
        <v>חדרי פעילות/תעסוקה</v>
      </c>
      <c r="AB921" s="63" t="str">
        <f>'טבלה מרכזת'!E921</f>
        <v>טלוויזיה 42 (כולל הובלה והתקנה)</v>
      </c>
      <c r="AC921" s="63">
        <f>'טבלה מרכזת'!F921</f>
        <v>2500</v>
      </c>
      <c r="AD921" s="63">
        <f>'טבלה מרכזת'!G921</f>
        <v>2</v>
      </c>
      <c r="AE921" s="63">
        <f>'טבלה מרכזת'!H921</f>
        <v>5000</v>
      </c>
    </row>
    <row r="922" spans="2:31" ht="28.5" thickBot="1" x14ac:dyDescent="0.35">
      <c r="B922" s="64" t="str">
        <f>תקן[[#This Row],[סוג מרכז]]</f>
        <v>תשושי נפש</v>
      </c>
      <c r="C922" s="64">
        <f>תקן[[#This Row],[גודל מרכז]]</f>
        <v>60</v>
      </c>
      <c r="D922" s="64" t="str">
        <f>תקן[[#This Row],[סוג פריט]]</f>
        <v>ציוד אלקטרוני</v>
      </c>
      <c r="E922" s="64" t="str">
        <f>תקן[[#This Row],[קטגוריה]]</f>
        <v>חדרי צוות/רב תחומי</v>
      </c>
      <c r="F922" s="60" t="str">
        <f>תקן[[#This Row],[תיאור הפריט]]</f>
        <v>טלוויזיה 42 (כולל הובלה והתקנה)</v>
      </c>
      <c r="G922" s="64">
        <f>תקן[[#This Row],[עלות פריט]]</f>
        <v>2500</v>
      </c>
      <c r="H922" s="64">
        <f>תקן[[#This Row],[כמות]]</f>
        <v>2</v>
      </c>
      <c r="I922" s="64">
        <f>תקן[[#This Row],[סהכ עלות]]</f>
        <v>5000</v>
      </c>
      <c r="J922" s="65"/>
      <c r="K922" s="209" t="str">
        <f t="shared" si="130"/>
        <v>טלוויזיה 42 (כולל הובלה והתקנה)</v>
      </c>
      <c r="L922" s="210">
        <f t="shared" si="126"/>
        <v>2</v>
      </c>
      <c r="M922" s="211">
        <f t="shared" si="127"/>
        <v>0</v>
      </c>
      <c r="N922" s="211">
        <f t="shared" si="128"/>
        <v>5000</v>
      </c>
      <c r="O922" s="210"/>
      <c r="P922" s="218"/>
      <c r="Q922" s="215" t="str">
        <f t="shared" si="131"/>
        <v>ציוד אלקטרוני</v>
      </c>
      <c r="R922" s="219">
        <f t="shared" si="132"/>
        <v>2</v>
      </c>
      <c r="S922" s="211">
        <f t="shared" si="133"/>
        <v>0</v>
      </c>
      <c r="T922" s="211">
        <f t="shared" si="129"/>
        <v>2500</v>
      </c>
      <c r="U922" s="211">
        <f t="shared" si="134"/>
        <v>5000</v>
      </c>
      <c r="V922" s="220"/>
      <c r="X922" s="63" t="str">
        <f>'טבלה מרכזת'!A922</f>
        <v>תשושי נפש</v>
      </c>
      <c r="Y922" s="63">
        <f>'טבלה מרכזת'!B922</f>
        <v>60</v>
      </c>
      <c r="Z922" s="63" t="str">
        <f>'טבלה מרכזת'!C922</f>
        <v>ציוד אלקטרוני</v>
      </c>
      <c r="AA922" s="63" t="str">
        <f>'טבלה מרכזת'!D922</f>
        <v>חדרי צוות/רב תחומי</v>
      </c>
      <c r="AB922" s="63" t="str">
        <f>'טבלה מרכזת'!E922</f>
        <v>טלוויזיה 42 (כולל הובלה והתקנה)</v>
      </c>
      <c r="AC922" s="63">
        <f>'טבלה מרכזת'!F922</f>
        <v>2500</v>
      </c>
      <c r="AD922" s="63">
        <f>'טבלה מרכזת'!G922</f>
        <v>2</v>
      </c>
      <c r="AE922" s="63">
        <f>'טבלה מרכזת'!H922</f>
        <v>5000</v>
      </c>
    </row>
    <row r="923" spans="2:31" ht="28.5" thickBot="1" x14ac:dyDescent="0.35">
      <c r="B923" s="64" t="str">
        <f>תקן[[#This Row],[סוג מרכז]]</f>
        <v>תשושי נפש</v>
      </c>
      <c r="C923" s="64">
        <f>תקן[[#This Row],[גודל מרכז]]</f>
        <v>60</v>
      </c>
      <c r="D923" s="64" t="str">
        <f>תקן[[#This Row],[סוג פריט]]</f>
        <v>ציוד אלקטרוני</v>
      </c>
      <c r="E923" s="64" t="str">
        <f>תקן[[#This Row],[קטגוריה]]</f>
        <v>אולם כניסה</v>
      </c>
      <c r="F923" s="60" t="str">
        <f>תקן[[#This Row],[תיאור הפריט]]</f>
        <v>טלוויזיה 65 (כולל הובלה והתקנה)</v>
      </c>
      <c r="G923" s="64">
        <f>תקן[[#This Row],[עלות פריט]]</f>
        <v>5000</v>
      </c>
      <c r="H923" s="64">
        <f>תקן[[#This Row],[כמות]]</f>
        <v>1</v>
      </c>
      <c r="I923" s="64">
        <f>תקן[[#This Row],[סהכ עלות]]</f>
        <v>5000</v>
      </c>
      <c r="J923" s="65"/>
      <c r="K923" s="209" t="str">
        <f t="shared" si="130"/>
        <v>טלוויזיה 65 (כולל הובלה והתקנה)</v>
      </c>
      <c r="L923" s="210">
        <f t="shared" si="126"/>
        <v>1</v>
      </c>
      <c r="M923" s="211">
        <f t="shared" si="127"/>
        <v>0</v>
      </c>
      <c r="N923" s="211">
        <f t="shared" si="128"/>
        <v>5000</v>
      </c>
      <c r="O923" s="210"/>
      <c r="P923" s="218"/>
      <c r="Q923" s="215" t="str">
        <f t="shared" si="131"/>
        <v>ציוד אלקטרוני</v>
      </c>
      <c r="R923" s="219">
        <f t="shared" si="132"/>
        <v>1</v>
      </c>
      <c r="S923" s="211">
        <f t="shared" si="133"/>
        <v>0</v>
      </c>
      <c r="T923" s="211">
        <f t="shared" si="129"/>
        <v>5000</v>
      </c>
      <c r="U923" s="211">
        <f t="shared" si="134"/>
        <v>5000</v>
      </c>
      <c r="V923" s="220"/>
      <c r="X923" s="63" t="str">
        <f>'טבלה מרכזת'!A923</f>
        <v>תשושי נפש</v>
      </c>
      <c r="Y923" s="63">
        <f>'טבלה מרכזת'!B923</f>
        <v>60</v>
      </c>
      <c r="Z923" s="63" t="str">
        <f>'טבלה מרכזת'!C923</f>
        <v>ציוד אלקטרוני</v>
      </c>
      <c r="AA923" s="63" t="str">
        <f>'טבלה מרכזת'!D923</f>
        <v>אולם כניסה</v>
      </c>
      <c r="AB923" s="63" t="str">
        <f>'טבלה מרכזת'!E923</f>
        <v>טלוויזיה 65 (כולל הובלה והתקנה)</v>
      </c>
      <c r="AC923" s="63">
        <f>'טבלה מרכזת'!F923</f>
        <v>5000</v>
      </c>
      <c r="AD923" s="63">
        <f>'טבלה מרכזת'!G923</f>
        <v>1</v>
      </c>
      <c r="AE923" s="63">
        <f>'טבלה מרכזת'!H923</f>
        <v>5000</v>
      </c>
    </row>
    <row r="924" spans="2:31" ht="28.5" thickBot="1" x14ac:dyDescent="0.35">
      <c r="B924" s="64" t="str">
        <f>תקן[[#This Row],[סוג מרכז]]</f>
        <v>תשושי נפש</v>
      </c>
      <c r="C924" s="64">
        <f>תקן[[#This Row],[גודל מרכז]]</f>
        <v>60</v>
      </c>
      <c r="D924" s="64" t="str">
        <f>תקן[[#This Row],[סוג פריט]]</f>
        <v>ציוד אלקטרוני</v>
      </c>
      <c r="E924" s="64" t="str">
        <f>תקן[[#This Row],[קטגוריה]]</f>
        <v>חדר אוכל</v>
      </c>
      <c r="F924" s="60" t="str">
        <f>תקן[[#This Row],[תיאור הפריט]]</f>
        <v>טלוויזיה 65 (כולל הובלה והתקנה)</v>
      </c>
      <c r="G924" s="64">
        <f>תקן[[#This Row],[עלות פריט]]</f>
        <v>5000</v>
      </c>
      <c r="H924" s="64">
        <f>תקן[[#This Row],[כמות]]</f>
        <v>1</v>
      </c>
      <c r="I924" s="64">
        <f>תקן[[#This Row],[סהכ עלות]]</f>
        <v>5000</v>
      </c>
      <c r="J924" s="65"/>
      <c r="K924" s="209" t="str">
        <f t="shared" si="130"/>
        <v>טלוויזיה 65 (כולל הובלה והתקנה)</v>
      </c>
      <c r="L924" s="210">
        <f t="shared" si="126"/>
        <v>1</v>
      </c>
      <c r="M924" s="211">
        <f t="shared" si="127"/>
        <v>0</v>
      </c>
      <c r="N924" s="211">
        <f t="shared" si="128"/>
        <v>5000</v>
      </c>
      <c r="O924" s="210"/>
      <c r="P924" s="218"/>
      <c r="Q924" s="215" t="str">
        <f t="shared" si="131"/>
        <v>ציוד אלקטרוני</v>
      </c>
      <c r="R924" s="219">
        <f t="shared" si="132"/>
        <v>1</v>
      </c>
      <c r="S924" s="211">
        <f t="shared" si="133"/>
        <v>0</v>
      </c>
      <c r="T924" s="211">
        <f t="shared" si="129"/>
        <v>5000</v>
      </c>
      <c r="U924" s="211">
        <f t="shared" si="134"/>
        <v>5000</v>
      </c>
      <c r="V924" s="220"/>
      <c r="X924" s="63" t="str">
        <f>'טבלה מרכזת'!A924</f>
        <v>תשושי נפש</v>
      </c>
      <c r="Y924" s="63">
        <f>'טבלה מרכזת'!B924</f>
        <v>60</v>
      </c>
      <c r="Z924" s="63" t="str">
        <f>'טבלה מרכזת'!C924</f>
        <v>ציוד אלקטרוני</v>
      </c>
      <c r="AA924" s="63" t="str">
        <f>'טבלה מרכזת'!D924</f>
        <v>חדר אוכל</v>
      </c>
      <c r="AB924" s="63" t="str">
        <f>'טבלה מרכזת'!E924</f>
        <v>טלוויזיה 65 (כולל הובלה והתקנה)</v>
      </c>
      <c r="AC924" s="63">
        <f>'טבלה מרכזת'!F924</f>
        <v>5000</v>
      </c>
      <c r="AD924" s="63">
        <f>'טבלה מרכזת'!G924</f>
        <v>1</v>
      </c>
      <c r="AE924" s="63">
        <f>'טבלה מרכזת'!H924</f>
        <v>5000</v>
      </c>
    </row>
    <row r="925" spans="2:31" ht="28.5" thickBot="1" x14ac:dyDescent="0.35">
      <c r="B925" s="64" t="str">
        <f>תקן[[#This Row],[סוג מרכז]]</f>
        <v>תשושי נפש</v>
      </c>
      <c r="C925" s="64">
        <f>תקן[[#This Row],[גודל מרכז]]</f>
        <v>60</v>
      </c>
      <c r="D925" s="64" t="str">
        <f>תקן[[#This Row],[סוג פריט]]</f>
        <v>ציוד אלקטרוני</v>
      </c>
      <c r="E925" s="64" t="str">
        <f>תקן[[#This Row],[קטגוריה]]</f>
        <v>חדר אוכל</v>
      </c>
      <c r="F925" s="60" t="str">
        <f>תקן[[#This Row],[תיאור הפריט]]</f>
        <v>טלוויזיה 85 (כולל הובלה והתקנה)</v>
      </c>
      <c r="G925" s="64">
        <f>תקן[[#This Row],[עלות פריט]]</f>
        <v>8000</v>
      </c>
      <c r="H925" s="64">
        <f>תקן[[#This Row],[כמות]]</f>
        <v>1</v>
      </c>
      <c r="I925" s="64">
        <f>תקן[[#This Row],[סהכ עלות]]</f>
        <v>8000</v>
      </c>
      <c r="J925" s="65"/>
      <c r="K925" s="209" t="str">
        <f t="shared" si="130"/>
        <v>טלוויזיה 85 (כולל הובלה והתקנה)</v>
      </c>
      <c r="L925" s="210">
        <f t="shared" ref="L925:L986" si="135">H925</f>
        <v>1</v>
      </c>
      <c r="M925" s="211">
        <f t="shared" ref="M925:M986" si="136">IF(L925-H925&lt;&gt;0,L925-H925,0)</f>
        <v>0</v>
      </c>
      <c r="N925" s="211">
        <f t="shared" ref="N925:N986" si="137">L925*G925</f>
        <v>8000</v>
      </c>
      <c r="O925" s="210"/>
      <c r="P925" s="218"/>
      <c r="Q925" s="215" t="str">
        <f t="shared" si="131"/>
        <v>ציוד אלקטרוני</v>
      </c>
      <c r="R925" s="219">
        <f t="shared" si="132"/>
        <v>1</v>
      </c>
      <c r="S925" s="211">
        <f t="shared" si="133"/>
        <v>0</v>
      </c>
      <c r="T925" s="211">
        <f t="shared" ref="T925:T986" si="138">G925</f>
        <v>8000</v>
      </c>
      <c r="U925" s="211">
        <f t="shared" si="134"/>
        <v>8000</v>
      </c>
      <c r="V925" s="220"/>
      <c r="X925" s="63" t="str">
        <f>'טבלה מרכזת'!A925</f>
        <v>תשושי נפש</v>
      </c>
      <c r="Y925" s="63">
        <f>'טבלה מרכזת'!B925</f>
        <v>60</v>
      </c>
      <c r="Z925" s="63" t="str">
        <f>'טבלה מרכזת'!C925</f>
        <v>ציוד אלקטרוני</v>
      </c>
      <c r="AA925" s="63" t="str">
        <f>'טבלה מרכזת'!D925</f>
        <v>חדר אוכל</v>
      </c>
      <c r="AB925" s="63" t="str">
        <f>'טבלה מרכזת'!E925</f>
        <v>טלוויזיה 85 (כולל הובלה והתקנה)</v>
      </c>
      <c r="AC925" s="63">
        <f>'טבלה מרכזת'!F925</f>
        <v>8000</v>
      </c>
      <c r="AD925" s="63">
        <f>'טבלה מרכזת'!G925</f>
        <v>1</v>
      </c>
      <c r="AE925" s="63">
        <f>'טבלה מרכזת'!H925</f>
        <v>8000</v>
      </c>
    </row>
    <row r="926" spans="2:31" ht="14.5" thickBot="1" x14ac:dyDescent="0.35">
      <c r="B926" s="64" t="str">
        <f>תקן[[#This Row],[סוג מרכז]]</f>
        <v>תשושי נפש</v>
      </c>
      <c r="C926" s="64">
        <f>תקן[[#This Row],[גודל מרכז]]</f>
        <v>60</v>
      </c>
      <c r="D926" s="64" t="str">
        <f>תקן[[#This Row],[סוג פריט]]</f>
        <v>ציוד אלקטרוני</v>
      </c>
      <c r="E926" s="64" t="str">
        <f>תקן[[#This Row],[קטגוריה]]</f>
        <v>ציוד אלקטרוני</v>
      </c>
      <c r="F926" s="60" t="str">
        <f>תקן[[#This Row],[תיאור הפריט]]</f>
        <v>מגדיל טווח WIFI</v>
      </c>
      <c r="G926" s="64">
        <f>תקן[[#This Row],[עלות פריט]]</f>
        <v>900</v>
      </c>
      <c r="H926" s="64">
        <f>תקן[[#This Row],[כמות]]</f>
        <v>1</v>
      </c>
      <c r="I926" s="64">
        <f>תקן[[#This Row],[סהכ עלות]]</f>
        <v>900</v>
      </c>
      <c r="J926" s="65"/>
      <c r="K926" s="209" t="str">
        <f t="shared" ref="K926:K987" si="139">F926</f>
        <v>מגדיל טווח WIFI</v>
      </c>
      <c r="L926" s="210">
        <f t="shared" si="135"/>
        <v>1</v>
      </c>
      <c r="M926" s="211">
        <f t="shared" si="136"/>
        <v>0</v>
      </c>
      <c r="N926" s="211">
        <f t="shared" si="137"/>
        <v>900</v>
      </c>
      <c r="O926" s="210"/>
      <c r="P926" s="218"/>
      <c r="Q926" s="215" t="str">
        <f t="shared" ref="Q926:Q987" si="140">D926</f>
        <v>ציוד אלקטרוני</v>
      </c>
      <c r="R926" s="219">
        <f t="shared" ref="R926:R987" si="141">L926</f>
        <v>1</v>
      </c>
      <c r="S926" s="211">
        <f t="shared" ref="S926:S987" si="142">M926</f>
        <v>0</v>
      </c>
      <c r="T926" s="211">
        <f t="shared" si="138"/>
        <v>900</v>
      </c>
      <c r="U926" s="211">
        <f t="shared" ref="U926:U987" si="143">T926*R926</f>
        <v>900</v>
      </c>
      <c r="V926" s="220"/>
      <c r="X926" s="63" t="str">
        <f>'טבלה מרכזת'!A926</f>
        <v>תשושי נפש</v>
      </c>
      <c r="Y926" s="63">
        <f>'טבלה מרכזת'!B926</f>
        <v>60</v>
      </c>
      <c r="Z926" s="63" t="str">
        <f>'טבלה מרכזת'!C926</f>
        <v>ציוד אלקטרוני</v>
      </c>
      <c r="AA926" s="63" t="str">
        <f>'טבלה מרכזת'!D926</f>
        <v>ציוד אלקטרוני</v>
      </c>
      <c r="AB926" s="63" t="str">
        <f>'טבלה מרכזת'!E926</f>
        <v>מגדיל טווח WIFI</v>
      </c>
      <c r="AC926" s="63">
        <f>'טבלה מרכזת'!F926</f>
        <v>900</v>
      </c>
      <c r="AD926" s="63">
        <f>'טבלה מרכזת'!G926</f>
        <v>1</v>
      </c>
      <c r="AE926" s="63">
        <f>'טבלה מרכזת'!H926</f>
        <v>900</v>
      </c>
    </row>
    <row r="927" spans="2:31" ht="14.5" thickBot="1" x14ac:dyDescent="0.35">
      <c r="B927" s="64" t="str">
        <f>תקן[[#This Row],[סוג מרכז]]</f>
        <v>תשושי נפש</v>
      </c>
      <c r="C927" s="64">
        <f>תקן[[#This Row],[גודל מרכז]]</f>
        <v>60</v>
      </c>
      <c r="D927" s="64" t="str">
        <f>תקן[[#This Row],[סוג פריט]]</f>
        <v>ציוד אלקטרוני</v>
      </c>
      <c r="E927" s="64" t="str">
        <f>תקן[[#This Row],[קטגוריה]]</f>
        <v>כללי</v>
      </c>
      <c r="F927" s="60" t="str">
        <f>תקן[[#This Row],[תיאור הפריט]]</f>
        <v>מערכת אזעקה ומצלמות</v>
      </c>
      <c r="G927" s="64">
        <f>תקן[[#This Row],[עלות פריט]]</f>
        <v>5000</v>
      </c>
      <c r="H927" s="64">
        <f>תקן[[#This Row],[כמות]]</f>
        <v>2</v>
      </c>
      <c r="I927" s="64">
        <f>תקן[[#This Row],[סהכ עלות]]</f>
        <v>10000</v>
      </c>
      <c r="J927" s="65"/>
      <c r="K927" s="209" t="str">
        <f t="shared" si="139"/>
        <v>מערכת אזעקה ומצלמות</v>
      </c>
      <c r="L927" s="210">
        <f t="shared" si="135"/>
        <v>2</v>
      </c>
      <c r="M927" s="211">
        <f t="shared" si="136"/>
        <v>0</v>
      </c>
      <c r="N927" s="211">
        <f t="shared" si="137"/>
        <v>10000</v>
      </c>
      <c r="O927" s="210"/>
      <c r="P927" s="218"/>
      <c r="Q927" s="215" t="str">
        <f t="shared" si="140"/>
        <v>ציוד אלקטרוני</v>
      </c>
      <c r="R927" s="219">
        <f t="shared" si="141"/>
        <v>2</v>
      </c>
      <c r="S927" s="211">
        <f t="shared" si="142"/>
        <v>0</v>
      </c>
      <c r="T927" s="211">
        <f t="shared" si="138"/>
        <v>5000</v>
      </c>
      <c r="U927" s="211">
        <f t="shared" si="143"/>
        <v>10000</v>
      </c>
      <c r="V927" s="220"/>
      <c r="X927" s="63" t="str">
        <f>'טבלה מרכזת'!A927</f>
        <v>תשושי נפש</v>
      </c>
      <c r="Y927" s="63">
        <f>'טבלה מרכזת'!B927</f>
        <v>60</v>
      </c>
      <c r="Z927" s="63" t="str">
        <f>'טבלה מרכזת'!C927</f>
        <v>ציוד אלקטרוני</v>
      </c>
      <c r="AA927" s="63" t="str">
        <f>'טבלה מרכזת'!D927</f>
        <v>כללי</v>
      </c>
      <c r="AB927" s="63" t="str">
        <f>'טבלה מרכזת'!E927</f>
        <v>מערכת אזעקה ומצלמות</v>
      </c>
      <c r="AC927" s="63">
        <f>'טבלה מרכזת'!F927</f>
        <v>5000</v>
      </c>
      <c r="AD927" s="63">
        <f>'טבלה מרכזת'!G927</f>
        <v>2</v>
      </c>
      <c r="AE927" s="63">
        <f>'טבלה מרכזת'!H927</f>
        <v>10000</v>
      </c>
    </row>
    <row r="928" spans="2:31" ht="14.5" thickBot="1" x14ac:dyDescent="0.35">
      <c r="B928" s="64" t="str">
        <f>תקן[[#This Row],[סוג מרכז]]</f>
        <v>תשושי נפש</v>
      </c>
      <c r="C928" s="64">
        <f>תקן[[#This Row],[גודל מרכז]]</f>
        <v>60</v>
      </c>
      <c r="D928" s="64" t="str">
        <f>תקן[[#This Row],[סוג פריט]]</f>
        <v>ציוד אלקטרוני</v>
      </c>
      <c r="E928" s="64" t="str">
        <f>תקן[[#This Row],[קטגוריה]]</f>
        <v>ציוד אלקטרוני</v>
      </c>
      <c r="F928" s="60" t="str">
        <f>תקן[[#This Row],[תיאור הפריט]]</f>
        <v>מערכת התרעה נגד אש</v>
      </c>
      <c r="G928" s="64">
        <f>תקן[[#This Row],[עלות פריט]]</f>
        <v>5200</v>
      </c>
      <c r="H928" s="64">
        <f>תקן[[#This Row],[כמות]]</f>
        <v>1</v>
      </c>
      <c r="I928" s="64">
        <f>תקן[[#This Row],[סהכ עלות]]</f>
        <v>5200</v>
      </c>
      <c r="J928" s="65"/>
      <c r="K928" s="209" t="str">
        <f t="shared" si="139"/>
        <v>מערכת התרעה נגד אש</v>
      </c>
      <c r="L928" s="210">
        <f t="shared" si="135"/>
        <v>1</v>
      </c>
      <c r="M928" s="211">
        <f t="shared" si="136"/>
        <v>0</v>
      </c>
      <c r="N928" s="211">
        <f t="shared" si="137"/>
        <v>5200</v>
      </c>
      <c r="O928" s="210"/>
      <c r="P928" s="218"/>
      <c r="Q928" s="215" t="str">
        <f t="shared" si="140"/>
        <v>ציוד אלקטרוני</v>
      </c>
      <c r="R928" s="219">
        <f t="shared" si="141"/>
        <v>1</v>
      </c>
      <c r="S928" s="211">
        <f t="shared" si="142"/>
        <v>0</v>
      </c>
      <c r="T928" s="211">
        <f t="shared" si="138"/>
        <v>5200</v>
      </c>
      <c r="U928" s="211">
        <f t="shared" si="143"/>
        <v>5200</v>
      </c>
      <c r="V928" s="220"/>
      <c r="X928" s="63" t="str">
        <f>'טבלה מרכזת'!A928</f>
        <v>תשושי נפש</v>
      </c>
      <c r="Y928" s="63">
        <f>'טבלה מרכזת'!B928</f>
        <v>60</v>
      </c>
      <c r="Z928" s="63" t="str">
        <f>'טבלה מרכזת'!C928</f>
        <v>ציוד אלקטרוני</v>
      </c>
      <c r="AA928" s="63" t="str">
        <f>'טבלה מרכזת'!D928</f>
        <v>ציוד אלקטרוני</v>
      </c>
      <c r="AB928" s="63" t="str">
        <f>'טבלה מרכזת'!E928</f>
        <v>מערכת התרעה נגד אש</v>
      </c>
      <c r="AC928" s="63">
        <f>'טבלה מרכזת'!F928</f>
        <v>5200</v>
      </c>
      <c r="AD928" s="63">
        <f>'טבלה מרכזת'!G928</f>
        <v>1</v>
      </c>
      <c r="AE928" s="63">
        <f>'טבלה מרכזת'!H928</f>
        <v>5200</v>
      </c>
    </row>
    <row r="929" spans="2:31" ht="14.5" thickBot="1" x14ac:dyDescent="0.35">
      <c r="B929" s="64" t="str">
        <f>תקן[[#This Row],[סוג מרכז]]</f>
        <v>תשושי נפש</v>
      </c>
      <c r="C929" s="64">
        <f>תקן[[#This Row],[גודל מרכז]]</f>
        <v>60</v>
      </c>
      <c r="D929" s="64" t="str">
        <f>תקן[[#This Row],[סוג פריט]]</f>
        <v>ציוד אלקטרוני</v>
      </c>
      <c r="E929" s="64" t="str">
        <f>תקן[[#This Row],[קטגוריה]]</f>
        <v>ציוד אלקטרוני</v>
      </c>
      <c r="F929" s="60" t="str">
        <f>תקן[[#This Row],[תיאור הפריט]]</f>
        <v>מערכת טלפונים</v>
      </c>
      <c r="G929" s="64">
        <f>תקן[[#This Row],[עלות פריט]]</f>
        <v>6100</v>
      </c>
      <c r="H929" s="64">
        <f>תקן[[#This Row],[כמות]]</f>
        <v>1</v>
      </c>
      <c r="I929" s="64">
        <f>תקן[[#This Row],[סהכ עלות]]</f>
        <v>6100</v>
      </c>
      <c r="J929" s="65"/>
      <c r="K929" s="209" t="str">
        <f t="shared" si="139"/>
        <v>מערכת טלפונים</v>
      </c>
      <c r="L929" s="210">
        <f t="shared" si="135"/>
        <v>1</v>
      </c>
      <c r="M929" s="211">
        <f t="shared" si="136"/>
        <v>0</v>
      </c>
      <c r="N929" s="211">
        <f t="shared" si="137"/>
        <v>6100</v>
      </c>
      <c r="O929" s="210"/>
      <c r="P929" s="218"/>
      <c r="Q929" s="215" t="str">
        <f t="shared" si="140"/>
        <v>ציוד אלקטרוני</v>
      </c>
      <c r="R929" s="219">
        <f t="shared" si="141"/>
        <v>1</v>
      </c>
      <c r="S929" s="211">
        <f t="shared" si="142"/>
        <v>0</v>
      </c>
      <c r="T929" s="211">
        <f t="shared" si="138"/>
        <v>6100</v>
      </c>
      <c r="U929" s="211">
        <f t="shared" si="143"/>
        <v>6100</v>
      </c>
      <c r="V929" s="220"/>
      <c r="X929" s="63" t="str">
        <f>'טבלה מרכזת'!A929</f>
        <v>תשושי נפש</v>
      </c>
      <c r="Y929" s="63">
        <f>'טבלה מרכזת'!B929</f>
        <v>60</v>
      </c>
      <c r="Z929" s="63" t="str">
        <f>'טבלה מרכזת'!C929</f>
        <v>ציוד אלקטרוני</v>
      </c>
      <c r="AA929" s="63" t="str">
        <f>'טבלה מרכזת'!D929</f>
        <v>ציוד אלקטרוני</v>
      </c>
      <c r="AB929" s="63" t="str">
        <f>'טבלה מרכזת'!E929</f>
        <v>מערכת טלפונים</v>
      </c>
      <c r="AC929" s="63">
        <f>'טבלה מרכזת'!F929</f>
        <v>6100</v>
      </c>
      <c r="AD929" s="63">
        <f>'טבלה מרכזת'!G929</f>
        <v>1</v>
      </c>
      <c r="AE929" s="63">
        <f>'טבלה מרכזת'!H929</f>
        <v>6100</v>
      </c>
    </row>
    <row r="930" spans="2:31" ht="14.5" thickBot="1" x14ac:dyDescent="0.35">
      <c r="B930" s="64" t="str">
        <f>תקן[[#This Row],[סוג מרכז]]</f>
        <v>תשושי נפש</v>
      </c>
      <c r="C930" s="64">
        <f>תקן[[#This Row],[גודל מרכז]]</f>
        <v>60</v>
      </c>
      <c r="D930" s="64" t="str">
        <f>תקן[[#This Row],[סוג פריט]]</f>
        <v>ציוד אלקטרוני</v>
      </c>
      <c r="E930" s="64" t="str">
        <f>תקן[[#This Row],[קטגוריה]]</f>
        <v>ציוד אלקטרוני</v>
      </c>
      <c r="F930" s="60" t="str">
        <f>תקן[[#This Row],[תיאור הפריט]]</f>
        <v>מערכת כריזת חירום</v>
      </c>
      <c r="G930" s="64">
        <f>תקן[[#This Row],[עלות פריט]]</f>
        <v>5000</v>
      </c>
      <c r="H930" s="64">
        <f>תקן[[#This Row],[כמות]]</f>
        <v>1</v>
      </c>
      <c r="I930" s="64">
        <f>תקן[[#This Row],[סהכ עלות]]</f>
        <v>5000</v>
      </c>
      <c r="J930" s="65"/>
      <c r="K930" s="209" t="str">
        <f t="shared" si="139"/>
        <v>מערכת כריזת חירום</v>
      </c>
      <c r="L930" s="210">
        <f t="shared" si="135"/>
        <v>1</v>
      </c>
      <c r="M930" s="211">
        <f t="shared" si="136"/>
        <v>0</v>
      </c>
      <c r="N930" s="211">
        <f t="shared" si="137"/>
        <v>5000</v>
      </c>
      <c r="O930" s="210"/>
      <c r="P930" s="218"/>
      <c r="Q930" s="215" t="str">
        <f t="shared" si="140"/>
        <v>ציוד אלקטרוני</v>
      </c>
      <c r="R930" s="219">
        <f t="shared" si="141"/>
        <v>1</v>
      </c>
      <c r="S930" s="211">
        <f t="shared" si="142"/>
        <v>0</v>
      </c>
      <c r="T930" s="211">
        <f t="shared" si="138"/>
        <v>5000</v>
      </c>
      <c r="U930" s="211">
        <f t="shared" si="143"/>
        <v>5000</v>
      </c>
      <c r="V930" s="220"/>
      <c r="X930" s="63" t="str">
        <f>'טבלה מרכזת'!A930</f>
        <v>תשושי נפש</v>
      </c>
      <c r="Y930" s="63">
        <f>'טבלה מרכזת'!B930</f>
        <v>60</v>
      </c>
      <c r="Z930" s="63" t="str">
        <f>'טבלה מרכזת'!C930</f>
        <v>ציוד אלקטרוני</v>
      </c>
      <c r="AA930" s="63" t="str">
        <f>'טבלה מרכזת'!D930</f>
        <v>ציוד אלקטרוני</v>
      </c>
      <c r="AB930" s="63" t="str">
        <f>'טבלה מרכזת'!E930</f>
        <v>מערכת כריזת חירום</v>
      </c>
      <c r="AC930" s="63">
        <f>'טבלה מרכזת'!F930</f>
        <v>5000</v>
      </c>
      <c r="AD930" s="63">
        <f>'טבלה מרכזת'!G930</f>
        <v>1</v>
      </c>
      <c r="AE930" s="63">
        <f>'טבלה מרכזת'!H930</f>
        <v>5000</v>
      </c>
    </row>
    <row r="931" spans="2:31" ht="14.5" thickBot="1" x14ac:dyDescent="0.35">
      <c r="B931" s="64" t="str">
        <f>תקן[[#This Row],[סוג מרכז]]</f>
        <v>תשושי נפש</v>
      </c>
      <c r="C931" s="64">
        <f>תקן[[#This Row],[גודל מרכז]]</f>
        <v>60</v>
      </c>
      <c r="D931" s="64" t="str">
        <f>תקן[[#This Row],[סוג פריט]]</f>
        <v>ריהוט</v>
      </c>
      <c r="E931" s="64" t="str">
        <f>תקן[[#This Row],[קטגוריה]]</f>
        <v>חדר מנוחה</v>
      </c>
      <c r="F931" s="60" t="str">
        <f>תקן[[#This Row],[תיאור הפריט]]</f>
        <v>ארון איחסון (רוחב 80-100 ס"מ)</v>
      </c>
      <c r="G931" s="64">
        <f>תקן[[#This Row],[עלות פריט]]</f>
        <v>1000</v>
      </c>
      <c r="H931" s="64">
        <f>תקן[[#This Row],[כמות]]</f>
        <v>1</v>
      </c>
      <c r="I931" s="64">
        <f>תקן[[#This Row],[סהכ עלות]]</f>
        <v>1000</v>
      </c>
      <c r="J931" s="65"/>
      <c r="K931" s="209" t="str">
        <f t="shared" si="139"/>
        <v>ארון איחסון (רוחב 80-100 ס"מ)</v>
      </c>
      <c r="L931" s="210">
        <f t="shared" si="135"/>
        <v>1</v>
      </c>
      <c r="M931" s="211">
        <f t="shared" si="136"/>
        <v>0</v>
      </c>
      <c r="N931" s="211">
        <f t="shared" si="137"/>
        <v>1000</v>
      </c>
      <c r="O931" s="210"/>
      <c r="P931" s="218"/>
      <c r="Q931" s="215" t="str">
        <f t="shared" si="140"/>
        <v>ריהוט</v>
      </c>
      <c r="R931" s="219">
        <f t="shared" si="141"/>
        <v>1</v>
      </c>
      <c r="S931" s="211">
        <f t="shared" si="142"/>
        <v>0</v>
      </c>
      <c r="T931" s="211">
        <f t="shared" si="138"/>
        <v>1000</v>
      </c>
      <c r="U931" s="211">
        <f t="shared" si="143"/>
        <v>1000</v>
      </c>
      <c r="V931" s="220"/>
      <c r="X931" s="63" t="str">
        <f>'טבלה מרכזת'!A931</f>
        <v>תשושי נפש</v>
      </c>
      <c r="Y931" s="63">
        <f>'טבלה מרכזת'!B931</f>
        <v>60</v>
      </c>
      <c r="Z931" s="63" t="str">
        <f>'טבלה מרכזת'!C931</f>
        <v>ריהוט</v>
      </c>
      <c r="AA931" s="63" t="str">
        <f>'טבלה מרכזת'!D931</f>
        <v>חדר מנוחה</v>
      </c>
      <c r="AB931" s="63" t="str">
        <f>'טבלה מרכזת'!E931</f>
        <v>ארון איחסון (רוחב 80-100 ס"מ)</v>
      </c>
      <c r="AC931" s="63">
        <f>'טבלה מרכזת'!F931</f>
        <v>1000</v>
      </c>
      <c r="AD931" s="63">
        <f>'טבלה מרכזת'!G931</f>
        <v>1</v>
      </c>
      <c r="AE931" s="63">
        <f>'טבלה מרכזת'!H931</f>
        <v>1000</v>
      </c>
    </row>
    <row r="932" spans="2:31" ht="14.5" thickBot="1" x14ac:dyDescent="0.35">
      <c r="B932" s="64" t="str">
        <f>תקן[[#This Row],[סוג מרכז]]</f>
        <v>תשושי נפש</v>
      </c>
      <c r="C932" s="64">
        <f>תקן[[#This Row],[גודל מרכז]]</f>
        <v>60</v>
      </c>
      <c r="D932" s="64" t="str">
        <f>תקן[[#This Row],[סוג פריט]]</f>
        <v>ריהוט</v>
      </c>
      <c r="E932" s="64" t="str">
        <f>תקן[[#This Row],[קטגוריה]]</f>
        <v>חדר ניקיון</v>
      </c>
      <c r="F932" s="60" t="str">
        <f>תקן[[#This Row],[תיאור הפריט]]</f>
        <v>ארון איחסון (רוחב 80-100 ס"מ)</v>
      </c>
      <c r="G932" s="64">
        <f>תקן[[#This Row],[עלות פריט]]</f>
        <v>1000</v>
      </c>
      <c r="H932" s="64">
        <f>תקן[[#This Row],[כמות]]</f>
        <v>1</v>
      </c>
      <c r="I932" s="64">
        <f>תקן[[#This Row],[סהכ עלות]]</f>
        <v>1000</v>
      </c>
      <c r="J932" s="65"/>
      <c r="K932" s="209" t="str">
        <f t="shared" si="139"/>
        <v>ארון איחסון (רוחב 80-100 ס"מ)</v>
      </c>
      <c r="L932" s="210">
        <f t="shared" si="135"/>
        <v>1</v>
      </c>
      <c r="M932" s="211">
        <f t="shared" si="136"/>
        <v>0</v>
      </c>
      <c r="N932" s="211">
        <f t="shared" si="137"/>
        <v>1000</v>
      </c>
      <c r="O932" s="210"/>
      <c r="P932" s="218"/>
      <c r="Q932" s="215" t="str">
        <f t="shared" si="140"/>
        <v>ריהוט</v>
      </c>
      <c r="R932" s="219">
        <f t="shared" si="141"/>
        <v>1</v>
      </c>
      <c r="S932" s="211">
        <f t="shared" si="142"/>
        <v>0</v>
      </c>
      <c r="T932" s="211">
        <f t="shared" si="138"/>
        <v>1000</v>
      </c>
      <c r="U932" s="211">
        <f t="shared" si="143"/>
        <v>1000</v>
      </c>
      <c r="V932" s="220"/>
      <c r="X932" s="63" t="str">
        <f>'טבלה מרכזת'!A932</f>
        <v>תשושי נפש</v>
      </c>
      <c r="Y932" s="63">
        <f>'טבלה מרכזת'!B932</f>
        <v>60</v>
      </c>
      <c r="Z932" s="63" t="str">
        <f>'טבלה מרכזת'!C932</f>
        <v>ריהוט</v>
      </c>
      <c r="AA932" s="63" t="str">
        <f>'טבלה מרכזת'!D932</f>
        <v>חדר ניקיון</v>
      </c>
      <c r="AB932" s="63" t="str">
        <f>'טבלה מרכזת'!E932</f>
        <v>ארון איחסון (רוחב 80-100 ס"מ)</v>
      </c>
      <c r="AC932" s="63">
        <f>'טבלה מרכזת'!F932</f>
        <v>1000</v>
      </c>
      <c r="AD932" s="63">
        <f>'טבלה מרכזת'!G932</f>
        <v>1</v>
      </c>
      <c r="AE932" s="63">
        <f>'טבלה מרכזת'!H932</f>
        <v>1000</v>
      </c>
    </row>
    <row r="933" spans="2:31" ht="14.5" thickBot="1" x14ac:dyDescent="0.35">
      <c r="B933" s="64" t="str">
        <f>תקן[[#This Row],[סוג מרכז]]</f>
        <v>תשושי נפש</v>
      </c>
      <c r="C933" s="64">
        <f>תקן[[#This Row],[גודל מרכז]]</f>
        <v>60</v>
      </c>
      <c r="D933" s="64" t="str">
        <f>תקן[[#This Row],[סוג פריט]]</f>
        <v>ריהוט</v>
      </c>
      <c r="E933" s="64" t="str">
        <f>תקן[[#This Row],[קטגוריה]]</f>
        <v>חדרי פעילות/תעסוקה</v>
      </c>
      <c r="F933" s="60" t="str">
        <f>תקן[[#This Row],[תיאור הפריט]]</f>
        <v>ארון איחסון (רוחב 80-100 ס"מ)</v>
      </c>
      <c r="G933" s="64">
        <f>תקן[[#This Row],[עלות פריט]]</f>
        <v>1000</v>
      </c>
      <c r="H933" s="64">
        <f>תקן[[#This Row],[כמות]]</f>
        <v>4</v>
      </c>
      <c r="I933" s="64">
        <f>תקן[[#This Row],[סהכ עלות]]</f>
        <v>4000</v>
      </c>
      <c r="J933" s="65"/>
      <c r="K933" s="209" t="str">
        <f t="shared" si="139"/>
        <v>ארון איחסון (רוחב 80-100 ס"מ)</v>
      </c>
      <c r="L933" s="210">
        <f t="shared" si="135"/>
        <v>4</v>
      </c>
      <c r="M933" s="211">
        <f t="shared" si="136"/>
        <v>0</v>
      </c>
      <c r="N933" s="211">
        <f t="shared" si="137"/>
        <v>4000</v>
      </c>
      <c r="O933" s="210"/>
      <c r="P933" s="218"/>
      <c r="Q933" s="215" t="str">
        <f t="shared" si="140"/>
        <v>ריהוט</v>
      </c>
      <c r="R933" s="219">
        <f t="shared" si="141"/>
        <v>4</v>
      </c>
      <c r="S933" s="211">
        <f t="shared" si="142"/>
        <v>0</v>
      </c>
      <c r="T933" s="211">
        <f t="shared" si="138"/>
        <v>1000</v>
      </c>
      <c r="U933" s="211">
        <f t="shared" si="143"/>
        <v>4000</v>
      </c>
      <c r="V933" s="220"/>
      <c r="X933" s="63" t="str">
        <f>'טבלה מרכזת'!A933</f>
        <v>תשושי נפש</v>
      </c>
      <c r="Y933" s="63">
        <f>'טבלה מרכזת'!B933</f>
        <v>60</v>
      </c>
      <c r="Z933" s="63" t="str">
        <f>'טבלה מרכזת'!C933</f>
        <v>ריהוט</v>
      </c>
      <c r="AA933" s="63" t="str">
        <f>'טבלה מרכזת'!D933</f>
        <v>חדרי פעילות/תעסוקה</v>
      </c>
      <c r="AB933" s="63" t="str">
        <f>'טבלה מרכזת'!E933</f>
        <v>ארון איחסון (רוחב 80-100 ס"מ)</v>
      </c>
      <c r="AC933" s="63">
        <f>'טבלה מרכזת'!F933</f>
        <v>1000</v>
      </c>
      <c r="AD933" s="63">
        <f>'טבלה מרכזת'!G933</f>
        <v>4</v>
      </c>
      <c r="AE933" s="63">
        <f>'טבלה מרכזת'!H933</f>
        <v>4000</v>
      </c>
    </row>
    <row r="934" spans="2:31" ht="14.5" thickBot="1" x14ac:dyDescent="0.35">
      <c r="B934" s="64" t="str">
        <f>תקן[[#This Row],[סוג מרכז]]</f>
        <v>תשושי נפש</v>
      </c>
      <c r="C934" s="64">
        <f>תקן[[#This Row],[גודל מרכז]]</f>
        <v>60</v>
      </c>
      <c r="D934" s="64" t="str">
        <f>תקן[[#This Row],[סוג פריט]]</f>
        <v>ריהוט</v>
      </c>
      <c r="E934" s="64" t="str">
        <f>תקן[[#This Row],[קטגוריה]]</f>
        <v>מחסנים - מטבח, כללי, תעסוקה</v>
      </c>
      <c r="F934" s="60" t="str">
        <f>תקן[[#This Row],[תיאור הפריט]]</f>
        <v>ארון איחסון (רוחב 80-100 ס"מ)</v>
      </c>
      <c r="G934" s="64">
        <f>תקן[[#This Row],[עלות פריט]]</f>
        <v>1000</v>
      </c>
      <c r="H934" s="64">
        <f>תקן[[#This Row],[כמות]]</f>
        <v>3</v>
      </c>
      <c r="I934" s="64">
        <f>תקן[[#This Row],[סהכ עלות]]</f>
        <v>3000</v>
      </c>
      <c r="J934" s="65"/>
      <c r="K934" s="209" t="str">
        <f t="shared" si="139"/>
        <v>ארון איחסון (רוחב 80-100 ס"מ)</v>
      </c>
      <c r="L934" s="210">
        <f t="shared" si="135"/>
        <v>3</v>
      </c>
      <c r="M934" s="211">
        <f t="shared" si="136"/>
        <v>0</v>
      </c>
      <c r="N934" s="211">
        <f t="shared" si="137"/>
        <v>3000</v>
      </c>
      <c r="O934" s="210"/>
      <c r="P934" s="218"/>
      <c r="Q934" s="215" t="str">
        <f t="shared" si="140"/>
        <v>ריהוט</v>
      </c>
      <c r="R934" s="219">
        <f t="shared" si="141"/>
        <v>3</v>
      </c>
      <c r="S934" s="211">
        <f t="shared" si="142"/>
        <v>0</v>
      </c>
      <c r="T934" s="211">
        <f t="shared" si="138"/>
        <v>1000</v>
      </c>
      <c r="U934" s="211">
        <f t="shared" si="143"/>
        <v>3000</v>
      </c>
      <c r="V934" s="220"/>
      <c r="X934" s="63" t="str">
        <f>'טבלה מרכזת'!A934</f>
        <v>תשושי נפש</v>
      </c>
      <c r="Y934" s="63">
        <f>'טבלה מרכזת'!B934</f>
        <v>60</v>
      </c>
      <c r="Z934" s="63" t="str">
        <f>'טבלה מרכזת'!C934</f>
        <v>ריהוט</v>
      </c>
      <c r="AA934" s="63" t="str">
        <f>'טבלה מרכזת'!D934</f>
        <v>מחסנים - מטבח, כללי, תעסוקה</v>
      </c>
      <c r="AB934" s="63" t="str">
        <f>'טבלה מרכזת'!E934</f>
        <v>ארון איחסון (רוחב 80-100 ס"מ)</v>
      </c>
      <c r="AC934" s="63">
        <f>'טבלה מרכזת'!F934</f>
        <v>1000</v>
      </c>
      <c r="AD934" s="63">
        <f>'טבלה מרכזת'!G934</f>
        <v>3</v>
      </c>
      <c r="AE934" s="63">
        <f>'טבלה מרכזת'!H934</f>
        <v>3000</v>
      </c>
    </row>
    <row r="935" spans="2:31" ht="14.5" thickBot="1" x14ac:dyDescent="0.35">
      <c r="B935" s="64" t="str">
        <f>תקן[[#This Row],[סוג מרכז]]</f>
        <v>תשושי נפש</v>
      </c>
      <c r="C935" s="64">
        <f>תקן[[#This Row],[גודל מרכז]]</f>
        <v>60</v>
      </c>
      <c r="D935" s="64" t="str">
        <f>תקן[[#This Row],[סוג פריט]]</f>
        <v>ריהוט</v>
      </c>
      <c r="E935" s="64" t="str">
        <f>תקן[[#This Row],[קטגוריה]]</f>
        <v>מכבסה</v>
      </c>
      <c r="F935" s="60" t="str">
        <f>תקן[[#This Row],[תיאור הפריט]]</f>
        <v>ארון איחסון (רוחב 80-100 ס"מ)</v>
      </c>
      <c r="G935" s="64">
        <f>תקן[[#This Row],[עלות פריט]]</f>
        <v>1000</v>
      </c>
      <c r="H935" s="64">
        <f>תקן[[#This Row],[כמות]]</f>
        <v>1</v>
      </c>
      <c r="I935" s="64">
        <f>תקן[[#This Row],[סהכ עלות]]</f>
        <v>1000</v>
      </c>
      <c r="J935" s="65"/>
      <c r="K935" s="209" t="str">
        <f t="shared" si="139"/>
        <v>ארון איחסון (רוחב 80-100 ס"מ)</v>
      </c>
      <c r="L935" s="210">
        <f t="shared" si="135"/>
        <v>1</v>
      </c>
      <c r="M935" s="211">
        <f t="shared" si="136"/>
        <v>0</v>
      </c>
      <c r="N935" s="211">
        <f t="shared" si="137"/>
        <v>1000</v>
      </c>
      <c r="O935" s="210"/>
      <c r="P935" s="218"/>
      <c r="Q935" s="215" t="str">
        <f t="shared" si="140"/>
        <v>ריהוט</v>
      </c>
      <c r="R935" s="219">
        <f t="shared" si="141"/>
        <v>1</v>
      </c>
      <c r="S935" s="211">
        <f t="shared" si="142"/>
        <v>0</v>
      </c>
      <c r="T935" s="211">
        <f t="shared" si="138"/>
        <v>1000</v>
      </c>
      <c r="U935" s="211">
        <f t="shared" si="143"/>
        <v>1000</v>
      </c>
      <c r="V935" s="220"/>
      <c r="X935" s="63" t="str">
        <f>'טבלה מרכזת'!A935</f>
        <v>תשושי נפש</v>
      </c>
      <c r="Y935" s="63">
        <f>'טבלה מרכזת'!B935</f>
        <v>60</v>
      </c>
      <c r="Z935" s="63" t="str">
        <f>'טבלה מרכזת'!C935</f>
        <v>ריהוט</v>
      </c>
      <c r="AA935" s="63" t="str">
        <f>'טבלה מרכזת'!D935</f>
        <v>מכבסה</v>
      </c>
      <c r="AB935" s="63" t="str">
        <f>'טבלה מרכזת'!E935</f>
        <v>ארון איחסון (רוחב 80-100 ס"מ)</v>
      </c>
      <c r="AC935" s="63">
        <f>'טבלה מרכזת'!F935</f>
        <v>1000</v>
      </c>
      <c r="AD935" s="63">
        <f>'טבלה מרכזת'!G935</f>
        <v>1</v>
      </c>
      <c r="AE935" s="63">
        <f>'טבלה מרכזת'!H935</f>
        <v>1000</v>
      </c>
    </row>
    <row r="936" spans="2:31" ht="28.5" thickBot="1" x14ac:dyDescent="0.35">
      <c r="B936" s="64" t="str">
        <f>תקן[[#This Row],[סוג מרכז]]</f>
        <v>תשושי נפש</v>
      </c>
      <c r="C936" s="64">
        <f>תקן[[#This Row],[גודל מרכז]]</f>
        <v>60</v>
      </c>
      <c r="D936" s="64" t="str">
        <f>תקן[[#This Row],[סוג פריט]]</f>
        <v>ריהוט</v>
      </c>
      <c r="E936" s="64" t="str">
        <f>תקן[[#This Row],[קטגוריה]]</f>
        <v>חדר מזכירות וקבלה</v>
      </c>
      <c r="F936" s="60" t="str">
        <f>תקן[[#This Row],[תיאור הפריט]]</f>
        <v>ארון איחסון משרדי (רוחב כ- 1 מטר)</v>
      </c>
      <c r="G936" s="64">
        <f>תקן[[#This Row],[עלות פריט]]</f>
        <v>1500</v>
      </c>
      <c r="H936" s="64">
        <f>תקן[[#This Row],[כמות]]</f>
        <v>2</v>
      </c>
      <c r="I936" s="64">
        <f>תקן[[#This Row],[סהכ עלות]]</f>
        <v>3000</v>
      </c>
      <c r="J936" s="65"/>
      <c r="K936" s="209" t="str">
        <f t="shared" si="139"/>
        <v>ארון איחסון משרדי (רוחב כ- 1 מטר)</v>
      </c>
      <c r="L936" s="210">
        <f t="shared" si="135"/>
        <v>2</v>
      </c>
      <c r="M936" s="211">
        <f t="shared" si="136"/>
        <v>0</v>
      </c>
      <c r="N936" s="211">
        <f t="shared" si="137"/>
        <v>3000</v>
      </c>
      <c r="O936" s="210"/>
      <c r="P936" s="218"/>
      <c r="Q936" s="215" t="str">
        <f t="shared" si="140"/>
        <v>ריהוט</v>
      </c>
      <c r="R936" s="219">
        <f t="shared" si="141"/>
        <v>2</v>
      </c>
      <c r="S936" s="211">
        <f t="shared" si="142"/>
        <v>0</v>
      </c>
      <c r="T936" s="211">
        <f t="shared" si="138"/>
        <v>1500</v>
      </c>
      <c r="U936" s="211">
        <f t="shared" si="143"/>
        <v>3000</v>
      </c>
      <c r="V936" s="220"/>
      <c r="X936" s="63" t="str">
        <f>'טבלה מרכזת'!A936</f>
        <v>תשושי נפש</v>
      </c>
      <c r="Y936" s="63">
        <f>'טבלה מרכזת'!B936</f>
        <v>60</v>
      </c>
      <c r="Z936" s="63" t="str">
        <f>'טבלה מרכזת'!C936</f>
        <v>ריהוט</v>
      </c>
      <c r="AA936" s="63" t="str">
        <f>'טבלה מרכזת'!D936</f>
        <v>חדר מזכירות וקבלה</v>
      </c>
      <c r="AB936" s="63" t="str">
        <f>'טבלה מרכזת'!E936</f>
        <v>ארון איחסון משרדי (רוחב כ- 1 מטר)</v>
      </c>
      <c r="AC936" s="63">
        <f>'טבלה מרכזת'!F936</f>
        <v>1500</v>
      </c>
      <c r="AD936" s="63">
        <f>'טבלה מרכזת'!G936</f>
        <v>2</v>
      </c>
      <c r="AE936" s="63">
        <f>'טבלה מרכזת'!H936</f>
        <v>3000</v>
      </c>
    </row>
    <row r="937" spans="2:31" ht="28.5" thickBot="1" x14ac:dyDescent="0.35">
      <c r="B937" s="64" t="str">
        <f>תקן[[#This Row],[סוג מרכז]]</f>
        <v>תשושי נפש</v>
      </c>
      <c r="C937" s="64">
        <f>תקן[[#This Row],[גודל מרכז]]</f>
        <v>60</v>
      </c>
      <c r="D937" s="64" t="str">
        <f>תקן[[#This Row],[סוג פריט]]</f>
        <v>ריהוט</v>
      </c>
      <c r="E937" s="64" t="str">
        <f>תקן[[#This Row],[קטגוריה]]</f>
        <v>חדר מחשבים</v>
      </c>
      <c r="F937" s="60" t="str">
        <f>תקן[[#This Row],[תיאור הפריט]]</f>
        <v>ארון איחסון משרדי (רוחב כ- 1 מטר)</v>
      </c>
      <c r="G937" s="64">
        <f>תקן[[#This Row],[עלות פריט]]</f>
        <v>1500</v>
      </c>
      <c r="H937" s="64">
        <f>תקן[[#This Row],[כמות]]</f>
        <v>1</v>
      </c>
      <c r="I937" s="64">
        <f>תקן[[#This Row],[סהכ עלות]]</f>
        <v>1500</v>
      </c>
      <c r="J937" s="65"/>
      <c r="K937" s="209" t="str">
        <f t="shared" si="139"/>
        <v>ארון איחסון משרדי (רוחב כ- 1 מטר)</v>
      </c>
      <c r="L937" s="210">
        <f t="shared" si="135"/>
        <v>1</v>
      </c>
      <c r="M937" s="211">
        <f t="shared" si="136"/>
        <v>0</v>
      </c>
      <c r="N937" s="211">
        <f t="shared" si="137"/>
        <v>1500</v>
      </c>
      <c r="O937" s="210"/>
      <c r="P937" s="218"/>
      <c r="Q937" s="215" t="str">
        <f t="shared" si="140"/>
        <v>ריהוט</v>
      </c>
      <c r="R937" s="219">
        <f t="shared" si="141"/>
        <v>1</v>
      </c>
      <c r="S937" s="211">
        <f t="shared" si="142"/>
        <v>0</v>
      </c>
      <c r="T937" s="211">
        <f t="shared" si="138"/>
        <v>1500</v>
      </c>
      <c r="U937" s="211">
        <f t="shared" si="143"/>
        <v>1500</v>
      </c>
      <c r="V937" s="220"/>
      <c r="X937" s="63" t="str">
        <f>'טבלה מרכזת'!A937</f>
        <v>תשושי נפש</v>
      </c>
      <c r="Y937" s="63">
        <f>'טבלה מרכזת'!B937</f>
        <v>60</v>
      </c>
      <c r="Z937" s="63" t="str">
        <f>'טבלה מרכזת'!C937</f>
        <v>ריהוט</v>
      </c>
      <c r="AA937" s="63" t="str">
        <f>'טבלה מרכזת'!D937</f>
        <v>חדר מחשבים</v>
      </c>
      <c r="AB937" s="63" t="str">
        <f>'טבלה מרכזת'!E937</f>
        <v>ארון איחסון משרדי (רוחב כ- 1 מטר)</v>
      </c>
      <c r="AC937" s="63">
        <f>'טבלה מרכזת'!F937</f>
        <v>1500</v>
      </c>
      <c r="AD937" s="63">
        <f>'טבלה מרכזת'!G937</f>
        <v>1</v>
      </c>
      <c r="AE937" s="63">
        <f>'טבלה מרכזת'!H937</f>
        <v>1500</v>
      </c>
    </row>
    <row r="938" spans="2:31" ht="28.5" thickBot="1" x14ac:dyDescent="0.35">
      <c r="B938" s="64" t="str">
        <f>תקן[[#This Row],[סוג מרכז]]</f>
        <v>תשושי נפש</v>
      </c>
      <c r="C938" s="64">
        <f>תקן[[#This Row],[גודל מרכז]]</f>
        <v>60</v>
      </c>
      <c r="D938" s="64" t="str">
        <f>תקן[[#This Row],[סוג פריט]]</f>
        <v>ריהוט</v>
      </c>
      <c r="E938" s="64" t="str">
        <f>תקן[[#This Row],[קטגוריה]]</f>
        <v>חדר מנהל</v>
      </c>
      <c r="F938" s="60" t="str">
        <f>תקן[[#This Row],[תיאור הפריט]]</f>
        <v>ארון איחסון משרדי (רוחב כ- 1 מטר)</v>
      </c>
      <c r="G938" s="64">
        <f>תקן[[#This Row],[עלות פריט]]</f>
        <v>1500</v>
      </c>
      <c r="H938" s="64">
        <f>תקן[[#This Row],[כמות]]</f>
        <v>1</v>
      </c>
      <c r="I938" s="64">
        <f>תקן[[#This Row],[סהכ עלות]]</f>
        <v>1500</v>
      </c>
      <c r="J938" s="65"/>
      <c r="K938" s="209" t="str">
        <f t="shared" si="139"/>
        <v>ארון איחסון משרדי (רוחב כ- 1 מטר)</v>
      </c>
      <c r="L938" s="210">
        <f t="shared" si="135"/>
        <v>1</v>
      </c>
      <c r="M938" s="211">
        <f t="shared" si="136"/>
        <v>0</v>
      </c>
      <c r="N938" s="211">
        <f t="shared" si="137"/>
        <v>1500</v>
      </c>
      <c r="O938" s="210"/>
      <c r="P938" s="218"/>
      <c r="Q938" s="215" t="str">
        <f t="shared" si="140"/>
        <v>ריהוט</v>
      </c>
      <c r="R938" s="219">
        <f t="shared" si="141"/>
        <v>1</v>
      </c>
      <c r="S938" s="211">
        <f t="shared" si="142"/>
        <v>0</v>
      </c>
      <c r="T938" s="211">
        <f t="shared" si="138"/>
        <v>1500</v>
      </c>
      <c r="U938" s="211">
        <f t="shared" si="143"/>
        <v>1500</v>
      </c>
      <c r="V938" s="220"/>
      <c r="X938" s="63" t="str">
        <f>'טבלה מרכזת'!A938</f>
        <v>תשושי נפש</v>
      </c>
      <c r="Y938" s="63">
        <f>'טבלה מרכזת'!B938</f>
        <v>60</v>
      </c>
      <c r="Z938" s="63" t="str">
        <f>'טבלה מרכזת'!C938</f>
        <v>ריהוט</v>
      </c>
      <c r="AA938" s="63" t="str">
        <f>'טבלה מרכזת'!D938</f>
        <v>חדר מנהל</v>
      </c>
      <c r="AB938" s="63" t="str">
        <f>'טבלה מרכזת'!E938</f>
        <v>ארון איחסון משרדי (רוחב כ- 1 מטר)</v>
      </c>
      <c r="AC938" s="63">
        <f>'טבלה מרכזת'!F938</f>
        <v>1500</v>
      </c>
      <c r="AD938" s="63">
        <f>'טבלה מרכזת'!G938</f>
        <v>1</v>
      </c>
      <c r="AE938" s="63">
        <f>'טבלה מרכזת'!H938</f>
        <v>1500</v>
      </c>
    </row>
    <row r="939" spans="2:31" ht="28.5" thickBot="1" x14ac:dyDescent="0.35">
      <c r="B939" s="64" t="str">
        <f>תקן[[#This Row],[סוג מרכז]]</f>
        <v>תשושי נפש</v>
      </c>
      <c r="C939" s="64">
        <f>תקן[[#This Row],[גודל מרכז]]</f>
        <v>60</v>
      </c>
      <c r="D939" s="64" t="str">
        <f>תקן[[#This Row],[סוג פריט]]</f>
        <v>ריהוט</v>
      </c>
      <c r="E939" s="64" t="str">
        <f>תקן[[#This Row],[קטגוריה]]</f>
        <v>חדרי צוות/רב תחומי</v>
      </c>
      <c r="F939" s="60" t="str">
        <f>תקן[[#This Row],[תיאור הפריט]]</f>
        <v>ארון איחסון משרדי (רוחב כ- 1 מטר)</v>
      </c>
      <c r="G939" s="64">
        <f>תקן[[#This Row],[עלות פריט]]</f>
        <v>1500</v>
      </c>
      <c r="H939" s="64">
        <f>תקן[[#This Row],[כמות]]</f>
        <v>2</v>
      </c>
      <c r="I939" s="64">
        <f>תקן[[#This Row],[סהכ עלות]]</f>
        <v>3000</v>
      </c>
      <c r="J939" s="65"/>
      <c r="K939" s="209" t="str">
        <f t="shared" si="139"/>
        <v>ארון איחסון משרדי (רוחב כ- 1 מטר)</v>
      </c>
      <c r="L939" s="210">
        <f t="shared" si="135"/>
        <v>2</v>
      </c>
      <c r="M939" s="211">
        <f t="shared" si="136"/>
        <v>0</v>
      </c>
      <c r="N939" s="211">
        <f t="shared" si="137"/>
        <v>3000</v>
      </c>
      <c r="O939" s="210"/>
      <c r="P939" s="218"/>
      <c r="Q939" s="215" t="str">
        <f t="shared" si="140"/>
        <v>ריהוט</v>
      </c>
      <c r="R939" s="219">
        <f t="shared" si="141"/>
        <v>2</v>
      </c>
      <c r="S939" s="211">
        <f t="shared" si="142"/>
        <v>0</v>
      </c>
      <c r="T939" s="211">
        <f t="shared" si="138"/>
        <v>1500</v>
      </c>
      <c r="U939" s="211">
        <f t="shared" si="143"/>
        <v>3000</v>
      </c>
      <c r="V939" s="220"/>
      <c r="X939" s="63" t="str">
        <f>'טבלה מרכזת'!A939</f>
        <v>תשושי נפש</v>
      </c>
      <c r="Y939" s="63">
        <f>'טבלה מרכזת'!B939</f>
        <v>60</v>
      </c>
      <c r="Z939" s="63" t="str">
        <f>'טבלה מרכזת'!C939</f>
        <v>ריהוט</v>
      </c>
      <c r="AA939" s="63" t="str">
        <f>'טבלה מרכזת'!D939</f>
        <v>חדרי צוות/רב תחומי</v>
      </c>
      <c r="AB939" s="63" t="str">
        <f>'טבלה מרכזת'!E939</f>
        <v>ארון איחסון משרדי (רוחב כ- 1 מטר)</v>
      </c>
      <c r="AC939" s="63">
        <f>'טבלה מרכזת'!F939</f>
        <v>1500</v>
      </c>
      <c r="AD939" s="63">
        <f>'טבלה מרכזת'!G939</f>
        <v>2</v>
      </c>
      <c r="AE939" s="63">
        <f>'טבלה מרכזת'!H939</f>
        <v>3000</v>
      </c>
    </row>
    <row r="940" spans="2:31" ht="14.5" thickBot="1" x14ac:dyDescent="0.35">
      <c r="B940" s="64" t="str">
        <f>תקן[[#This Row],[סוג מרכז]]</f>
        <v>תשושי נפש</v>
      </c>
      <c r="C940" s="64">
        <f>תקן[[#This Row],[גודל מרכז]]</f>
        <v>60</v>
      </c>
      <c r="D940" s="64" t="str">
        <f>תקן[[#This Row],[סוג פריט]]</f>
        <v>ריהוט</v>
      </c>
      <c r="E940" s="64" t="str">
        <f>תקן[[#This Row],[קטגוריה]]</f>
        <v>חדר מזכירות וקבלה</v>
      </c>
      <c r="F940" s="60" t="str">
        <f>תקן[[#This Row],[תיאור הפריט]]</f>
        <v>ארון ארכיב</v>
      </c>
      <c r="G940" s="64">
        <f>תקן[[#This Row],[עלות פריט]]</f>
        <v>1500</v>
      </c>
      <c r="H940" s="64">
        <f>תקן[[#This Row],[כמות]]</f>
        <v>1</v>
      </c>
      <c r="I940" s="64">
        <f>תקן[[#This Row],[סהכ עלות]]</f>
        <v>1500</v>
      </c>
      <c r="J940" s="65"/>
      <c r="K940" s="209" t="str">
        <f t="shared" si="139"/>
        <v>ארון ארכיב</v>
      </c>
      <c r="L940" s="210">
        <f t="shared" si="135"/>
        <v>1</v>
      </c>
      <c r="M940" s="211">
        <f t="shared" si="136"/>
        <v>0</v>
      </c>
      <c r="N940" s="211">
        <f t="shared" si="137"/>
        <v>1500</v>
      </c>
      <c r="O940" s="210"/>
      <c r="P940" s="218"/>
      <c r="Q940" s="215" t="str">
        <f t="shared" si="140"/>
        <v>ריהוט</v>
      </c>
      <c r="R940" s="219">
        <f t="shared" si="141"/>
        <v>1</v>
      </c>
      <c r="S940" s="211">
        <f t="shared" si="142"/>
        <v>0</v>
      </c>
      <c r="T940" s="211">
        <f t="shared" si="138"/>
        <v>1500</v>
      </c>
      <c r="U940" s="211">
        <f t="shared" si="143"/>
        <v>1500</v>
      </c>
      <c r="V940" s="220"/>
      <c r="X940" s="63" t="str">
        <f>'טבלה מרכזת'!A940</f>
        <v>תשושי נפש</v>
      </c>
      <c r="Y940" s="63">
        <f>'טבלה מרכזת'!B940</f>
        <v>60</v>
      </c>
      <c r="Z940" s="63" t="str">
        <f>'טבלה מרכזת'!C940</f>
        <v>ריהוט</v>
      </c>
      <c r="AA940" s="63" t="str">
        <f>'טבלה מרכזת'!D940</f>
        <v>חדר מזכירות וקבלה</v>
      </c>
      <c r="AB940" s="63" t="str">
        <f>'טבלה מרכזת'!E940</f>
        <v>ארון ארכיב</v>
      </c>
      <c r="AC940" s="63">
        <f>'טבלה מרכזת'!F940</f>
        <v>1500</v>
      </c>
      <c r="AD940" s="63">
        <f>'טבלה מרכזת'!G940</f>
        <v>1</v>
      </c>
      <c r="AE940" s="63">
        <f>'טבלה מרכזת'!H940</f>
        <v>1500</v>
      </c>
    </row>
    <row r="941" spans="2:31" ht="28.5" thickBot="1" x14ac:dyDescent="0.35">
      <c r="B941" s="64" t="str">
        <f>תקן[[#This Row],[סוג מרכז]]</f>
        <v>תשושי נפש</v>
      </c>
      <c r="C941" s="64">
        <f>תקן[[#This Row],[גודל מרכז]]</f>
        <v>60</v>
      </c>
      <c r="D941" s="64" t="str">
        <f>תקן[[#This Row],[סוג פריט]]</f>
        <v>ריהוט</v>
      </c>
      <c r="E941" s="64" t="str">
        <f>תקן[[#This Row],[קטגוריה]]</f>
        <v>מלתחה</v>
      </c>
      <c r="F941" s="60" t="str">
        <f>תקן[[#This Row],[תיאור הפריט]]</f>
        <v>ארון לתליית מעילים (רוחב 1 מטר)</v>
      </c>
      <c r="G941" s="64">
        <f>תקן[[#This Row],[עלות פריט]]</f>
        <v>1000</v>
      </c>
      <c r="H941" s="64">
        <f>תקן[[#This Row],[כמות]]</f>
        <v>1</v>
      </c>
      <c r="I941" s="64">
        <f>תקן[[#This Row],[סהכ עלות]]</f>
        <v>1000</v>
      </c>
      <c r="J941" s="65"/>
      <c r="K941" s="209" t="str">
        <f t="shared" si="139"/>
        <v>ארון לתליית מעילים (רוחב 1 מטר)</v>
      </c>
      <c r="L941" s="210">
        <f t="shared" si="135"/>
        <v>1</v>
      </c>
      <c r="M941" s="211">
        <f t="shared" si="136"/>
        <v>0</v>
      </c>
      <c r="N941" s="211">
        <f t="shared" si="137"/>
        <v>1000</v>
      </c>
      <c r="O941" s="210"/>
      <c r="P941" s="218"/>
      <c r="Q941" s="215" t="str">
        <f t="shared" si="140"/>
        <v>ריהוט</v>
      </c>
      <c r="R941" s="219">
        <f t="shared" si="141"/>
        <v>1</v>
      </c>
      <c r="S941" s="211">
        <f t="shared" si="142"/>
        <v>0</v>
      </c>
      <c r="T941" s="211">
        <f t="shared" si="138"/>
        <v>1000</v>
      </c>
      <c r="U941" s="211">
        <f t="shared" si="143"/>
        <v>1000</v>
      </c>
      <c r="V941" s="220"/>
      <c r="X941" s="63" t="str">
        <f>'טבלה מרכזת'!A941</f>
        <v>תשושי נפש</v>
      </c>
      <c r="Y941" s="63">
        <f>'טבלה מרכזת'!B941</f>
        <v>60</v>
      </c>
      <c r="Z941" s="63" t="str">
        <f>'טבלה מרכזת'!C941</f>
        <v>ריהוט</v>
      </c>
      <c r="AA941" s="63" t="str">
        <f>'טבלה מרכזת'!D941</f>
        <v>מלתחה</v>
      </c>
      <c r="AB941" s="63" t="str">
        <f>'טבלה מרכזת'!E941</f>
        <v>ארון לתליית מעילים (רוחב 1 מטר)</v>
      </c>
      <c r="AC941" s="63">
        <f>'טבלה מרכזת'!F941</f>
        <v>1000</v>
      </c>
      <c r="AD941" s="63">
        <f>'טבלה מרכזת'!G941</f>
        <v>1</v>
      </c>
      <c r="AE941" s="63">
        <f>'טבלה מרכזת'!H941</f>
        <v>1000</v>
      </c>
    </row>
    <row r="942" spans="2:31" ht="28.5" thickBot="1" x14ac:dyDescent="0.35">
      <c r="B942" s="64" t="str">
        <f>תקן[[#This Row],[סוג מרכז]]</f>
        <v>תשושי נפש</v>
      </c>
      <c r="C942" s="64">
        <f>תקן[[#This Row],[גודל מרכז]]</f>
        <v>60</v>
      </c>
      <c r="D942" s="64" t="str">
        <f>תקן[[#This Row],[סוג פריט]]</f>
        <v>ריהוט</v>
      </c>
      <c r="E942" s="64" t="str">
        <f>תקן[[#This Row],[קטגוריה]]</f>
        <v>שירותי צוות ומלתחה</v>
      </c>
      <c r="F942" s="60" t="str">
        <f>תקן[[#This Row],[תיאור הפריט]]</f>
        <v>ארון לתליית מעילים (רוחב 1 מטר)</v>
      </c>
      <c r="G942" s="64">
        <f>תקן[[#This Row],[עלות פריט]]</f>
        <v>1000</v>
      </c>
      <c r="H942" s="64">
        <f>תקן[[#This Row],[כמות]]</f>
        <v>1</v>
      </c>
      <c r="I942" s="64">
        <f>תקן[[#This Row],[סהכ עלות]]</f>
        <v>1000</v>
      </c>
      <c r="J942" s="65"/>
      <c r="K942" s="209" t="str">
        <f t="shared" si="139"/>
        <v>ארון לתליית מעילים (רוחב 1 מטר)</v>
      </c>
      <c r="L942" s="210">
        <f t="shared" si="135"/>
        <v>1</v>
      </c>
      <c r="M942" s="211">
        <f t="shared" si="136"/>
        <v>0</v>
      </c>
      <c r="N942" s="211">
        <f t="shared" si="137"/>
        <v>1000</v>
      </c>
      <c r="O942" s="210"/>
      <c r="P942" s="218"/>
      <c r="Q942" s="215" t="str">
        <f t="shared" si="140"/>
        <v>ריהוט</v>
      </c>
      <c r="R942" s="219">
        <f t="shared" si="141"/>
        <v>1</v>
      </c>
      <c r="S942" s="211">
        <f t="shared" si="142"/>
        <v>0</v>
      </c>
      <c r="T942" s="211">
        <f t="shared" si="138"/>
        <v>1000</v>
      </c>
      <c r="U942" s="211">
        <f t="shared" si="143"/>
        <v>1000</v>
      </c>
      <c r="V942" s="220"/>
      <c r="X942" s="63" t="str">
        <f>'טבלה מרכזת'!A942</f>
        <v>תשושי נפש</v>
      </c>
      <c r="Y942" s="63">
        <f>'טבלה מרכזת'!B942</f>
        <v>60</v>
      </c>
      <c r="Z942" s="63" t="str">
        <f>'טבלה מרכזת'!C942</f>
        <v>ריהוט</v>
      </c>
      <c r="AA942" s="63" t="str">
        <f>'טבלה מרכזת'!D942</f>
        <v>שירותי צוות ומלתחה</v>
      </c>
      <c r="AB942" s="63" t="str">
        <f>'טבלה מרכזת'!E942</f>
        <v>ארון לתליית מעילים (רוחב 1 מטר)</v>
      </c>
      <c r="AC942" s="63">
        <f>'טבלה מרכזת'!F942</f>
        <v>1000</v>
      </c>
      <c r="AD942" s="63">
        <f>'טבלה מרכזת'!G942</f>
        <v>1</v>
      </c>
      <c r="AE942" s="63">
        <f>'טבלה מרכזת'!H942</f>
        <v>1000</v>
      </c>
    </row>
    <row r="943" spans="2:31" ht="14.5" thickBot="1" x14ac:dyDescent="0.35">
      <c r="B943" s="64" t="str">
        <f>תקן[[#This Row],[סוג מרכז]]</f>
        <v>תשושי נפש</v>
      </c>
      <c r="C943" s="64">
        <f>תקן[[#This Row],[גודל מרכז]]</f>
        <v>60</v>
      </c>
      <c r="D943" s="64" t="str">
        <f>תקן[[#This Row],[סוג פריט]]</f>
        <v>ריהוט</v>
      </c>
      <c r="E943" s="64" t="str">
        <f>תקן[[#This Row],[קטגוריה]]</f>
        <v>חדר מזכירות וקבלה</v>
      </c>
      <c r="F943" s="60" t="str">
        <f>תקן[[#This Row],[תיאור הפריט]]</f>
        <v>ארון משרדי נמוך</v>
      </c>
      <c r="G943" s="64">
        <f>תקן[[#This Row],[עלות פריט]]</f>
        <v>1200</v>
      </c>
      <c r="H943" s="64">
        <f>תקן[[#This Row],[כמות]]</f>
        <v>1</v>
      </c>
      <c r="I943" s="64">
        <f>תקן[[#This Row],[סהכ עלות]]</f>
        <v>1200</v>
      </c>
      <c r="J943" s="65"/>
      <c r="K943" s="209" t="str">
        <f t="shared" si="139"/>
        <v>ארון משרדי נמוך</v>
      </c>
      <c r="L943" s="210">
        <f t="shared" si="135"/>
        <v>1</v>
      </c>
      <c r="M943" s="211">
        <f t="shared" si="136"/>
        <v>0</v>
      </c>
      <c r="N943" s="211">
        <f t="shared" si="137"/>
        <v>1200</v>
      </c>
      <c r="O943" s="210"/>
      <c r="P943" s="218"/>
      <c r="Q943" s="215" t="str">
        <f t="shared" si="140"/>
        <v>ריהוט</v>
      </c>
      <c r="R943" s="219">
        <f t="shared" si="141"/>
        <v>1</v>
      </c>
      <c r="S943" s="211">
        <f t="shared" si="142"/>
        <v>0</v>
      </c>
      <c r="T943" s="211">
        <f t="shared" si="138"/>
        <v>1200</v>
      </c>
      <c r="U943" s="211">
        <f t="shared" si="143"/>
        <v>1200</v>
      </c>
      <c r="V943" s="220"/>
      <c r="X943" s="63" t="str">
        <f>'טבלה מרכזת'!A943</f>
        <v>תשושי נפש</v>
      </c>
      <c r="Y943" s="63">
        <f>'טבלה מרכזת'!B943</f>
        <v>60</v>
      </c>
      <c r="Z943" s="63" t="str">
        <f>'טבלה מרכזת'!C943</f>
        <v>ריהוט</v>
      </c>
      <c r="AA943" s="63" t="str">
        <f>'טבלה מרכזת'!D943</f>
        <v>חדר מזכירות וקבלה</v>
      </c>
      <c r="AB943" s="63" t="str">
        <f>'טבלה מרכזת'!E943</f>
        <v>ארון משרדי נמוך</v>
      </c>
      <c r="AC943" s="63">
        <f>'טבלה מרכזת'!F943</f>
        <v>1200</v>
      </c>
      <c r="AD943" s="63">
        <f>'טבלה מרכזת'!G943</f>
        <v>1</v>
      </c>
      <c r="AE943" s="63">
        <f>'טבלה מרכזת'!H943</f>
        <v>1200</v>
      </c>
    </row>
    <row r="944" spans="2:31" ht="14.5" thickBot="1" x14ac:dyDescent="0.35">
      <c r="B944" s="64" t="str">
        <f>תקן[[#This Row],[סוג מרכז]]</f>
        <v>תשושי נפש</v>
      </c>
      <c r="C944" s="64">
        <f>תקן[[#This Row],[גודל מרכז]]</f>
        <v>60</v>
      </c>
      <c r="D944" s="64" t="str">
        <f>תקן[[#This Row],[סוג פריט]]</f>
        <v>ריהוט</v>
      </c>
      <c r="E944" s="64" t="str">
        <f>תקן[[#This Row],[קטגוריה]]</f>
        <v>חדר מנהל</v>
      </c>
      <c r="F944" s="60" t="str">
        <f>תקן[[#This Row],[תיאור הפריט]]</f>
        <v>ארון משרדי נמוך</v>
      </c>
      <c r="G944" s="64">
        <f>תקן[[#This Row],[עלות פריט]]</f>
        <v>1200</v>
      </c>
      <c r="H944" s="64">
        <f>תקן[[#This Row],[כמות]]</f>
        <v>0</v>
      </c>
      <c r="I944" s="64">
        <f>תקן[[#This Row],[סהכ עלות]]</f>
        <v>0</v>
      </c>
      <c r="J944" s="65"/>
      <c r="K944" s="209" t="str">
        <f t="shared" si="139"/>
        <v>ארון משרדי נמוך</v>
      </c>
      <c r="L944" s="210">
        <f t="shared" si="135"/>
        <v>0</v>
      </c>
      <c r="M944" s="211">
        <f t="shared" si="136"/>
        <v>0</v>
      </c>
      <c r="N944" s="211">
        <f t="shared" si="137"/>
        <v>0</v>
      </c>
      <c r="O944" s="210"/>
      <c r="P944" s="218"/>
      <c r="Q944" s="215" t="str">
        <f t="shared" si="140"/>
        <v>ריהוט</v>
      </c>
      <c r="R944" s="219">
        <f t="shared" si="141"/>
        <v>0</v>
      </c>
      <c r="S944" s="211">
        <f t="shared" si="142"/>
        <v>0</v>
      </c>
      <c r="T944" s="211">
        <f t="shared" si="138"/>
        <v>1200</v>
      </c>
      <c r="U944" s="211">
        <f t="shared" si="143"/>
        <v>0</v>
      </c>
      <c r="V944" s="220"/>
      <c r="X944" s="63" t="str">
        <f>'טבלה מרכזת'!A944</f>
        <v>תשושי נפש</v>
      </c>
      <c r="Y944" s="63">
        <f>'טבלה מרכזת'!B944</f>
        <v>60</v>
      </c>
      <c r="Z944" s="63" t="str">
        <f>'טבלה מרכזת'!C944</f>
        <v>ריהוט</v>
      </c>
      <c r="AA944" s="63" t="str">
        <f>'טבלה מרכזת'!D944</f>
        <v>חדר מנהל</v>
      </c>
      <c r="AB944" s="63" t="str">
        <f>'טבלה מרכזת'!E944</f>
        <v>ארון משרדי נמוך</v>
      </c>
      <c r="AC944" s="63">
        <f>'טבלה מרכזת'!F944</f>
        <v>1200</v>
      </c>
      <c r="AD944" s="63">
        <f>'טבלה מרכזת'!G944</f>
        <v>0</v>
      </c>
      <c r="AE944" s="63">
        <f>'טבלה מרכזת'!H944</f>
        <v>0</v>
      </c>
    </row>
    <row r="945" spans="2:31" ht="14.5" thickBot="1" x14ac:dyDescent="0.35">
      <c r="B945" s="64" t="str">
        <f>תקן[[#This Row],[סוג מרכז]]</f>
        <v>תשושי נפש</v>
      </c>
      <c r="C945" s="64">
        <f>תקן[[#This Row],[גודל מרכז]]</f>
        <v>60</v>
      </c>
      <c r="D945" s="64" t="str">
        <f>תקן[[#This Row],[סוג פריט]]</f>
        <v>ריהוט</v>
      </c>
      <c r="E945" s="64" t="str">
        <f>תקן[[#This Row],[קטגוריה]]</f>
        <v>חדרי צוות/רב תחומי</v>
      </c>
      <c r="F945" s="60" t="str">
        <f>תקן[[#This Row],[תיאור הפריט]]</f>
        <v>ארון עזרה ראשונה</v>
      </c>
      <c r="G945" s="64">
        <f>תקן[[#This Row],[עלות פריט]]</f>
        <v>400</v>
      </c>
      <c r="H945" s="64">
        <f>תקן[[#This Row],[כמות]]</f>
        <v>1</v>
      </c>
      <c r="I945" s="64">
        <f>תקן[[#This Row],[סהכ עלות]]</f>
        <v>400</v>
      </c>
      <c r="J945" s="65"/>
      <c r="K945" s="209" t="str">
        <f t="shared" si="139"/>
        <v>ארון עזרה ראשונה</v>
      </c>
      <c r="L945" s="210">
        <f t="shared" si="135"/>
        <v>1</v>
      </c>
      <c r="M945" s="211">
        <f t="shared" si="136"/>
        <v>0</v>
      </c>
      <c r="N945" s="211">
        <f t="shared" si="137"/>
        <v>400</v>
      </c>
      <c r="O945" s="210"/>
      <c r="P945" s="218"/>
      <c r="Q945" s="215" t="str">
        <f t="shared" si="140"/>
        <v>ריהוט</v>
      </c>
      <c r="R945" s="219">
        <f t="shared" si="141"/>
        <v>1</v>
      </c>
      <c r="S945" s="211">
        <f t="shared" si="142"/>
        <v>0</v>
      </c>
      <c r="T945" s="211">
        <f t="shared" si="138"/>
        <v>400</v>
      </c>
      <c r="U945" s="211">
        <f t="shared" si="143"/>
        <v>400</v>
      </c>
      <c r="V945" s="220"/>
      <c r="X945" s="63" t="str">
        <f>'טבלה מרכזת'!A945</f>
        <v>תשושי נפש</v>
      </c>
      <c r="Y945" s="63">
        <f>'טבלה מרכזת'!B945</f>
        <v>60</v>
      </c>
      <c r="Z945" s="63" t="str">
        <f>'טבלה מרכזת'!C945</f>
        <v>ריהוט</v>
      </c>
      <c r="AA945" s="63" t="str">
        <f>'טבלה מרכזת'!D945</f>
        <v>חדרי צוות/רב תחומי</v>
      </c>
      <c r="AB945" s="63" t="str">
        <f>'טבלה מרכזת'!E945</f>
        <v>ארון עזרה ראשונה</v>
      </c>
      <c r="AC945" s="63">
        <f>'טבלה מרכזת'!F945</f>
        <v>400</v>
      </c>
      <c r="AD945" s="63">
        <f>'טבלה מרכזת'!G945</f>
        <v>1</v>
      </c>
      <c r="AE945" s="63">
        <f>'טבלה מרכזת'!H945</f>
        <v>400</v>
      </c>
    </row>
    <row r="946" spans="2:31" ht="14.5" thickBot="1" x14ac:dyDescent="0.35">
      <c r="B946" s="64" t="str">
        <f>תקן[[#This Row],[סוג מרכז]]</f>
        <v>תשושי נפש</v>
      </c>
      <c r="C946" s="64">
        <f>תקן[[#This Row],[גודל מרכז]]</f>
        <v>60</v>
      </c>
      <c r="D946" s="64" t="str">
        <f>תקן[[#This Row],[סוג פריט]]</f>
        <v>ריהוט</v>
      </c>
      <c r="E946" s="64" t="str">
        <f>תקן[[#This Row],[קטגוריה]]</f>
        <v>חדרי פעילות/תעסוקה</v>
      </c>
      <c r="F946" s="60" t="str">
        <f>תקן[[#This Row],[תיאור הפריט]]</f>
        <v>ארון תחתון+כיור+ברז+משטח</v>
      </c>
      <c r="G946" s="64">
        <f>תקן[[#This Row],[עלות פריט]]</f>
        <v>2500</v>
      </c>
      <c r="H946" s="64">
        <f>תקן[[#This Row],[כמות]]</f>
        <v>1</v>
      </c>
      <c r="I946" s="64">
        <f>תקן[[#This Row],[סהכ עלות]]</f>
        <v>2500</v>
      </c>
      <c r="J946" s="65"/>
      <c r="K946" s="209" t="str">
        <f t="shared" si="139"/>
        <v>ארון תחתון+כיור+ברז+משטח</v>
      </c>
      <c r="L946" s="210">
        <f t="shared" si="135"/>
        <v>1</v>
      </c>
      <c r="M946" s="211">
        <f t="shared" si="136"/>
        <v>0</v>
      </c>
      <c r="N946" s="211">
        <f t="shared" si="137"/>
        <v>2500</v>
      </c>
      <c r="O946" s="210"/>
      <c r="P946" s="218"/>
      <c r="Q946" s="215" t="str">
        <f t="shared" si="140"/>
        <v>ריהוט</v>
      </c>
      <c r="R946" s="219">
        <f t="shared" si="141"/>
        <v>1</v>
      </c>
      <c r="S946" s="211">
        <f t="shared" si="142"/>
        <v>0</v>
      </c>
      <c r="T946" s="211">
        <f t="shared" si="138"/>
        <v>2500</v>
      </c>
      <c r="U946" s="211">
        <f t="shared" si="143"/>
        <v>2500</v>
      </c>
      <c r="V946" s="220"/>
      <c r="X946" s="63" t="str">
        <f>'טבלה מרכזת'!A946</f>
        <v>תשושי נפש</v>
      </c>
      <c r="Y946" s="63">
        <f>'טבלה מרכזת'!B946</f>
        <v>60</v>
      </c>
      <c r="Z946" s="63" t="str">
        <f>'טבלה מרכזת'!C946</f>
        <v>ריהוט</v>
      </c>
      <c r="AA946" s="63" t="str">
        <f>'טבלה מרכזת'!D946</f>
        <v>חדרי פעילות/תעסוקה</v>
      </c>
      <c r="AB946" s="63" t="str">
        <f>'טבלה מרכזת'!E946</f>
        <v>ארון תחתון+כיור+ברז+משטח</v>
      </c>
      <c r="AC946" s="63">
        <f>'טבלה מרכזת'!F946</f>
        <v>2500</v>
      </c>
      <c r="AD946" s="63">
        <f>'טבלה מרכזת'!G946</f>
        <v>1</v>
      </c>
      <c r="AE946" s="63">
        <f>'טבלה מרכזת'!H946</f>
        <v>2500</v>
      </c>
    </row>
    <row r="947" spans="2:31" ht="14.5" thickBot="1" x14ac:dyDescent="0.35">
      <c r="B947" s="64" t="str">
        <f>תקן[[#This Row],[סוג מרכז]]</f>
        <v>תשושי נפש</v>
      </c>
      <c r="C947" s="64">
        <f>תקן[[#This Row],[גודל מרכז]]</f>
        <v>60</v>
      </c>
      <c r="D947" s="64" t="str">
        <f>תקן[[#This Row],[סוג פריט]]</f>
        <v>ריהוט</v>
      </c>
      <c r="E947" s="64" t="str">
        <f>תקן[[#This Row],[קטגוריה]]</f>
        <v>חדרי צוות/רב תחומי</v>
      </c>
      <c r="F947" s="60" t="str">
        <f>תקן[[#This Row],[תיאור הפריט]]</f>
        <v>ארון תחתון+כיור+ברז+משטח</v>
      </c>
      <c r="G947" s="64">
        <f>תקן[[#This Row],[עלות פריט]]</f>
        <v>2500</v>
      </c>
      <c r="H947" s="64">
        <f>תקן[[#This Row],[כמות]]</f>
        <v>2</v>
      </c>
      <c r="I947" s="64">
        <f>תקן[[#This Row],[סהכ עלות]]</f>
        <v>5000</v>
      </c>
      <c r="J947" s="65"/>
      <c r="K947" s="209" t="str">
        <f t="shared" si="139"/>
        <v>ארון תחתון+כיור+ברז+משטח</v>
      </c>
      <c r="L947" s="210">
        <f t="shared" si="135"/>
        <v>2</v>
      </c>
      <c r="M947" s="211">
        <f t="shared" si="136"/>
        <v>0</v>
      </c>
      <c r="N947" s="211">
        <f t="shared" si="137"/>
        <v>5000</v>
      </c>
      <c r="O947" s="210"/>
      <c r="P947" s="218"/>
      <c r="Q947" s="215" t="str">
        <f t="shared" si="140"/>
        <v>ריהוט</v>
      </c>
      <c r="R947" s="219">
        <f t="shared" si="141"/>
        <v>2</v>
      </c>
      <c r="S947" s="211">
        <f t="shared" si="142"/>
        <v>0</v>
      </c>
      <c r="T947" s="211">
        <f t="shared" si="138"/>
        <v>2500</v>
      </c>
      <c r="U947" s="211">
        <f t="shared" si="143"/>
        <v>5000</v>
      </c>
      <c r="V947" s="220"/>
      <c r="X947" s="63" t="str">
        <f>'טבלה מרכזת'!A947</f>
        <v>תשושי נפש</v>
      </c>
      <c r="Y947" s="63">
        <f>'טבלה מרכזת'!B947</f>
        <v>60</v>
      </c>
      <c r="Z947" s="63" t="str">
        <f>'טבלה מרכזת'!C947</f>
        <v>ריהוט</v>
      </c>
      <c r="AA947" s="63" t="str">
        <f>'טבלה מרכזת'!D947</f>
        <v>חדרי צוות/רב תחומי</v>
      </c>
      <c r="AB947" s="63" t="str">
        <f>'טבלה מרכזת'!E947</f>
        <v>ארון תחתון+כיור+ברז+משטח</v>
      </c>
      <c r="AC947" s="63">
        <f>'טבלה מרכזת'!F947</f>
        <v>2500</v>
      </c>
      <c r="AD947" s="63">
        <f>'טבלה מרכזת'!G947</f>
        <v>2</v>
      </c>
      <c r="AE947" s="63">
        <f>'טבלה מרכזת'!H947</f>
        <v>5000</v>
      </c>
    </row>
    <row r="948" spans="2:31" ht="14.5" thickBot="1" x14ac:dyDescent="0.35">
      <c r="B948" s="64" t="str">
        <f>תקן[[#This Row],[סוג מרכז]]</f>
        <v>תשושי נפש</v>
      </c>
      <c r="C948" s="64">
        <f>תקן[[#This Row],[גודל מרכז]]</f>
        <v>60</v>
      </c>
      <c r="D948" s="64" t="str">
        <f>תקן[[#This Row],[סוג פריט]]</f>
        <v>ריהוט</v>
      </c>
      <c r="E948" s="64" t="str">
        <f>תקן[[#This Row],[קטגוריה]]</f>
        <v>חדר מזכירות וקבלה</v>
      </c>
      <c r="F948" s="60" t="str">
        <f>תקן[[#This Row],[תיאור הפריט]]</f>
        <v>ארון תיקיות</v>
      </c>
      <c r="G948" s="64">
        <f>תקן[[#This Row],[עלות פריט]]</f>
        <v>900</v>
      </c>
      <c r="H948" s="64">
        <f>תקן[[#This Row],[כמות]]</f>
        <v>2</v>
      </c>
      <c r="I948" s="64">
        <f>תקן[[#This Row],[סהכ עלות]]</f>
        <v>1800</v>
      </c>
      <c r="J948" s="65"/>
      <c r="K948" s="209" t="str">
        <f t="shared" si="139"/>
        <v>ארון תיקיות</v>
      </c>
      <c r="L948" s="210">
        <f t="shared" si="135"/>
        <v>2</v>
      </c>
      <c r="M948" s="211">
        <f t="shared" si="136"/>
        <v>0</v>
      </c>
      <c r="N948" s="211">
        <f t="shared" si="137"/>
        <v>1800</v>
      </c>
      <c r="O948" s="210"/>
      <c r="P948" s="218"/>
      <c r="Q948" s="215" t="str">
        <f t="shared" si="140"/>
        <v>ריהוט</v>
      </c>
      <c r="R948" s="219">
        <f t="shared" si="141"/>
        <v>2</v>
      </c>
      <c r="S948" s="211">
        <f t="shared" si="142"/>
        <v>0</v>
      </c>
      <c r="T948" s="211">
        <f t="shared" si="138"/>
        <v>900</v>
      </c>
      <c r="U948" s="211">
        <f t="shared" si="143"/>
        <v>1800</v>
      </c>
      <c r="V948" s="220"/>
      <c r="X948" s="63" t="str">
        <f>'טבלה מרכזת'!A948</f>
        <v>תשושי נפש</v>
      </c>
      <c r="Y948" s="63">
        <f>'טבלה מרכזת'!B948</f>
        <v>60</v>
      </c>
      <c r="Z948" s="63" t="str">
        <f>'טבלה מרכזת'!C948</f>
        <v>ריהוט</v>
      </c>
      <c r="AA948" s="63" t="str">
        <f>'טבלה מרכזת'!D948</f>
        <v>חדר מזכירות וקבלה</v>
      </c>
      <c r="AB948" s="63" t="str">
        <f>'טבלה מרכזת'!E948</f>
        <v>ארון תיקיות</v>
      </c>
      <c r="AC948" s="63">
        <f>'טבלה מרכזת'!F948</f>
        <v>900</v>
      </c>
      <c r="AD948" s="63">
        <f>'טבלה מרכזת'!G948</f>
        <v>2</v>
      </c>
      <c r="AE948" s="63">
        <f>'טבלה מרכזת'!H948</f>
        <v>1800</v>
      </c>
    </row>
    <row r="949" spans="2:31" ht="14.5" thickBot="1" x14ac:dyDescent="0.35">
      <c r="B949" s="64" t="str">
        <f>תקן[[#This Row],[סוג מרכז]]</f>
        <v>תשושי נפש</v>
      </c>
      <c r="C949" s="64">
        <f>תקן[[#This Row],[גודל מרכז]]</f>
        <v>60</v>
      </c>
      <c r="D949" s="64" t="str">
        <f>תקן[[#This Row],[סוג פריט]]</f>
        <v>ריהוט</v>
      </c>
      <c r="E949" s="64" t="str">
        <f>תקן[[#This Row],[קטגוריה]]</f>
        <v>חדרי צוות/רב תחומי</v>
      </c>
      <c r="F949" s="60" t="str">
        <f>תקן[[#This Row],[תיאור הפריט]]</f>
        <v>ארון תיקיות</v>
      </c>
      <c r="G949" s="64">
        <f>תקן[[#This Row],[עלות פריט]]</f>
        <v>900</v>
      </c>
      <c r="H949" s="64">
        <f>תקן[[#This Row],[כמות]]</f>
        <v>1</v>
      </c>
      <c r="I949" s="64">
        <f>תקן[[#This Row],[סהכ עלות]]</f>
        <v>900</v>
      </c>
      <c r="J949" s="65"/>
      <c r="K949" s="209" t="str">
        <f t="shared" si="139"/>
        <v>ארון תיקיות</v>
      </c>
      <c r="L949" s="210">
        <f t="shared" si="135"/>
        <v>1</v>
      </c>
      <c r="M949" s="211">
        <f t="shared" si="136"/>
        <v>0</v>
      </c>
      <c r="N949" s="211">
        <f t="shared" si="137"/>
        <v>900</v>
      </c>
      <c r="O949" s="210"/>
      <c r="P949" s="218"/>
      <c r="Q949" s="215" t="str">
        <f t="shared" si="140"/>
        <v>ריהוט</v>
      </c>
      <c r="R949" s="219">
        <f t="shared" si="141"/>
        <v>1</v>
      </c>
      <c r="S949" s="211">
        <f t="shared" si="142"/>
        <v>0</v>
      </c>
      <c r="T949" s="211">
        <f t="shared" si="138"/>
        <v>900</v>
      </c>
      <c r="U949" s="211">
        <f t="shared" si="143"/>
        <v>900</v>
      </c>
      <c r="V949" s="220"/>
      <c r="X949" s="63" t="str">
        <f>'טבלה מרכזת'!A949</f>
        <v>תשושי נפש</v>
      </c>
      <c r="Y949" s="63">
        <f>'טבלה מרכזת'!B949</f>
        <v>60</v>
      </c>
      <c r="Z949" s="63" t="str">
        <f>'טבלה מרכזת'!C949</f>
        <v>ריהוט</v>
      </c>
      <c r="AA949" s="63" t="str">
        <f>'טבלה מרכזת'!D949</f>
        <v>חדרי צוות/רב תחומי</v>
      </c>
      <c r="AB949" s="63" t="str">
        <f>'טבלה מרכזת'!E949</f>
        <v>ארון תיקיות</v>
      </c>
      <c r="AC949" s="63">
        <f>'טבלה מרכזת'!F949</f>
        <v>900</v>
      </c>
      <c r="AD949" s="63">
        <f>'טבלה מרכזת'!G949</f>
        <v>1</v>
      </c>
      <c r="AE949" s="63">
        <f>'טבלה מרכזת'!H949</f>
        <v>900</v>
      </c>
    </row>
    <row r="950" spans="2:31" ht="28.5" thickBot="1" x14ac:dyDescent="0.35">
      <c r="B950" s="64" t="str">
        <f>תקן[[#This Row],[סוג מרכז]]</f>
        <v>תשושי נפש</v>
      </c>
      <c r="C950" s="64">
        <f>תקן[[#This Row],[גודל מרכז]]</f>
        <v>60</v>
      </c>
      <c r="D950" s="64" t="str">
        <f>תקן[[#This Row],[סוג פריט]]</f>
        <v>ריהוט</v>
      </c>
      <c r="E950" s="64" t="str">
        <f>תקן[[#This Row],[קטגוריה]]</f>
        <v>אולם כניסה</v>
      </c>
      <c r="F950" s="60" t="str">
        <f>תקן[[#This Row],[תיאור הפריט]]</f>
        <v>ארון תצוגה/ויטרינה - רוחב 1מטר</v>
      </c>
      <c r="G950" s="64">
        <f>תקן[[#This Row],[עלות פריט]]</f>
        <v>1500</v>
      </c>
      <c r="H950" s="64">
        <f>תקן[[#This Row],[כמות]]</f>
        <v>2</v>
      </c>
      <c r="I950" s="64">
        <f>תקן[[#This Row],[סהכ עלות]]</f>
        <v>3000</v>
      </c>
      <c r="J950" s="65"/>
      <c r="K950" s="209" t="str">
        <f t="shared" si="139"/>
        <v>ארון תצוגה/ויטרינה - רוחב 1מטר</v>
      </c>
      <c r="L950" s="210">
        <f t="shared" si="135"/>
        <v>2</v>
      </c>
      <c r="M950" s="211">
        <f t="shared" si="136"/>
        <v>0</v>
      </c>
      <c r="N950" s="211">
        <f t="shared" si="137"/>
        <v>3000</v>
      </c>
      <c r="O950" s="210"/>
      <c r="P950" s="218"/>
      <c r="Q950" s="215" t="str">
        <f t="shared" si="140"/>
        <v>ריהוט</v>
      </c>
      <c r="R950" s="219">
        <f t="shared" si="141"/>
        <v>2</v>
      </c>
      <c r="S950" s="211">
        <f t="shared" si="142"/>
        <v>0</v>
      </c>
      <c r="T950" s="211">
        <f t="shared" si="138"/>
        <v>1500</v>
      </c>
      <c r="U950" s="211">
        <f t="shared" si="143"/>
        <v>3000</v>
      </c>
      <c r="V950" s="220"/>
      <c r="X950" s="63" t="str">
        <f>'טבלה מרכזת'!A950</f>
        <v>תשושי נפש</v>
      </c>
      <c r="Y950" s="63">
        <f>'טבלה מרכזת'!B950</f>
        <v>60</v>
      </c>
      <c r="Z950" s="63" t="str">
        <f>'טבלה מרכזת'!C950</f>
        <v>ריהוט</v>
      </c>
      <c r="AA950" s="63" t="str">
        <f>'טבלה מרכזת'!D950</f>
        <v>אולם כניסה</v>
      </c>
      <c r="AB950" s="63" t="str">
        <f>'טבלה מרכזת'!E950</f>
        <v>ארון תצוגה/ויטרינה - רוחב 1מטר</v>
      </c>
      <c r="AC950" s="63">
        <f>'טבלה מרכזת'!F950</f>
        <v>1500</v>
      </c>
      <c r="AD950" s="63">
        <f>'טבלה מרכזת'!G950</f>
        <v>2</v>
      </c>
      <c r="AE950" s="63">
        <f>'טבלה מרכזת'!H950</f>
        <v>3000</v>
      </c>
    </row>
    <row r="951" spans="2:31" ht="28.5" thickBot="1" x14ac:dyDescent="0.35">
      <c r="B951" s="64" t="str">
        <f>תקן[[#This Row],[סוג מרכז]]</f>
        <v>תשושי נפש</v>
      </c>
      <c r="C951" s="64">
        <f>תקן[[#This Row],[גודל מרכז]]</f>
        <v>60</v>
      </c>
      <c r="D951" s="64" t="str">
        <f>תקן[[#This Row],[סוג פריט]]</f>
        <v>ריהוט</v>
      </c>
      <c r="E951" s="64" t="str">
        <f>תקן[[#This Row],[קטגוריה]]</f>
        <v>חדרי פעילות/תעסוקה</v>
      </c>
      <c r="F951" s="60" t="str">
        <f>תקן[[#This Row],[תיאור הפריט]]</f>
        <v>ארון תצוגה/ויטרינה - רוחב 1מטר</v>
      </c>
      <c r="G951" s="64">
        <f>תקן[[#This Row],[עלות פריט]]</f>
        <v>1500</v>
      </c>
      <c r="H951" s="64">
        <f>תקן[[#This Row],[כמות]]</f>
        <v>2</v>
      </c>
      <c r="I951" s="64">
        <f>תקן[[#This Row],[סהכ עלות]]</f>
        <v>3000</v>
      </c>
      <c r="J951" s="65"/>
      <c r="K951" s="209" t="str">
        <f t="shared" si="139"/>
        <v>ארון תצוגה/ויטרינה - רוחב 1מטר</v>
      </c>
      <c r="L951" s="210">
        <f t="shared" si="135"/>
        <v>2</v>
      </c>
      <c r="M951" s="211">
        <f t="shared" si="136"/>
        <v>0</v>
      </c>
      <c r="N951" s="211">
        <f t="shared" si="137"/>
        <v>3000</v>
      </c>
      <c r="O951" s="210"/>
      <c r="P951" s="218"/>
      <c r="Q951" s="215" t="str">
        <f t="shared" si="140"/>
        <v>ריהוט</v>
      </c>
      <c r="R951" s="219">
        <f t="shared" si="141"/>
        <v>2</v>
      </c>
      <c r="S951" s="211">
        <f t="shared" si="142"/>
        <v>0</v>
      </c>
      <c r="T951" s="211">
        <f t="shared" si="138"/>
        <v>1500</v>
      </c>
      <c r="U951" s="211">
        <f t="shared" si="143"/>
        <v>3000</v>
      </c>
      <c r="V951" s="220"/>
      <c r="X951" s="63" t="str">
        <f>'טבלה מרכזת'!A951</f>
        <v>תשושי נפש</v>
      </c>
      <c r="Y951" s="63">
        <f>'טבלה מרכזת'!B951</f>
        <v>60</v>
      </c>
      <c r="Z951" s="63" t="str">
        <f>'טבלה מרכזת'!C951</f>
        <v>ריהוט</v>
      </c>
      <c r="AA951" s="63" t="str">
        <f>'טבלה מרכזת'!D951</f>
        <v>חדרי פעילות/תעסוקה</v>
      </c>
      <c r="AB951" s="63" t="str">
        <f>'טבלה מרכזת'!E951</f>
        <v>ארון תצוגה/ויטרינה - רוחב 1מטר</v>
      </c>
      <c r="AC951" s="63">
        <f>'טבלה מרכזת'!F951</f>
        <v>1500</v>
      </c>
      <c r="AD951" s="63">
        <f>'טבלה מרכזת'!G951</f>
        <v>2</v>
      </c>
      <c r="AE951" s="63">
        <f>'טבלה מרכזת'!H951</f>
        <v>3000</v>
      </c>
    </row>
    <row r="952" spans="2:31" ht="14.5" thickBot="1" x14ac:dyDescent="0.35">
      <c r="B952" s="64" t="str">
        <f>תקן[[#This Row],[סוג מרכז]]</f>
        <v>תשושי נפש</v>
      </c>
      <c r="C952" s="64">
        <f>תקן[[#This Row],[גודל מרכז]]</f>
        <v>60</v>
      </c>
      <c r="D952" s="64" t="str">
        <f>תקן[[#This Row],[סוג פריט]]</f>
        <v>ריהוט</v>
      </c>
      <c r="E952" s="64" t="str">
        <f>תקן[[#This Row],[קטגוריה]]</f>
        <v>חדר רחצה</v>
      </c>
      <c r="F952" s="60" t="str">
        <f>תקן[[#This Row],[תיאור הפריט]]</f>
        <v>ארונית מגירות מפלסטיק</v>
      </c>
      <c r="G952" s="64">
        <f>תקן[[#This Row],[עלות פריט]]</f>
        <v>350</v>
      </c>
      <c r="H952" s="64">
        <f>תקן[[#This Row],[כמות]]</f>
        <v>2</v>
      </c>
      <c r="I952" s="64">
        <f>תקן[[#This Row],[סהכ עלות]]</f>
        <v>700</v>
      </c>
      <c r="J952" s="65"/>
      <c r="K952" s="209" t="str">
        <f t="shared" si="139"/>
        <v>ארונית מגירות מפלסטיק</v>
      </c>
      <c r="L952" s="210">
        <f t="shared" si="135"/>
        <v>2</v>
      </c>
      <c r="M952" s="211">
        <f t="shared" si="136"/>
        <v>0</v>
      </c>
      <c r="N952" s="211">
        <f t="shared" si="137"/>
        <v>700</v>
      </c>
      <c r="O952" s="210"/>
      <c r="P952" s="218"/>
      <c r="Q952" s="215" t="str">
        <f t="shared" si="140"/>
        <v>ריהוט</v>
      </c>
      <c r="R952" s="219">
        <f t="shared" si="141"/>
        <v>2</v>
      </c>
      <c r="S952" s="211">
        <f t="shared" si="142"/>
        <v>0</v>
      </c>
      <c r="T952" s="211">
        <f t="shared" si="138"/>
        <v>350</v>
      </c>
      <c r="U952" s="211">
        <f t="shared" si="143"/>
        <v>700</v>
      </c>
      <c r="V952" s="220"/>
      <c r="X952" s="63" t="str">
        <f>'טבלה מרכזת'!A952</f>
        <v>תשושי נפש</v>
      </c>
      <c r="Y952" s="63">
        <f>'טבלה מרכזת'!B952</f>
        <v>60</v>
      </c>
      <c r="Z952" s="63" t="str">
        <f>'טבלה מרכזת'!C952</f>
        <v>ריהוט</v>
      </c>
      <c r="AA952" s="63" t="str">
        <f>'טבלה מרכזת'!D952</f>
        <v>חדר רחצה</v>
      </c>
      <c r="AB952" s="63" t="str">
        <f>'טבלה מרכזת'!E952</f>
        <v>ארונית מגירות מפלסטיק</v>
      </c>
      <c r="AC952" s="63">
        <f>'טבלה מרכזת'!F952</f>
        <v>350</v>
      </c>
      <c r="AD952" s="63">
        <f>'טבלה מרכזת'!G952</f>
        <v>2</v>
      </c>
      <c r="AE952" s="63">
        <f>'טבלה מרכזת'!H952</f>
        <v>700</v>
      </c>
    </row>
    <row r="953" spans="2:31" ht="14.5" thickBot="1" x14ac:dyDescent="0.35">
      <c r="B953" s="64" t="str">
        <f>תקן[[#This Row],[סוג מרכז]]</f>
        <v>תשושי נפש</v>
      </c>
      <c r="C953" s="64">
        <f>תקן[[#This Row],[גודל מרכז]]</f>
        <v>60</v>
      </c>
      <c r="D953" s="64" t="str">
        <f>תקן[[#This Row],[סוג פריט]]</f>
        <v>ריהוט</v>
      </c>
      <c r="E953" s="64" t="str">
        <f>תקן[[#This Row],[קטגוריה]]</f>
        <v>חדר מזכירות וקבלה</v>
      </c>
      <c r="F953" s="60" t="str">
        <f>תקן[[#This Row],[תיאור הפריט]]</f>
        <v>דלפק קבלה</v>
      </c>
      <c r="G953" s="64">
        <f>תקן[[#This Row],[עלות פריט]]</f>
        <v>15000</v>
      </c>
      <c r="H953" s="64">
        <f>תקן[[#This Row],[כמות]]</f>
        <v>1</v>
      </c>
      <c r="I953" s="64">
        <f>תקן[[#This Row],[סהכ עלות]]</f>
        <v>15000</v>
      </c>
      <c r="J953" s="65"/>
      <c r="K953" s="209" t="str">
        <f t="shared" si="139"/>
        <v>דלפק קבלה</v>
      </c>
      <c r="L953" s="210">
        <f t="shared" si="135"/>
        <v>1</v>
      </c>
      <c r="M953" s="211">
        <f t="shared" si="136"/>
        <v>0</v>
      </c>
      <c r="N953" s="211">
        <f t="shared" si="137"/>
        <v>15000</v>
      </c>
      <c r="O953" s="210"/>
      <c r="P953" s="218"/>
      <c r="Q953" s="215" t="str">
        <f t="shared" si="140"/>
        <v>ריהוט</v>
      </c>
      <c r="R953" s="219">
        <f t="shared" si="141"/>
        <v>1</v>
      </c>
      <c r="S953" s="211">
        <f t="shared" si="142"/>
        <v>0</v>
      </c>
      <c r="T953" s="211">
        <f t="shared" si="138"/>
        <v>15000</v>
      </c>
      <c r="U953" s="211">
        <f t="shared" si="143"/>
        <v>15000</v>
      </c>
      <c r="V953" s="220"/>
      <c r="X953" s="63" t="str">
        <f>'טבלה מרכזת'!A953</f>
        <v>תשושי נפש</v>
      </c>
      <c r="Y953" s="63">
        <f>'טבלה מרכזת'!B953</f>
        <v>60</v>
      </c>
      <c r="Z953" s="63" t="str">
        <f>'טבלה מרכזת'!C953</f>
        <v>ריהוט</v>
      </c>
      <c r="AA953" s="63" t="str">
        <f>'טבלה מרכזת'!D953</f>
        <v>חדר מזכירות וקבלה</v>
      </c>
      <c r="AB953" s="63" t="str">
        <f>'טבלה מרכזת'!E953</f>
        <v>דלפק קבלה</v>
      </c>
      <c r="AC953" s="63">
        <f>'טבלה מרכזת'!F953</f>
        <v>15000</v>
      </c>
      <c r="AD953" s="63">
        <f>'טבלה מרכזת'!G953</f>
        <v>1</v>
      </c>
      <c r="AE953" s="63">
        <f>'טבלה מרכזת'!H953</f>
        <v>15000</v>
      </c>
    </row>
    <row r="954" spans="2:31" ht="14.5" thickBot="1" x14ac:dyDescent="0.35">
      <c r="B954" s="64" t="str">
        <f>תקן[[#This Row],[סוג מרכז]]</f>
        <v>תשושי נפש</v>
      </c>
      <c r="C954" s="64">
        <f>תקן[[#This Row],[גודל מרכז]]</f>
        <v>60</v>
      </c>
      <c r="D954" s="64" t="str">
        <f>תקן[[#This Row],[סוג פריט]]</f>
        <v>ריהוט</v>
      </c>
      <c r="E954" s="64" t="str">
        <f>תקן[[#This Row],[קטגוריה]]</f>
        <v>כללי</v>
      </c>
      <c r="F954" s="60" t="str">
        <f>תקן[[#This Row],[תיאור הפריט]]</f>
        <v>וילונות הצללה (עלות למ"ר))</v>
      </c>
      <c r="G954" s="64">
        <f>תקן[[#This Row],[עלות פריט]]</f>
        <v>375</v>
      </c>
      <c r="H954" s="64">
        <f>תקן[[#This Row],[כמות]]</f>
        <v>30</v>
      </c>
      <c r="I954" s="64">
        <f>תקן[[#This Row],[סהכ עלות]]</f>
        <v>11250</v>
      </c>
      <c r="J954" s="65"/>
      <c r="K954" s="209" t="str">
        <f t="shared" si="139"/>
        <v>וילונות הצללה (עלות למ"ר))</v>
      </c>
      <c r="L954" s="210">
        <f t="shared" si="135"/>
        <v>30</v>
      </c>
      <c r="M954" s="211">
        <f t="shared" si="136"/>
        <v>0</v>
      </c>
      <c r="N954" s="211">
        <f t="shared" si="137"/>
        <v>11250</v>
      </c>
      <c r="O954" s="210"/>
      <c r="P954" s="218"/>
      <c r="Q954" s="215" t="str">
        <f t="shared" si="140"/>
        <v>ריהוט</v>
      </c>
      <c r="R954" s="219">
        <f t="shared" si="141"/>
        <v>30</v>
      </c>
      <c r="S954" s="211">
        <f t="shared" si="142"/>
        <v>0</v>
      </c>
      <c r="T954" s="211">
        <f t="shared" si="138"/>
        <v>375</v>
      </c>
      <c r="U954" s="211">
        <f t="shared" si="143"/>
        <v>11250</v>
      </c>
      <c r="V954" s="220"/>
      <c r="X954" s="63" t="str">
        <f>'טבלה מרכזת'!A954</f>
        <v>תשושי נפש</v>
      </c>
      <c r="Y954" s="63">
        <f>'טבלה מרכזת'!B954</f>
        <v>60</v>
      </c>
      <c r="Z954" s="63" t="str">
        <f>'טבלה מרכזת'!C954</f>
        <v>ריהוט</v>
      </c>
      <c r="AA954" s="63" t="str">
        <f>'טבלה מרכזת'!D954</f>
        <v>כללי</v>
      </c>
      <c r="AB954" s="63" t="str">
        <f>'טבלה מרכזת'!E954</f>
        <v>וילונות הצללה (עלות למ"ר))</v>
      </c>
      <c r="AC954" s="63">
        <f>'טבלה מרכזת'!F954</f>
        <v>375</v>
      </c>
      <c r="AD954" s="63">
        <f>'טבלה מרכזת'!G954</f>
        <v>30</v>
      </c>
      <c r="AE954" s="63">
        <f>'טבלה מרכזת'!H954</f>
        <v>11250</v>
      </c>
    </row>
    <row r="955" spans="2:31" ht="14.5" thickBot="1" x14ac:dyDescent="0.35">
      <c r="B955" s="64" t="str">
        <f>תקן[[#This Row],[סוג מרכז]]</f>
        <v>תשושי נפש</v>
      </c>
      <c r="C955" s="64">
        <f>תקן[[#This Row],[גודל מרכז]]</f>
        <v>60</v>
      </c>
      <c r="D955" s="64" t="str">
        <f>תקן[[#This Row],[סוג פריט]]</f>
        <v>ריהוט</v>
      </c>
      <c r="E955" s="64" t="str">
        <f>תקן[[#This Row],[קטגוריה]]</f>
        <v>חדר ניקיון</v>
      </c>
      <c r="F955" s="60" t="str">
        <f>תקן[[#This Row],[תיאור הפריט]]</f>
        <v>יחידת מדפים</v>
      </c>
      <c r="G955" s="64">
        <f>תקן[[#This Row],[עלות פריט]]</f>
        <v>600</v>
      </c>
      <c r="H955" s="64">
        <f>תקן[[#This Row],[כמות]]</f>
        <v>2</v>
      </c>
      <c r="I955" s="64">
        <f>תקן[[#This Row],[סהכ עלות]]</f>
        <v>1200</v>
      </c>
      <c r="J955" s="65"/>
      <c r="K955" s="209" t="str">
        <f t="shared" si="139"/>
        <v>יחידת מדפים</v>
      </c>
      <c r="L955" s="210">
        <f t="shared" si="135"/>
        <v>2</v>
      </c>
      <c r="M955" s="211">
        <f t="shared" si="136"/>
        <v>0</v>
      </c>
      <c r="N955" s="211">
        <f t="shared" si="137"/>
        <v>1200</v>
      </c>
      <c r="O955" s="210"/>
      <c r="P955" s="218"/>
      <c r="Q955" s="215" t="str">
        <f t="shared" si="140"/>
        <v>ריהוט</v>
      </c>
      <c r="R955" s="219">
        <f t="shared" si="141"/>
        <v>2</v>
      </c>
      <c r="S955" s="211">
        <f t="shared" si="142"/>
        <v>0</v>
      </c>
      <c r="T955" s="211">
        <f t="shared" si="138"/>
        <v>600</v>
      </c>
      <c r="U955" s="211">
        <f t="shared" si="143"/>
        <v>1200</v>
      </c>
      <c r="V955" s="220"/>
      <c r="X955" s="63" t="str">
        <f>'טבלה מרכזת'!A955</f>
        <v>תשושי נפש</v>
      </c>
      <c r="Y955" s="63">
        <f>'טבלה מרכזת'!B955</f>
        <v>60</v>
      </c>
      <c r="Z955" s="63" t="str">
        <f>'טבלה מרכזת'!C955</f>
        <v>ריהוט</v>
      </c>
      <c r="AA955" s="63" t="str">
        <f>'טבלה מרכזת'!D955</f>
        <v>חדר ניקיון</v>
      </c>
      <c r="AB955" s="63" t="str">
        <f>'טבלה מרכזת'!E955</f>
        <v>יחידת מדפים</v>
      </c>
      <c r="AC955" s="63">
        <f>'טבלה מרכזת'!F955</f>
        <v>600</v>
      </c>
      <c r="AD955" s="63">
        <f>'טבלה מרכזת'!G955</f>
        <v>2</v>
      </c>
      <c r="AE955" s="63">
        <f>'טבלה מרכזת'!H955</f>
        <v>1200</v>
      </c>
    </row>
    <row r="956" spans="2:31" ht="14.5" thickBot="1" x14ac:dyDescent="0.35">
      <c r="B956" s="64" t="str">
        <f>תקן[[#This Row],[סוג מרכז]]</f>
        <v>תשושי נפש</v>
      </c>
      <c r="C956" s="64">
        <f>תקן[[#This Row],[גודל מרכז]]</f>
        <v>60</v>
      </c>
      <c r="D956" s="64" t="str">
        <f>תקן[[#This Row],[סוג פריט]]</f>
        <v>ריהוט</v>
      </c>
      <c r="E956" s="64" t="str">
        <f>תקן[[#This Row],[קטגוריה]]</f>
        <v>חדרי פעילות/תעסוקה</v>
      </c>
      <c r="F956" s="60" t="str">
        <f>תקן[[#This Row],[תיאור הפריט]]</f>
        <v>יחידת מדפים</v>
      </c>
      <c r="G956" s="64">
        <f>תקן[[#This Row],[עלות פריט]]</f>
        <v>600</v>
      </c>
      <c r="H956" s="64">
        <f>תקן[[#This Row],[כמות]]</f>
        <v>5</v>
      </c>
      <c r="I956" s="64">
        <f>תקן[[#This Row],[סהכ עלות]]</f>
        <v>3000</v>
      </c>
      <c r="J956" s="65"/>
      <c r="K956" s="209" t="str">
        <f t="shared" si="139"/>
        <v>יחידת מדפים</v>
      </c>
      <c r="L956" s="210">
        <f t="shared" si="135"/>
        <v>5</v>
      </c>
      <c r="M956" s="211">
        <f t="shared" si="136"/>
        <v>0</v>
      </c>
      <c r="N956" s="211">
        <f t="shared" si="137"/>
        <v>3000</v>
      </c>
      <c r="O956" s="210"/>
      <c r="P956" s="218"/>
      <c r="Q956" s="215" t="str">
        <f t="shared" si="140"/>
        <v>ריהוט</v>
      </c>
      <c r="R956" s="219">
        <f t="shared" si="141"/>
        <v>5</v>
      </c>
      <c r="S956" s="211">
        <f t="shared" si="142"/>
        <v>0</v>
      </c>
      <c r="T956" s="211">
        <f t="shared" si="138"/>
        <v>600</v>
      </c>
      <c r="U956" s="211">
        <f t="shared" si="143"/>
        <v>3000</v>
      </c>
      <c r="V956" s="220"/>
      <c r="X956" s="63" t="str">
        <f>'טבלה מרכזת'!A956</f>
        <v>תשושי נפש</v>
      </c>
      <c r="Y956" s="63">
        <f>'טבלה מרכזת'!B956</f>
        <v>60</v>
      </c>
      <c r="Z956" s="63" t="str">
        <f>'טבלה מרכזת'!C956</f>
        <v>ריהוט</v>
      </c>
      <c r="AA956" s="63" t="str">
        <f>'טבלה מרכזת'!D956</f>
        <v>חדרי פעילות/תעסוקה</v>
      </c>
      <c r="AB956" s="63" t="str">
        <f>'טבלה מרכזת'!E956</f>
        <v>יחידת מדפים</v>
      </c>
      <c r="AC956" s="63">
        <f>'טבלה מרכזת'!F956</f>
        <v>600</v>
      </c>
      <c r="AD956" s="63">
        <f>'טבלה מרכזת'!G956</f>
        <v>5</v>
      </c>
      <c r="AE956" s="63">
        <f>'טבלה מרכזת'!H956</f>
        <v>3000</v>
      </c>
    </row>
    <row r="957" spans="2:31" ht="14.5" thickBot="1" x14ac:dyDescent="0.35">
      <c r="B957" s="64" t="str">
        <f>תקן[[#This Row],[סוג מרכז]]</f>
        <v>תשושי נפש</v>
      </c>
      <c r="C957" s="64">
        <f>תקן[[#This Row],[גודל מרכז]]</f>
        <v>60</v>
      </c>
      <c r="D957" s="64" t="str">
        <f>תקן[[#This Row],[סוג פריט]]</f>
        <v>ריהוט</v>
      </c>
      <c r="E957" s="64" t="str">
        <f>תקן[[#This Row],[קטגוריה]]</f>
        <v>מחסנים - מטבח, כללי, תעסוקה</v>
      </c>
      <c r="F957" s="60" t="str">
        <f>תקן[[#This Row],[תיאור הפריט]]</f>
        <v>יחידת מדפים</v>
      </c>
      <c r="G957" s="64">
        <f>תקן[[#This Row],[עלות פריט]]</f>
        <v>600</v>
      </c>
      <c r="H957" s="64">
        <f>תקן[[#This Row],[כמות]]</f>
        <v>6</v>
      </c>
      <c r="I957" s="64">
        <f>תקן[[#This Row],[סהכ עלות]]</f>
        <v>3600</v>
      </c>
      <c r="J957" s="65"/>
      <c r="K957" s="209" t="str">
        <f t="shared" si="139"/>
        <v>יחידת מדפים</v>
      </c>
      <c r="L957" s="210">
        <f t="shared" si="135"/>
        <v>6</v>
      </c>
      <c r="M957" s="211">
        <f t="shared" si="136"/>
        <v>0</v>
      </c>
      <c r="N957" s="211">
        <f t="shared" si="137"/>
        <v>3600</v>
      </c>
      <c r="O957" s="210"/>
      <c r="P957" s="218"/>
      <c r="Q957" s="215" t="str">
        <f t="shared" si="140"/>
        <v>ריהוט</v>
      </c>
      <c r="R957" s="219">
        <f t="shared" si="141"/>
        <v>6</v>
      </c>
      <c r="S957" s="211">
        <f t="shared" si="142"/>
        <v>0</v>
      </c>
      <c r="T957" s="211">
        <f t="shared" si="138"/>
        <v>600</v>
      </c>
      <c r="U957" s="211">
        <f t="shared" si="143"/>
        <v>3600</v>
      </c>
      <c r="V957" s="220"/>
      <c r="X957" s="63" t="str">
        <f>'טבלה מרכזת'!A957</f>
        <v>תשושי נפש</v>
      </c>
      <c r="Y957" s="63">
        <f>'טבלה מרכזת'!B957</f>
        <v>60</v>
      </c>
      <c r="Z957" s="63" t="str">
        <f>'טבלה מרכזת'!C957</f>
        <v>ריהוט</v>
      </c>
      <c r="AA957" s="63" t="str">
        <f>'טבלה מרכזת'!D957</f>
        <v>מחסנים - מטבח, כללי, תעסוקה</v>
      </c>
      <c r="AB957" s="63" t="str">
        <f>'טבלה מרכזת'!E957</f>
        <v>יחידת מדפים</v>
      </c>
      <c r="AC957" s="63">
        <f>'טבלה מרכזת'!F957</f>
        <v>600</v>
      </c>
      <c r="AD957" s="63">
        <f>'טבלה מרכזת'!G957</f>
        <v>6</v>
      </c>
      <c r="AE957" s="63">
        <f>'טבלה מרכזת'!H957</f>
        <v>3600</v>
      </c>
    </row>
    <row r="958" spans="2:31" ht="14.5" thickBot="1" x14ac:dyDescent="0.35">
      <c r="B958" s="64" t="str">
        <f>תקן[[#This Row],[סוג מרכז]]</f>
        <v>תשושי נפש</v>
      </c>
      <c r="C958" s="64">
        <f>תקן[[#This Row],[גודל מרכז]]</f>
        <v>60</v>
      </c>
      <c r="D958" s="64" t="str">
        <f>תקן[[#This Row],[סוג פריט]]</f>
        <v>ריהוט</v>
      </c>
      <c r="E958" s="64" t="str">
        <f>תקן[[#This Row],[קטגוריה]]</f>
        <v>חדר מזכירות וקבלה</v>
      </c>
      <c r="F958" s="60" t="str">
        <f>תקן[[#This Row],[תיאור הפריט]]</f>
        <v>כוננית פתוחה</v>
      </c>
      <c r="G958" s="64">
        <f>תקן[[#This Row],[עלות פריט]]</f>
        <v>800</v>
      </c>
      <c r="H958" s="64">
        <f>תקן[[#This Row],[כמות]]</f>
        <v>1</v>
      </c>
      <c r="I958" s="64">
        <f>תקן[[#This Row],[סהכ עלות]]</f>
        <v>800</v>
      </c>
      <c r="J958" s="65"/>
      <c r="K958" s="209" t="str">
        <f t="shared" si="139"/>
        <v>כוננית פתוחה</v>
      </c>
      <c r="L958" s="210">
        <f t="shared" si="135"/>
        <v>1</v>
      </c>
      <c r="M958" s="211">
        <f t="shared" si="136"/>
        <v>0</v>
      </c>
      <c r="N958" s="211">
        <f t="shared" si="137"/>
        <v>800</v>
      </c>
      <c r="O958" s="210"/>
      <c r="P958" s="218"/>
      <c r="Q958" s="215" t="str">
        <f t="shared" si="140"/>
        <v>ריהוט</v>
      </c>
      <c r="R958" s="219">
        <f t="shared" si="141"/>
        <v>1</v>
      </c>
      <c r="S958" s="211">
        <f t="shared" si="142"/>
        <v>0</v>
      </c>
      <c r="T958" s="211">
        <f t="shared" si="138"/>
        <v>800</v>
      </c>
      <c r="U958" s="211">
        <f t="shared" si="143"/>
        <v>800</v>
      </c>
      <c r="V958" s="220"/>
      <c r="X958" s="63" t="str">
        <f>'טבלה מרכזת'!A958</f>
        <v>תשושי נפש</v>
      </c>
      <c r="Y958" s="63">
        <f>'טבלה מרכזת'!B958</f>
        <v>60</v>
      </c>
      <c r="Z958" s="63" t="str">
        <f>'טבלה מרכזת'!C958</f>
        <v>ריהוט</v>
      </c>
      <c r="AA958" s="63" t="str">
        <f>'טבלה מרכזת'!D958</f>
        <v>חדר מזכירות וקבלה</v>
      </c>
      <c r="AB958" s="63" t="str">
        <f>'טבלה מרכזת'!E958</f>
        <v>כוננית פתוחה</v>
      </c>
      <c r="AC958" s="63">
        <f>'טבלה מרכזת'!F958</f>
        <v>800</v>
      </c>
      <c r="AD958" s="63">
        <f>'טבלה מרכזת'!G958</f>
        <v>1</v>
      </c>
      <c r="AE958" s="63">
        <f>'טבלה מרכזת'!H958</f>
        <v>800</v>
      </c>
    </row>
    <row r="959" spans="2:31" ht="14.5" thickBot="1" x14ac:dyDescent="0.35">
      <c r="B959" s="64" t="str">
        <f>תקן[[#This Row],[סוג מרכז]]</f>
        <v>תשושי נפש</v>
      </c>
      <c r="C959" s="64">
        <f>תקן[[#This Row],[גודל מרכז]]</f>
        <v>60</v>
      </c>
      <c r="D959" s="64" t="str">
        <f>תקן[[#This Row],[סוג פריט]]</f>
        <v>ריהוט</v>
      </c>
      <c r="E959" s="64" t="str">
        <f>תקן[[#This Row],[קטגוריה]]</f>
        <v>חדר מחשבים</v>
      </c>
      <c r="F959" s="60" t="str">
        <f>תקן[[#This Row],[תיאור הפריט]]</f>
        <v>כוננית פתוחה</v>
      </c>
      <c r="G959" s="64">
        <f>תקן[[#This Row],[עלות פריט]]</f>
        <v>1400</v>
      </c>
      <c r="H959" s="64">
        <f>תקן[[#This Row],[כמות]]</f>
        <v>1</v>
      </c>
      <c r="I959" s="64">
        <f>תקן[[#This Row],[סהכ עלות]]</f>
        <v>1400</v>
      </c>
      <c r="J959" s="65"/>
      <c r="K959" s="209" t="str">
        <f t="shared" si="139"/>
        <v>כוננית פתוחה</v>
      </c>
      <c r="L959" s="210">
        <f t="shared" si="135"/>
        <v>1</v>
      </c>
      <c r="M959" s="211">
        <f t="shared" si="136"/>
        <v>0</v>
      </c>
      <c r="N959" s="211">
        <f t="shared" si="137"/>
        <v>1400</v>
      </c>
      <c r="O959" s="210"/>
      <c r="P959" s="218"/>
      <c r="Q959" s="215" t="str">
        <f t="shared" si="140"/>
        <v>ריהוט</v>
      </c>
      <c r="R959" s="219">
        <f t="shared" si="141"/>
        <v>1</v>
      </c>
      <c r="S959" s="211">
        <f t="shared" si="142"/>
        <v>0</v>
      </c>
      <c r="T959" s="211">
        <f t="shared" si="138"/>
        <v>1400</v>
      </c>
      <c r="U959" s="211">
        <f t="shared" si="143"/>
        <v>1400</v>
      </c>
      <c r="V959" s="220"/>
      <c r="X959" s="63" t="str">
        <f>'טבלה מרכזת'!A959</f>
        <v>תשושי נפש</v>
      </c>
      <c r="Y959" s="63">
        <f>'טבלה מרכזת'!B959</f>
        <v>60</v>
      </c>
      <c r="Z959" s="63" t="str">
        <f>'טבלה מרכזת'!C959</f>
        <v>ריהוט</v>
      </c>
      <c r="AA959" s="63" t="str">
        <f>'טבלה מרכזת'!D959</f>
        <v>חדר מחשבים</v>
      </c>
      <c r="AB959" s="63" t="str">
        <f>'טבלה מרכזת'!E959</f>
        <v>כוננית פתוחה</v>
      </c>
      <c r="AC959" s="63">
        <f>'טבלה מרכזת'!F959</f>
        <v>1400</v>
      </c>
      <c r="AD959" s="63">
        <f>'טבלה מרכזת'!G959</f>
        <v>1</v>
      </c>
      <c r="AE959" s="63">
        <f>'טבלה מרכזת'!H959</f>
        <v>1400</v>
      </c>
    </row>
    <row r="960" spans="2:31" ht="14.5" thickBot="1" x14ac:dyDescent="0.35">
      <c r="B960" s="64" t="str">
        <f>תקן[[#This Row],[סוג מרכז]]</f>
        <v>תשושי נפש</v>
      </c>
      <c r="C960" s="64">
        <f>תקן[[#This Row],[גודל מרכז]]</f>
        <v>60</v>
      </c>
      <c r="D960" s="64" t="str">
        <f>תקן[[#This Row],[סוג פריט]]</f>
        <v>ריהוט</v>
      </c>
      <c r="E960" s="64" t="str">
        <f>תקן[[#This Row],[קטגוריה]]</f>
        <v>חדרי צוות/רב תחומי</v>
      </c>
      <c r="F960" s="60" t="str">
        <f>תקן[[#This Row],[תיאור הפריט]]</f>
        <v>כוננית פתוחה</v>
      </c>
      <c r="G960" s="64">
        <f>תקן[[#This Row],[עלות פריט]]</f>
        <v>800</v>
      </c>
      <c r="H960" s="64">
        <f>תקן[[#This Row],[כמות]]</f>
        <v>2</v>
      </c>
      <c r="I960" s="64">
        <f>תקן[[#This Row],[סהכ עלות]]</f>
        <v>1600</v>
      </c>
      <c r="J960" s="65"/>
      <c r="K960" s="209" t="str">
        <f t="shared" si="139"/>
        <v>כוננית פתוחה</v>
      </c>
      <c r="L960" s="210">
        <f t="shared" si="135"/>
        <v>2</v>
      </c>
      <c r="M960" s="211">
        <f t="shared" si="136"/>
        <v>0</v>
      </c>
      <c r="N960" s="211">
        <f t="shared" si="137"/>
        <v>1600</v>
      </c>
      <c r="O960" s="210"/>
      <c r="P960" s="218"/>
      <c r="Q960" s="215" t="str">
        <f t="shared" si="140"/>
        <v>ריהוט</v>
      </c>
      <c r="R960" s="219">
        <f t="shared" si="141"/>
        <v>2</v>
      </c>
      <c r="S960" s="211">
        <f t="shared" si="142"/>
        <v>0</v>
      </c>
      <c r="T960" s="211">
        <f t="shared" si="138"/>
        <v>800</v>
      </c>
      <c r="U960" s="211">
        <f t="shared" si="143"/>
        <v>1600</v>
      </c>
      <c r="V960" s="220"/>
      <c r="X960" s="63" t="str">
        <f>'טבלה מרכזת'!A960</f>
        <v>תשושי נפש</v>
      </c>
      <c r="Y960" s="63">
        <f>'טבלה מרכזת'!B960</f>
        <v>60</v>
      </c>
      <c r="Z960" s="63" t="str">
        <f>'טבלה מרכזת'!C960</f>
        <v>ריהוט</v>
      </c>
      <c r="AA960" s="63" t="str">
        <f>'טבלה מרכזת'!D960</f>
        <v>חדרי צוות/רב תחומי</v>
      </c>
      <c r="AB960" s="63" t="str">
        <f>'טבלה מרכזת'!E960</f>
        <v>כוננית פתוחה</v>
      </c>
      <c r="AC960" s="63">
        <f>'טבלה מרכזת'!F960</f>
        <v>800</v>
      </c>
      <c r="AD960" s="63">
        <f>'טבלה מרכזת'!G960</f>
        <v>2</v>
      </c>
      <c r="AE960" s="63">
        <f>'טבלה מרכזת'!H960</f>
        <v>1600</v>
      </c>
    </row>
    <row r="961" spans="2:31" ht="14.5" thickBot="1" x14ac:dyDescent="0.35">
      <c r="B961" s="64" t="str">
        <f>תקן[[#This Row],[סוג מרכז]]</f>
        <v>תשושי נפש</v>
      </c>
      <c r="C961" s="64">
        <f>תקן[[#This Row],[גודל מרכז]]</f>
        <v>60</v>
      </c>
      <c r="D961" s="64" t="str">
        <f>תקן[[#This Row],[סוג פריט]]</f>
        <v>ריהוט</v>
      </c>
      <c r="E961" s="64" t="str">
        <f>תקן[[#This Row],[קטגוריה]]</f>
        <v>מכבסה</v>
      </c>
      <c r="F961" s="60" t="str">
        <f>תקן[[#This Row],[תיאור הפריט]]</f>
        <v>כוננית פתוחה</v>
      </c>
      <c r="G961" s="64">
        <f>תקן[[#This Row],[עלות פריט]]</f>
        <v>1200</v>
      </c>
      <c r="H961" s="64">
        <f>תקן[[#This Row],[כמות]]</f>
        <v>1</v>
      </c>
      <c r="I961" s="64">
        <f>תקן[[#This Row],[סהכ עלות]]</f>
        <v>1200</v>
      </c>
      <c r="J961" s="65"/>
      <c r="K961" s="209" t="str">
        <f t="shared" si="139"/>
        <v>כוננית פתוחה</v>
      </c>
      <c r="L961" s="210">
        <f t="shared" si="135"/>
        <v>1</v>
      </c>
      <c r="M961" s="211">
        <f t="shared" si="136"/>
        <v>0</v>
      </c>
      <c r="N961" s="211">
        <f t="shared" si="137"/>
        <v>1200</v>
      </c>
      <c r="O961" s="210"/>
      <c r="P961" s="218"/>
      <c r="Q961" s="215" t="str">
        <f t="shared" si="140"/>
        <v>ריהוט</v>
      </c>
      <c r="R961" s="219">
        <f t="shared" si="141"/>
        <v>1</v>
      </c>
      <c r="S961" s="211">
        <f t="shared" si="142"/>
        <v>0</v>
      </c>
      <c r="T961" s="211">
        <f t="shared" si="138"/>
        <v>1200</v>
      </c>
      <c r="U961" s="211">
        <f t="shared" si="143"/>
        <v>1200</v>
      </c>
      <c r="V961" s="220"/>
      <c r="X961" s="63" t="str">
        <f>'טבלה מרכזת'!A961</f>
        <v>תשושי נפש</v>
      </c>
      <c r="Y961" s="63">
        <f>'טבלה מרכזת'!B961</f>
        <v>60</v>
      </c>
      <c r="Z961" s="63" t="str">
        <f>'טבלה מרכזת'!C961</f>
        <v>ריהוט</v>
      </c>
      <c r="AA961" s="63" t="str">
        <f>'טבלה מרכזת'!D961</f>
        <v>מכבסה</v>
      </c>
      <c r="AB961" s="63" t="str">
        <f>'טבלה מרכזת'!E961</f>
        <v>כוננית פתוחה</v>
      </c>
      <c r="AC961" s="63">
        <f>'טבלה מרכזת'!F961</f>
        <v>1200</v>
      </c>
      <c r="AD961" s="63">
        <f>'טבלה מרכזת'!G961</f>
        <v>1</v>
      </c>
      <c r="AE961" s="63">
        <f>'טבלה מרכזת'!H961</f>
        <v>1200</v>
      </c>
    </row>
    <row r="962" spans="2:31" ht="14.5" thickBot="1" x14ac:dyDescent="0.35">
      <c r="B962" s="64" t="str">
        <f>תקן[[#This Row],[סוג מרכז]]</f>
        <v>תשושי נפש</v>
      </c>
      <c r="C962" s="64">
        <f>תקן[[#This Row],[גודל מרכז]]</f>
        <v>60</v>
      </c>
      <c r="D962" s="64" t="str">
        <f>תקן[[#This Row],[סוג פריט]]</f>
        <v>ריהוט</v>
      </c>
      <c r="E962" s="64" t="str">
        <f>תקן[[#This Row],[קטגוריה]]</f>
        <v>אולם כניסה</v>
      </c>
      <c r="F962" s="60" t="str">
        <f>תקן[[#This Row],[תיאור הפריט]]</f>
        <v xml:space="preserve">כורסת הסבה  </v>
      </c>
      <c r="G962" s="64">
        <f>תקן[[#This Row],[עלות פריט]]</f>
        <v>750</v>
      </c>
      <c r="H962" s="64">
        <f>תקן[[#This Row],[כמות]]</f>
        <v>6</v>
      </c>
      <c r="I962" s="64">
        <f>תקן[[#This Row],[סהכ עלות]]</f>
        <v>4500</v>
      </c>
      <c r="J962" s="65"/>
      <c r="K962" s="209" t="str">
        <f t="shared" si="139"/>
        <v xml:space="preserve">כורסת הסבה  </v>
      </c>
      <c r="L962" s="210">
        <f t="shared" si="135"/>
        <v>6</v>
      </c>
      <c r="M962" s="211">
        <f t="shared" si="136"/>
        <v>0</v>
      </c>
      <c r="N962" s="211">
        <f t="shared" si="137"/>
        <v>4500</v>
      </c>
      <c r="O962" s="210"/>
      <c r="P962" s="218"/>
      <c r="Q962" s="215" t="str">
        <f t="shared" si="140"/>
        <v>ריהוט</v>
      </c>
      <c r="R962" s="219">
        <f t="shared" si="141"/>
        <v>6</v>
      </c>
      <c r="S962" s="211">
        <f t="shared" si="142"/>
        <v>0</v>
      </c>
      <c r="T962" s="211">
        <f t="shared" si="138"/>
        <v>750</v>
      </c>
      <c r="U962" s="211">
        <f t="shared" si="143"/>
        <v>4500</v>
      </c>
      <c r="V962" s="220"/>
      <c r="X962" s="63" t="str">
        <f>'טבלה מרכזת'!A962</f>
        <v>תשושי נפש</v>
      </c>
      <c r="Y962" s="63">
        <f>'טבלה מרכזת'!B962</f>
        <v>60</v>
      </c>
      <c r="Z962" s="63" t="str">
        <f>'טבלה מרכזת'!C962</f>
        <v>ריהוט</v>
      </c>
      <c r="AA962" s="63" t="str">
        <f>'טבלה מרכזת'!D962</f>
        <v>אולם כניסה</v>
      </c>
      <c r="AB962" s="63" t="str">
        <f>'טבלה מרכזת'!E962</f>
        <v xml:space="preserve">כורסת הסבה  </v>
      </c>
      <c r="AC962" s="63">
        <f>'טבלה מרכזת'!F962</f>
        <v>750</v>
      </c>
      <c r="AD962" s="63">
        <f>'טבלה מרכזת'!G962</f>
        <v>6</v>
      </c>
      <c r="AE962" s="63">
        <f>'טבלה מרכזת'!H962</f>
        <v>4500</v>
      </c>
    </row>
    <row r="963" spans="2:31" ht="14.5" thickBot="1" x14ac:dyDescent="0.35">
      <c r="B963" s="64" t="str">
        <f>תקן[[#This Row],[סוג מרכז]]</f>
        <v>תשושי נפש</v>
      </c>
      <c r="C963" s="64">
        <f>תקן[[#This Row],[גודל מרכז]]</f>
        <v>60</v>
      </c>
      <c r="D963" s="64" t="str">
        <f>תקן[[#This Row],[סוג פריט]]</f>
        <v>ריהוט</v>
      </c>
      <c r="E963" s="64" t="str">
        <f>תקן[[#This Row],[קטגוריה]]</f>
        <v>חדר מנוחה</v>
      </c>
      <c r="F963" s="60" t="str">
        <f>תקן[[#This Row],[תיאור הפריט]]</f>
        <v>כורסת מנוחה</v>
      </c>
      <c r="G963" s="64">
        <f>תקן[[#This Row],[עלות פריט]]</f>
        <v>2000</v>
      </c>
      <c r="H963" s="64">
        <f>תקן[[#This Row],[כמות]]</f>
        <v>2</v>
      </c>
      <c r="I963" s="64">
        <f>תקן[[#This Row],[סהכ עלות]]</f>
        <v>4000</v>
      </c>
      <c r="J963" s="65"/>
      <c r="K963" s="209" t="str">
        <f t="shared" si="139"/>
        <v>כורסת מנוחה</v>
      </c>
      <c r="L963" s="210">
        <f t="shared" si="135"/>
        <v>2</v>
      </c>
      <c r="M963" s="211">
        <f t="shared" si="136"/>
        <v>0</v>
      </c>
      <c r="N963" s="211">
        <f t="shared" si="137"/>
        <v>4000</v>
      </c>
      <c r="O963" s="210"/>
      <c r="P963" s="218"/>
      <c r="Q963" s="215" t="str">
        <f t="shared" si="140"/>
        <v>ריהוט</v>
      </c>
      <c r="R963" s="219">
        <f t="shared" si="141"/>
        <v>2</v>
      </c>
      <c r="S963" s="211">
        <f t="shared" si="142"/>
        <v>0</v>
      </c>
      <c r="T963" s="211">
        <f t="shared" si="138"/>
        <v>2000</v>
      </c>
      <c r="U963" s="211">
        <f t="shared" si="143"/>
        <v>4000</v>
      </c>
      <c r="V963" s="220"/>
      <c r="X963" s="63" t="str">
        <f>'טבלה מרכזת'!A963</f>
        <v>תשושי נפש</v>
      </c>
      <c r="Y963" s="63">
        <f>'טבלה מרכזת'!B963</f>
        <v>60</v>
      </c>
      <c r="Z963" s="63" t="str">
        <f>'טבלה מרכזת'!C963</f>
        <v>ריהוט</v>
      </c>
      <c r="AA963" s="63" t="str">
        <f>'טבלה מרכזת'!D963</f>
        <v>חדר מנוחה</v>
      </c>
      <c r="AB963" s="63" t="str">
        <f>'טבלה מרכזת'!E963</f>
        <v>כורסת מנוחה</v>
      </c>
      <c r="AC963" s="63">
        <f>'טבלה מרכזת'!F963</f>
        <v>2000</v>
      </c>
      <c r="AD963" s="63">
        <f>'טבלה מרכזת'!G963</f>
        <v>2</v>
      </c>
      <c r="AE963" s="63">
        <f>'טבלה מרכזת'!H963</f>
        <v>4000</v>
      </c>
    </row>
    <row r="964" spans="2:31" ht="14.5" thickBot="1" x14ac:dyDescent="0.35">
      <c r="B964" s="64" t="str">
        <f>תקן[[#This Row],[סוג מרכז]]</f>
        <v>תשושי נפש</v>
      </c>
      <c r="C964" s="64">
        <f>תקן[[#This Row],[גודל מרכז]]</f>
        <v>60</v>
      </c>
      <c r="D964" s="64" t="str">
        <f>תקן[[#This Row],[סוג פריט]]</f>
        <v>ריהוט</v>
      </c>
      <c r="E964" s="64" t="str">
        <f>תקן[[#This Row],[קטגוריה]]</f>
        <v>חדר מנוחה</v>
      </c>
      <c r="F964" s="60" t="str">
        <f>תקן[[#This Row],[תיאור הפריט]]</f>
        <v>כורסת מנוחה חשמלית</v>
      </c>
      <c r="G964" s="64">
        <f>תקן[[#This Row],[עלות פריט]]</f>
        <v>4000</v>
      </c>
      <c r="H964" s="64">
        <f>תקן[[#This Row],[כמות]]</f>
        <v>1</v>
      </c>
      <c r="I964" s="64">
        <f>תקן[[#This Row],[סהכ עלות]]</f>
        <v>4000</v>
      </c>
      <c r="J964" s="65"/>
      <c r="K964" s="209" t="str">
        <f t="shared" si="139"/>
        <v>כורסת מנוחה חשמלית</v>
      </c>
      <c r="L964" s="210">
        <f t="shared" si="135"/>
        <v>1</v>
      </c>
      <c r="M964" s="211">
        <f t="shared" si="136"/>
        <v>0</v>
      </c>
      <c r="N964" s="211">
        <f t="shared" si="137"/>
        <v>4000</v>
      </c>
      <c r="O964" s="210"/>
      <c r="P964" s="218"/>
      <c r="Q964" s="215" t="str">
        <f t="shared" si="140"/>
        <v>ריהוט</v>
      </c>
      <c r="R964" s="219">
        <f t="shared" si="141"/>
        <v>1</v>
      </c>
      <c r="S964" s="211">
        <f t="shared" si="142"/>
        <v>0</v>
      </c>
      <c r="T964" s="211">
        <f t="shared" si="138"/>
        <v>4000</v>
      </c>
      <c r="U964" s="211">
        <f t="shared" si="143"/>
        <v>4000</v>
      </c>
      <c r="V964" s="220"/>
      <c r="X964" s="63" t="str">
        <f>'טבלה מרכזת'!A964</f>
        <v>תשושי נפש</v>
      </c>
      <c r="Y964" s="63">
        <f>'טבלה מרכזת'!B964</f>
        <v>60</v>
      </c>
      <c r="Z964" s="63" t="str">
        <f>'טבלה מרכזת'!C964</f>
        <v>ריהוט</v>
      </c>
      <c r="AA964" s="63" t="str">
        <f>'טבלה מרכזת'!D964</f>
        <v>חדר מנוחה</v>
      </c>
      <c r="AB964" s="63" t="str">
        <f>'טבלה מרכזת'!E964</f>
        <v>כורסת מנוחה חשמלית</v>
      </c>
      <c r="AC964" s="63">
        <f>'טבלה מרכזת'!F964</f>
        <v>4000</v>
      </c>
      <c r="AD964" s="63">
        <f>'טבלה מרכזת'!G964</f>
        <v>1</v>
      </c>
      <c r="AE964" s="63">
        <f>'טבלה מרכזת'!H964</f>
        <v>4000</v>
      </c>
    </row>
    <row r="965" spans="2:31" ht="14.5" thickBot="1" x14ac:dyDescent="0.35">
      <c r="B965" s="64" t="str">
        <f>תקן[[#This Row],[סוג מרכז]]</f>
        <v>תשושי נפש</v>
      </c>
      <c r="C965" s="64">
        <f>תקן[[#This Row],[גודל מרכז]]</f>
        <v>60</v>
      </c>
      <c r="D965" s="64" t="str">
        <f>תקן[[#This Row],[סוג פריט]]</f>
        <v>ריהוט</v>
      </c>
      <c r="E965" s="64" t="str">
        <f>תקן[[#This Row],[קטגוריה]]</f>
        <v>חדר אוכל</v>
      </c>
      <c r="F965" s="60" t="str">
        <f>תקן[[#This Row],[תיאור הפריט]]</f>
        <v>כיסא אוכל</v>
      </c>
      <c r="G965" s="64">
        <f>תקן[[#This Row],[עלות פריט]]</f>
        <v>650</v>
      </c>
      <c r="H965" s="64">
        <f>תקן[[#This Row],[כמות]]</f>
        <v>65</v>
      </c>
      <c r="I965" s="64">
        <f>תקן[[#This Row],[סהכ עלות]]</f>
        <v>42250</v>
      </c>
      <c r="J965" s="65"/>
      <c r="K965" s="209" t="str">
        <f t="shared" si="139"/>
        <v>כיסא אוכל</v>
      </c>
      <c r="L965" s="210">
        <f t="shared" si="135"/>
        <v>65</v>
      </c>
      <c r="M965" s="211">
        <f t="shared" si="136"/>
        <v>0</v>
      </c>
      <c r="N965" s="211">
        <f t="shared" si="137"/>
        <v>42250</v>
      </c>
      <c r="O965" s="210"/>
      <c r="P965" s="218"/>
      <c r="Q965" s="215" t="str">
        <f t="shared" si="140"/>
        <v>ריהוט</v>
      </c>
      <c r="R965" s="219">
        <f t="shared" si="141"/>
        <v>65</v>
      </c>
      <c r="S965" s="211">
        <f t="shared" si="142"/>
        <v>0</v>
      </c>
      <c r="T965" s="211">
        <f t="shared" si="138"/>
        <v>650</v>
      </c>
      <c r="U965" s="211">
        <f t="shared" si="143"/>
        <v>42250</v>
      </c>
      <c r="V965" s="220"/>
      <c r="X965" s="63" t="str">
        <f>'טבלה מרכזת'!A965</f>
        <v>תשושי נפש</v>
      </c>
      <c r="Y965" s="63">
        <f>'טבלה מרכזת'!B965</f>
        <v>60</v>
      </c>
      <c r="Z965" s="63" t="str">
        <f>'טבלה מרכזת'!C965</f>
        <v>ריהוט</v>
      </c>
      <c r="AA965" s="63" t="str">
        <f>'טבלה מרכזת'!D965</f>
        <v>חדר אוכל</v>
      </c>
      <c r="AB965" s="63" t="str">
        <f>'טבלה מרכזת'!E965</f>
        <v>כיסא אוכל</v>
      </c>
      <c r="AC965" s="63">
        <f>'טבלה מרכזת'!F965</f>
        <v>650</v>
      </c>
      <c r="AD965" s="63">
        <f>'טבלה מרכזת'!G965</f>
        <v>65</v>
      </c>
      <c r="AE965" s="63">
        <f>'טבלה מרכזת'!H965</f>
        <v>42250</v>
      </c>
    </row>
    <row r="966" spans="2:31" ht="14.5" thickBot="1" x14ac:dyDescent="0.35">
      <c r="B966" s="64" t="str">
        <f>תקן[[#This Row],[סוג מרכז]]</f>
        <v>תשושי נפש</v>
      </c>
      <c r="C966" s="64">
        <f>תקן[[#This Row],[גודל מרכז]]</f>
        <v>60</v>
      </c>
      <c r="D966" s="64" t="str">
        <f>תקן[[#This Row],[סוג פריט]]</f>
        <v>ריהוט</v>
      </c>
      <c r="E966" s="64" t="str">
        <f>תקן[[#This Row],[קטגוריה]]</f>
        <v>כללי</v>
      </c>
      <c r="F966" s="60" t="str">
        <f>תקן[[#This Row],[תיאור הפריט]]</f>
        <v>כיסא גלגלים</v>
      </c>
      <c r="G966" s="64">
        <f>תקן[[#This Row],[עלות פריט]]</f>
        <v>1200</v>
      </c>
      <c r="H966" s="64">
        <f>תקן[[#This Row],[כמות]]</f>
        <v>1</v>
      </c>
      <c r="I966" s="64">
        <f>תקן[[#This Row],[סהכ עלות]]</f>
        <v>1200</v>
      </c>
      <c r="J966" s="65"/>
      <c r="K966" s="209" t="str">
        <f t="shared" si="139"/>
        <v>כיסא גלגלים</v>
      </c>
      <c r="L966" s="210">
        <f t="shared" si="135"/>
        <v>1</v>
      </c>
      <c r="M966" s="211">
        <f t="shared" si="136"/>
        <v>0</v>
      </c>
      <c r="N966" s="211">
        <f t="shared" si="137"/>
        <v>1200</v>
      </c>
      <c r="O966" s="210"/>
      <c r="P966" s="218"/>
      <c r="Q966" s="215" t="str">
        <f t="shared" si="140"/>
        <v>ריהוט</v>
      </c>
      <c r="R966" s="219">
        <f t="shared" si="141"/>
        <v>1</v>
      </c>
      <c r="S966" s="211">
        <f t="shared" si="142"/>
        <v>0</v>
      </c>
      <c r="T966" s="211">
        <f t="shared" si="138"/>
        <v>1200</v>
      </c>
      <c r="U966" s="211">
        <f t="shared" si="143"/>
        <v>1200</v>
      </c>
      <c r="V966" s="220"/>
      <c r="X966" s="63" t="str">
        <f>'טבלה מרכזת'!A966</f>
        <v>תשושי נפש</v>
      </c>
      <c r="Y966" s="63">
        <f>'טבלה מרכזת'!B966</f>
        <v>60</v>
      </c>
      <c r="Z966" s="63" t="str">
        <f>'טבלה מרכזת'!C966</f>
        <v>ריהוט</v>
      </c>
      <c r="AA966" s="63" t="str">
        <f>'טבלה מרכזת'!D966</f>
        <v>כללי</v>
      </c>
      <c r="AB966" s="63" t="str">
        <f>'טבלה מרכזת'!E966</f>
        <v>כיסא גלגלים</v>
      </c>
      <c r="AC966" s="63">
        <f>'טבלה מרכזת'!F966</f>
        <v>1200</v>
      </c>
      <c r="AD966" s="63">
        <f>'טבלה מרכזת'!G966</f>
        <v>1</v>
      </c>
      <c r="AE966" s="63">
        <f>'טבלה מרכזת'!H966</f>
        <v>1200</v>
      </c>
    </row>
    <row r="967" spans="2:31" ht="14.5" thickBot="1" x14ac:dyDescent="0.35">
      <c r="B967" s="64" t="str">
        <f>תקן[[#This Row],[סוג מרכז]]</f>
        <v>תשושי נפש</v>
      </c>
      <c r="C967" s="64">
        <f>תקן[[#This Row],[גודל מרכז]]</f>
        <v>60</v>
      </c>
      <c r="D967" s="64" t="str">
        <f>תקן[[#This Row],[סוג פריט]]</f>
        <v>ריהוט</v>
      </c>
      <c r="E967" s="64" t="str">
        <f>תקן[[#This Row],[קטגוריה]]</f>
        <v>חצר פעילות ומנוחה</v>
      </c>
      <c r="F967" s="60" t="str">
        <f>תקן[[#This Row],[תיאור הפריט]]</f>
        <v>כיסא גן</v>
      </c>
      <c r="G967" s="64">
        <f>תקן[[#This Row],[עלות פריט]]</f>
        <v>200</v>
      </c>
      <c r="H967" s="64">
        <f>תקן[[#This Row],[כמות]]</f>
        <v>8</v>
      </c>
      <c r="I967" s="64">
        <f>תקן[[#This Row],[סהכ עלות]]</f>
        <v>1600</v>
      </c>
      <c r="J967" s="65"/>
      <c r="K967" s="209" t="str">
        <f t="shared" si="139"/>
        <v>כיסא גן</v>
      </c>
      <c r="L967" s="210">
        <f t="shared" si="135"/>
        <v>8</v>
      </c>
      <c r="M967" s="211">
        <f t="shared" si="136"/>
        <v>0</v>
      </c>
      <c r="N967" s="211">
        <f t="shared" si="137"/>
        <v>1600</v>
      </c>
      <c r="O967" s="210"/>
      <c r="P967" s="218"/>
      <c r="Q967" s="215" t="str">
        <f t="shared" si="140"/>
        <v>ריהוט</v>
      </c>
      <c r="R967" s="219">
        <f t="shared" si="141"/>
        <v>8</v>
      </c>
      <c r="S967" s="211">
        <f t="shared" si="142"/>
        <v>0</v>
      </c>
      <c r="T967" s="211">
        <f t="shared" si="138"/>
        <v>200</v>
      </c>
      <c r="U967" s="211">
        <f t="shared" si="143"/>
        <v>1600</v>
      </c>
      <c r="V967" s="220"/>
      <c r="X967" s="63" t="str">
        <f>'טבלה מרכזת'!A967</f>
        <v>תשושי נפש</v>
      </c>
      <c r="Y967" s="63">
        <f>'טבלה מרכזת'!B967</f>
        <v>60</v>
      </c>
      <c r="Z967" s="63" t="str">
        <f>'טבלה מרכזת'!C967</f>
        <v>ריהוט</v>
      </c>
      <c r="AA967" s="63" t="str">
        <f>'טבלה מרכזת'!D967</f>
        <v>חצר פעילות ומנוחה</v>
      </c>
      <c r="AB967" s="63" t="str">
        <f>'טבלה מרכזת'!E967</f>
        <v>כיסא גן</v>
      </c>
      <c r="AC967" s="63">
        <f>'טבלה מרכזת'!F967</f>
        <v>200</v>
      </c>
      <c r="AD967" s="63">
        <f>'טבלה מרכזת'!G967</f>
        <v>8</v>
      </c>
      <c r="AE967" s="63">
        <f>'טבלה מרכזת'!H967</f>
        <v>1600</v>
      </c>
    </row>
    <row r="968" spans="2:31" ht="14.5" thickBot="1" x14ac:dyDescent="0.35">
      <c r="B968" s="64" t="str">
        <f>תקן[[#This Row],[סוג מרכז]]</f>
        <v>תשושי נפש</v>
      </c>
      <c r="C968" s="64">
        <f>תקן[[#This Row],[גודל מרכז]]</f>
        <v>60</v>
      </c>
      <c r="D968" s="64" t="str">
        <f>תקן[[#This Row],[סוג פריט]]</f>
        <v>ריהוט</v>
      </c>
      <c r="E968" s="64" t="str">
        <f>תקן[[#This Row],[קטגוריה]]</f>
        <v>חדר מחשבים</v>
      </c>
      <c r="F968" s="60" t="str">
        <f>תקן[[#This Row],[תיאור הפריט]]</f>
        <v>כיסא מחשב</v>
      </c>
      <c r="G968" s="64">
        <f>תקן[[#This Row],[עלות פריט]]</f>
        <v>450</v>
      </c>
      <c r="H968" s="64">
        <f>תקן[[#This Row],[כמות]]</f>
        <v>3</v>
      </c>
      <c r="I968" s="64">
        <f>תקן[[#This Row],[סהכ עלות]]</f>
        <v>1350</v>
      </c>
      <c r="J968" s="65"/>
      <c r="K968" s="209" t="str">
        <f t="shared" si="139"/>
        <v>כיסא מחשב</v>
      </c>
      <c r="L968" s="210">
        <f t="shared" si="135"/>
        <v>3</v>
      </c>
      <c r="M968" s="211">
        <f t="shared" si="136"/>
        <v>0</v>
      </c>
      <c r="N968" s="211">
        <f t="shared" si="137"/>
        <v>1350</v>
      </c>
      <c r="O968" s="210"/>
      <c r="P968" s="218"/>
      <c r="Q968" s="215" t="str">
        <f t="shared" si="140"/>
        <v>ריהוט</v>
      </c>
      <c r="R968" s="219">
        <f t="shared" si="141"/>
        <v>3</v>
      </c>
      <c r="S968" s="211">
        <f t="shared" si="142"/>
        <v>0</v>
      </c>
      <c r="T968" s="211">
        <f t="shared" si="138"/>
        <v>450</v>
      </c>
      <c r="U968" s="211">
        <f t="shared" si="143"/>
        <v>1350</v>
      </c>
      <c r="V968" s="220"/>
      <c r="X968" s="63" t="str">
        <f>'טבלה מרכזת'!A968</f>
        <v>תשושי נפש</v>
      </c>
      <c r="Y968" s="63">
        <f>'טבלה מרכזת'!B968</f>
        <v>60</v>
      </c>
      <c r="Z968" s="63" t="str">
        <f>'טבלה מרכזת'!C968</f>
        <v>ריהוט</v>
      </c>
      <c r="AA968" s="63" t="str">
        <f>'טבלה מרכזת'!D968</f>
        <v>חדר מחשבים</v>
      </c>
      <c r="AB968" s="63" t="str">
        <f>'טבלה מרכזת'!E968</f>
        <v>כיסא מחשב</v>
      </c>
      <c r="AC968" s="63">
        <f>'טבלה מרכזת'!F968</f>
        <v>450</v>
      </c>
      <c r="AD968" s="63">
        <f>'טבלה מרכזת'!G968</f>
        <v>3</v>
      </c>
      <c r="AE968" s="63">
        <f>'טבלה מרכזת'!H968</f>
        <v>1350</v>
      </c>
    </row>
    <row r="969" spans="2:31" ht="14.5" thickBot="1" x14ac:dyDescent="0.35">
      <c r="B969" s="64" t="str">
        <f>תקן[[#This Row],[סוג מרכז]]</f>
        <v>תשושי נפש</v>
      </c>
      <c r="C969" s="64">
        <f>תקן[[#This Row],[גודל מרכז]]</f>
        <v>60</v>
      </c>
      <c r="D969" s="64" t="str">
        <f>תקן[[#This Row],[סוג פריט]]</f>
        <v>ריהוט</v>
      </c>
      <c r="E969" s="64" t="str">
        <f>תקן[[#This Row],[קטגוריה]]</f>
        <v>חדר מנהל</v>
      </c>
      <c r="F969" s="60" t="str">
        <f>תקן[[#This Row],[תיאור הפריט]]</f>
        <v>כיסא מנהל</v>
      </c>
      <c r="G969" s="64">
        <f>תקן[[#This Row],[עלות פריט]]</f>
        <v>1200</v>
      </c>
      <c r="H969" s="64">
        <f>תקן[[#This Row],[כמות]]</f>
        <v>1</v>
      </c>
      <c r="I969" s="64">
        <f>תקן[[#This Row],[סהכ עלות]]</f>
        <v>1200</v>
      </c>
      <c r="J969" s="65"/>
      <c r="K969" s="209" t="str">
        <f t="shared" si="139"/>
        <v>כיסא מנהל</v>
      </c>
      <c r="L969" s="210">
        <f t="shared" si="135"/>
        <v>1</v>
      </c>
      <c r="M969" s="211">
        <f t="shared" si="136"/>
        <v>0</v>
      </c>
      <c r="N969" s="211">
        <f t="shared" si="137"/>
        <v>1200</v>
      </c>
      <c r="O969" s="210"/>
      <c r="P969" s="218"/>
      <c r="Q969" s="215" t="str">
        <f t="shared" si="140"/>
        <v>ריהוט</v>
      </c>
      <c r="R969" s="219">
        <f t="shared" si="141"/>
        <v>1</v>
      </c>
      <c r="S969" s="211">
        <f t="shared" si="142"/>
        <v>0</v>
      </c>
      <c r="T969" s="211">
        <f t="shared" si="138"/>
        <v>1200</v>
      </c>
      <c r="U969" s="211">
        <f t="shared" si="143"/>
        <v>1200</v>
      </c>
      <c r="V969" s="220"/>
      <c r="X969" s="63" t="str">
        <f>'טבלה מרכזת'!A969</f>
        <v>תשושי נפש</v>
      </c>
      <c r="Y969" s="63">
        <f>'טבלה מרכזת'!B969</f>
        <v>60</v>
      </c>
      <c r="Z969" s="63" t="str">
        <f>'טבלה מרכזת'!C969</f>
        <v>ריהוט</v>
      </c>
      <c r="AA969" s="63" t="str">
        <f>'טבלה מרכזת'!D969</f>
        <v>חדר מנהל</v>
      </c>
      <c r="AB969" s="63" t="str">
        <f>'טבלה מרכזת'!E969</f>
        <v>כיסא מנהל</v>
      </c>
      <c r="AC969" s="63">
        <f>'טבלה מרכזת'!F969</f>
        <v>1200</v>
      </c>
      <c r="AD969" s="63">
        <f>'טבלה מרכזת'!G969</f>
        <v>1</v>
      </c>
      <c r="AE969" s="63">
        <f>'טבלה מרכזת'!H969</f>
        <v>1200</v>
      </c>
    </row>
    <row r="970" spans="2:31" ht="14.5" thickBot="1" x14ac:dyDescent="0.35">
      <c r="B970" s="64" t="str">
        <f>תקן[[#This Row],[סוג מרכז]]</f>
        <v>תשושי נפש</v>
      </c>
      <c r="C970" s="64">
        <f>תקן[[#This Row],[גודל מרכז]]</f>
        <v>60</v>
      </c>
      <c r="D970" s="64" t="str">
        <f>תקן[[#This Row],[סוג פריט]]</f>
        <v>ריהוט</v>
      </c>
      <c r="E970" s="64" t="str">
        <f>תקן[[#This Row],[קטגוריה]]</f>
        <v>אולם כניסה</v>
      </c>
      <c r="F970" s="60" t="str">
        <f>תקן[[#This Row],[תיאור הפריט]]</f>
        <v>כיסא פעילות/עובד</v>
      </c>
      <c r="G970" s="64">
        <f>תקן[[#This Row],[עלות פריט]]</f>
        <v>450</v>
      </c>
      <c r="H970" s="64">
        <f>תקן[[#This Row],[כמות]]</f>
        <v>6</v>
      </c>
      <c r="I970" s="64">
        <f>תקן[[#This Row],[סהכ עלות]]</f>
        <v>2700</v>
      </c>
      <c r="J970" s="65"/>
      <c r="K970" s="209" t="str">
        <f t="shared" si="139"/>
        <v>כיסא פעילות/עובד</v>
      </c>
      <c r="L970" s="210">
        <f t="shared" si="135"/>
        <v>6</v>
      </c>
      <c r="M970" s="211">
        <f t="shared" si="136"/>
        <v>0</v>
      </c>
      <c r="N970" s="211">
        <f t="shared" si="137"/>
        <v>2700</v>
      </c>
      <c r="O970" s="210"/>
      <c r="P970" s="218"/>
      <c r="Q970" s="215" t="str">
        <f t="shared" si="140"/>
        <v>ריהוט</v>
      </c>
      <c r="R970" s="219">
        <f t="shared" si="141"/>
        <v>6</v>
      </c>
      <c r="S970" s="211">
        <f t="shared" si="142"/>
        <v>0</v>
      </c>
      <c r="T970" s="211">
        <f t="shared" si="138"/>
        <v>450</v>
      </c>
      <c r="U970" s="211">
        <f t="shared" si="143"/>
        <v>2700</v>
      </c>
      <c r="V970" s="220"/>
      <c r="X970" s="63" t="str">
        <f>'טבלה מרכזת'!A970</f>
        <v>תשושי נפש</v>
      </c>
      <c r="Y970" s="63">
        <f>'טבלה מרכזת'!B970</f>
        <v>60</v>
      </c>
      <c r="Z970" s="63" t="str">
        <f>'טבלה מרכזת'!C970</f>
        <v>ריהוט</v>
      </c>
      <c r="AA970" s="63" t="str">
        <f>'טבלה מרכזת'!D970</f>
        <v>אולם כניסה</v>
      </c>
      <c r="AB970" s="63" t="str">
        <f>'טבלה מרכזת'!E970</f>
        <v>כיסא פעילות/עובד</v>
      </c>
      <c r="AC970" s="63">
        <f>'טבלה מרכזת'!F970</f>
        <v>450</v>
      </c>
      <c r="AD970" s="63">
        <f>'טבלה מרכזת'!G970</f>
        <v>6</v>
      </c>
      <c r="AE970" s="63">
        <f>'טבלה מרכזת'!H970</f>
        <v>2700</v>
      </c>
    </row>
    <row r="971" spans="2:31" ht="14.5" thickBot="1" x14ac:dyDescent="0.35">
      <c r="B971" s="64" t="str">
        <f>תקן[[#This Row],[סוג מרכז]]</f>
        <v>תשושי נפש</v>
      </c>
      <c r="C971" s="64">
        <f>תקן[[#This Row],[גודל מרכז]]</f>
        <v>60</v>
      </c>
      <c r="D971" s="64" t="str">
        <f>תקן[[#This Row],[סוג פריט]]</f>
        <v>ריהוט</v>
      </c>
      <c r="E971" s="64" t="str">
        <f>תקן[[#This Row],[קטגוריה]]</f>
        <v>חדר מזכירות וקבלה</v>
      </c>
      <c r="F971" s="60" t="str">
        <f>תקן[[#This Row],[תיאור הפריט]]</f>
        <v>כיסא פעילות/עובד</v>
      </c>
      <c r="G971" s="64">
        <f>תקן[[#This Row],[עלות פריט]]</f>
        <v>450</v>
      </c>
      <c r="H971" s="64">
        <f>תקן[[#This Row],[כמות]]</f>
        <v>2</v>
      </c>
      <c r="I971" s="64">
        <f>תקן[[#This Row],[סהכ עלות]]</f>
        <v>900</v>
      </c>
      <c r="J971" s="65"/>
      <c r="K971" s="209" t="str">
        <f t="shared" si="139"/>
        <v>כיסא פעילות/עובד</v>
      </c>
      <c r="L971" s="210">
        <f t="shared" si="135"/>
        <v>2</v>
      </c>
      <c r="M971" s="211">
        <f t="shared" si="136"/>
        <v>0</v>
      </c>
      <c r="N971" s="211">
        <f t="shared" si="137"/>
        <v>900</v>
      </c>
      <c r="O971" s="210"/>
      <c r="P971" s="218"/>
      <c r="Q971" s="215" t="str">
        <f t="shared" si="140"/>
        <v>ריהוט</v>
      </c>
      <c r="R971" s="219">
        <f t="shared" si="141"/>
        <v>2</v>
      </c>
      <c r="S971" s="211">
        <f t="shared" si="142"/>
        <v>0</v>
      </c>
      <c r="T971" s="211">
        <f t="shared" si="138"/>
        <v>450</v>
      </c>
      <c r="U971" s="211">
        <f t="shared" si="143"/>
        <v>900</v>
      </c>
      <c r="V971" s="220"/>
      <c r="X971" s="63" t="str">
        <f>'טבלה מרכזת'!A971</f>
        <v>תשושי נפש</v>
      </c>
      <c r="Y971" s="63">
        <f>'טבלה מרכזת'!B971</f>
        <v>60</v>
      </c>
      <c r="Z971" s="63" t="str">
        <f>'טבלה מרכזת'!C971</f>
        <v>ריהוט</v>
      </c>
      <c r="AA971" s="63" t="str">
        <f>'טבלה מרכזת'!D971</f>
        <v>חדר מזכירות וקבלה</v>
      </c>
      <c r="AB971" s="63" t="str">
        <f>'טבלה מרכזת'!E971</f>
        <v>כיסא פעילות/עובד</v>
      </c>
      <c r="AC971" s="63">
        <f>'טבלה מרכזת'!F971</f>
        <v>450</v>
      </c>
      <c r="AD971" s="63">
        <f>'טבלה מרכזת'!G971</f>
        <v>2</v>
      </c>
      <c r="AE971" s="63">
        <f>'טבלה מרכזת'!H971</f>
        <v>900</v>
      </c>
    </row>
    <row r="972" spans="2:31" ht="14.5" thickBot="1" x14ac:dyDescent="0.35">
      <c r="B972" s="64" t="str">
        <f>תקן[[#This Row],[סוג מרכז]]</f>
        <v>תשושי נפש</v>
      </c>
      <c r="C972" s="64">
        <f>תקן[[#This Row],[גודל מרכז]]</f>
        <v>60</v>
      </c>
      <c r="D972" s="64" t="str">
        <f>תקן[[#This Row],[סוג פריט]]</f>
        <v>ריהוט</v>
      </c>
      <c r="E972" s="64" t="str">
        <f>תקן[[#This Row],[קטגוריה]]</f>
        <v>חדר מנהל</v>
      </c>
      <c r="F972" s="60" t="str">
        <f>תקן[[#This Row],[תיאור הפריט]]</f>
        <v>כיסא פעילות/עובד</v>
      </c>
      <c r="G972" s="64">
        <f>תקן[[#This Row],[עלות פריט]]</f>
        <v>450</v>
      </c>
      <c r="H972" s="64">
        <f>תקן[[#This Row],[כמות]]</f>
        <v>2</v>
      </c>
      <c r="I972" s="64">
        <f>תקן[[#This Row],[סהכ עלות]]</f>
        <v>900</v>
      </c>
      <c r="J972" s="65"/>
      <c r="K972" s="209" t="str">
        <f t="shared" si="139"/>
        <v>כיסא פעילות/עובד</v>
      </c>
      <c r="L972" s="210">
        <f t="shared" si="135"/>
        <v>2</v>
      </c>
      <c r="M972" s="211">
        <f t="shared" si="136"/>
        <v>0</v>
      </c>
      <c r="N972" s="211">
        <f t="shared" si="137"/>
        <v>900</v>
      </c>
      <c r="O972" s="210"/>
      <c r="P972" s="218"/>
      <c r="Q972" s="215" t="str">
        <f t="shared" si="140"/>
        <v>ריהוט</v>
      </c>
      <c r="R972" s="219">
        <f t="shared" si="141"/>
        <v>2</v>
      </c>
      <c r="S972" s="211">
        <f t="shared" si="142"/>
        <v>0</v>
      </c>
      <c r="T972" s="211">
        <f t="shared" si="138"/>
        <v>450</v>
      </c>
      <c r="U972" s="211">
        <f t="shared" si="143"/>
        <v>900</v>
      </c>
      <c r="V972" s="220"/>
      <c r="X972" s="63" t="str">
        <f>'טבלה מרכזת'!A972</f>
        <v>תשושי נפש</v>
      </c>
      <c r="Y972" s="63">
        <f>'טבלה מרכזת'!B972</f>
        <v>60</v>
      </c>
      <c r="Z972" s="63" t="str">
        <f>'טבלה מרכזת'!C972</f>
        <v>ריהוט</v>
      </c>
      <c r="AA972" s="63" t="str">
        <f>'טבלה מרכזת'!D972</f>
        <v>חדר מנהל</v>
      </c>
      <c r="AB972" s="63" t="str">
        <f>'טבלה מרכזת'!E972</f>
        <v>כיסא פעילות/עובד</v>
      </c>
      <c r="AC972" s="63">
        <f>'טבלה מרכזת'!F972</f>
        <v>450</v>
      </c>
      <c r="AD972" s="63">
        <f>'טבלה מרכזת'!G972</f>
        <v>2</v>
      </c>
      <c r="AE972" s="63">
        <f>'טבלה מרכזת'!H972</f>
        <v>900</v>
      </c>
    </row>
    <row r="973" spans="2:31" ht="14.5" thickBot="1" x14ac:dyDescent="0.35">
      <c r="B973" s="64" t="str">
        <f>תקן[[#This Row],[סוג מרכז]]</f>
        <v>תשושי נפש</v>
      </c>
      <c r="C973" s="64">
        <f>תקן[[#This Row],[גודל מרכז]]</f>
        <v>60</v>
      </c>
      <c r="D973" s="64" t="str">
        <f>תקן[[#This Row],[סוג פריט]]</f>
        <v>ריהוט</v>
      </c>
      <c r="E973" s="64" t="str">
        <f>תקן[[#This Row],[קטגוריה]]</f>
        <v>חדרי פעילות/תעסוקה</v>
      </c>
      <c r="F973" s="60" t="str">
        <f>תקן[[#This Row],[תיאור הפריט]]</f>
        <v>כיסא פעילות/עובד</v>
      </c>
      <c r="G973" s="64">
        <f>תקן[[#This Row],[עלות פריט]]</f>
        <v>450</v>
      </c>
      <c r="H973" s="64">
        <f>תקן[[#This Row],[כמות]]</f>
        <v>60</v>
      </c>
      <c r="I973" s="64">
        <f>תקן[[#This Row],[סהכ עלות]]</f>
        <v>27000</v>
      </c>
      <c r="J973" s="65"/>
      <c r="K973" s="209" t="str">
        <f t="shared" si="139"/>
        <v>כיסא פעילות/עובד</v>
      </c>
      <c r="L973" s="210">
        <f t="shared" si="135"/>
        <v>60</v>
      </c>
      <c r="M973" s="211">
        <f t="shared" si="136"/>
        <v>0</v>
      </c>
      <c r="N973" s="211">
        <f t="shared" si="137"/>
        <v>27000</v>
      </c>
      <c r="O973" s="210"/>
      <c r="P973" s="218"/>
      <c r="Q973" s="215" t="str">
        <f t="shared" si="140"/>
        <v>ריהוט</v>
      </c>
      <c r="R973" s="219">
        <f t="shared" si="141"/>
        <v>60</v>
      </c>
      <c r="S973" s="211">
        <f t="shared" si="142"/>
        <v>0</v>
      </c>
      <c r="T973" s="211">
        <f t="shared" si="138"/>
        <v>450</v>
      </c>
      <c r="U973" s="211">
        <f t="shared" si="143"/>
        <v>27000</v>
      </c>
      <c r="V973" s="220"/>
      <c r="X973" s="63" t="str">
        <f>'טבלה מרכזת'!A973</f>
        <v>תשושי נפש</v>
      </c>
      <c r="Y973" s="63">
        <f>'טבלה מרכזת'!B973</f>
        <v>60</v>
      </c>
      <c r="Z973" s="63" t="str">
        <f>'טבלה מרכזת'!C973</f>
        <v>ריהוט</v>
      </c>
      <c r="AA973" s="63" t="str">
        <f>'טבלה מרכזת'!D973</f>
        <v>חדרי פעילות/תעסוקה</v>
      </c>
      <c r="AB973" s="63" t="str">
        <f>'טבלה מרכזת'!E973</f>
        <v>כיסא פעילות/עובד</v>
      </c>
      <c r="AC973" s="63">
        <f>'טבלה מרכזת'!F973</f>
        <v>450</v>
      </c>
      <c r="AD973" s="63">
        <f>'טבלה מרכזת'!G973</f>
        <v>60</v>
      </c>
      <c r="AE973" s="63">
        <f>'טבלה מרכזת'!H973</f>
        <v>27000</v>
      </c>
    </row>
    <row r="974" spans="2:31" ht="14.5" thickBot="1" x14ac:dyDescent="0.35">
      <c r="B974" s="64" t="str">
        <f>תקן[[#This Row],[סוג מרכז]]</f>
        <v>תשושי נפש</v>
      </c>
      <c r="C974" s="64">
        <f>תקן[[#This Row],[גודל מרכז]]</f>
        <v>60</v>
      </c>
      <c r="D974" s="64" t="str">
        <f>תקן[[#This Row],[סוג פריט]]</f>
        <v>ריהוט</v>
      </c>
      <c r="E974" s="64" t="str">
        <f>תקן[[#This Row],[קטגוריה]]</f>
        <v>חדרי צוות/רב תחומי</v>
      </c>
      <c r="F974" s="60" t="str">
        <f>תקן[[#This Row],[תיאור הפריט]]</f>
        <v>כיסא פעילות/עובד</v>
      </c>
      <c r="G974" s="64">
        <f>תקן[[#This Row],[עלות פריט]]</f>
        <v>450</v>
      </c>
      <c r="H974" s="64">
        <f>תקן[[#This Row],[כמות]]</f>
        <v>12</v>
      </c>
      <c r="I974" s="64">
        <f>תקן[[#This Row],[סהכ עלות]]</f>
        <v>5400</v>
      </c>
      <c r="J974" s="65"/>
      <c r="K974" s="209" t="str">
        <f t="shared" si="139"/>
        <v>כיסא פעילות/עובד</v>
      </c>
      <c r="L974" s="210">
        <f t="shared" si="135"/>
        <v>12</v>
      </c>
      <c r="M974" s="211">
        <f t="shared" si="136"/>
        <v>0</v>
      </c>
      <c r="N974" s="211">
        <f t="shared" si="137"/>
        <v>5400</v>
      </c>
      <c r="O974" s="210"/>
      <c r="P974" s="218"/>
      <c r="Q974" s="215" t="str">
        <f t="shared" si="140"/>
        <v>ריהוט</v>
      </c>
      <c r="R974" s="219">
        <f t="shared" si="141"/>
        <v>12</v>
      </c>
      <c r="S974" s="211">
        <f t="shared" si="142"/>
        <v>0</v>
      </c>
      <c r="T974" s="211">
        <f t="shared" si="138"/>
        <v>450</v>
      </c>
      <c r="U974" s="211">
        <f t="shared" si="143"/>
        <v>5400</v>
      </c>
      <c r="V974" s="220"/>
      <c r="X974" s="63" t="str">
        <f>'טבלה מרכזת'!A974</f>
        <v>תשושי נפש</v>
      </c>
      <c r="Y974" s="63">
        <f>'טבלה מרכזת'!B974</f>
        <v>60</v>
      </c>
      <c r="Z974" s="63" t="str">
        <f>'טבלה מרכזת'!C974</f>
        <v>ריהוט</v>
      </c>
      <c r="AA974" s="63" t="str">
        <f>'טבלה מרכזת'!D974</f>
        <v>חדרי צוות/רב תחומי</v>
      </c>
      <c r="AB974" s="63" t="str">
        <f>'טבלה מרכזת'!E974</f>
        <v>כיסא פעילות/עובד</v>
      </c>
      <c r="AC974" s="63">
        <f>'טבלה מרכזת'!F974</f>
        <v>450</v>
      </c>
      <c r="AD974" s="63">
        <f>'טבלה מרכזת'!G974</f>
        <v>12</v>
      </c>
      <c r="AE974" s="63">
        <f>'טבלה מרכזת'!H974</f>
        <v>5400</v>
      </c>
    </row>
    <row r="975" spans="2:31" ht="14.5" thickBot="1" x14ac:dyDescent="0.35">
      <c r="B975" s="64" t="str">
        <f>תקן[[#This Row],[סוג מרכז]]</f>
        <v>תשושי נפש</v>
      </c>
      <c r="C975" s="64">
        <f>תקן[[#This Row],[גודל מרכז]]</f>
        <v>60</v>
      </c>
      <c r="D975" s="64" t="str">
        <f>תקן[[#This Row],[סוג פריט]]</f>
        <v>ריהוט</v>
      </c>
      <c r="E975" s="64" t="str">
        <f>תקן[[#This Row],[קטגוריה]]</f>
        <v>חדר רחצה</v>
      </c>
      <c r="F975" s="60" t="str">
        <f>תקן[[#This Row],[תיאור הפריט]]</f>
        <v>כיסא רחצה תיקני על גלגלים</v>
      </c>
      <c r="G975" s="64">
        <f>תקן[[#This Row],[עלות פריט]]</f>
        <v>1200</v>
      </c>
      <c r="H975" s="64">
        <f>תקן[[#This Row],[כמות]]</f>
        <v>2</v>
      </c>
      <c r="I975" s="64">
        <f>תקן[[#This Row],[סהכ עלות]]</f>
        <v>2400</v>
      </c>
      <c r="J975" s="65"/>
      <c r="K975" s="209" t="str">
        <f t="shared" si="139"/>
        <v>כיסא רחצה תיקני על גלגלים</v>
      </c>
      <c r="L975" s="210">
        <f t="shared" si="135"/>
        <v>2</v>
      </c>
      <c r="M975" s="211">
        <f t="shared" si="136"/>
        <v>0</v>
      </c>
      <c r="N975" s="211">
        <f t="shared" si="137"/>
        <v>2400</v>
      </c>
      <c r="O975" s="210"/>
      <c r="P975" s="218"/>
      <c r="Q975" s="215" t="str">
        <f t="shared" si="140"/>
        <v>ריהוט</v>
      </c>
      <c r="R975" s="219">
        <f t="shared" si="141"/>
        <v>2</v>
      </c>
      <c r="S975" s="211">
        <f t="shared" si="142"/>
        <v>0</v>
      </c>
      <c r="T975" s="211">
        <f t="shared" si="138"/>
        <v>1200</v>
      </c>
      <c r="U975" s="211">
        <f t="shared" si="143"/>
        <v>2400</v>
      </c>
      <c r="V975" s="220"/>
      <c r="X975" s="63" t="str">
        <f>'טבלה מרכזת'!A975</f>
        <v>תשושי נפש</v>
      </c>
      <c r="Y975" s="63">
        <f>'טבלה מרכזת'!B975</f>
        <v>60</v>
      </c>
      <c r="Z975" s="63" t="str">
        <f>'טבלה מרכזת'!C975</f>
        <v>ריהוט</v>
      </c>
      <c r="AA975" s="63" t="str">
        <f>'טבלה מרכזת'!D975</f>
        <v>חדר רחצה</v>
      </c>
      <c r="AB975" s="63" t="str">
        <f>'טבלה מרכזת'!E975</f>
        <v>כיסא רחצה תיקני על גלגלים</v>
      </c>
      <c r="AC975" s="63">
        <f>'טבלה מרכזת'!F975</f>
        <v>1200</v>
      </c>
      <c r="AD975" s="63">
        <f>'טבלה מרכזת'!G975</f>
        <v>2</v>
      </c>
      <c r="AE975" s="63">
        <f>'טבלה מרכזת'!H975</f>
        <v>2400</v>
      </c>
    </row>
    <row r="976" spans="2:31" ht="14.5" thickBot="1" x14ac:dyDescent="0.35">
      <c r="B976" s="64" t="str">
        <f>תקן[[#This Row],[סוג מרכז]]</f>
        <v>תשושי נפש</v>
      </c>
      <c r="C976" s="64">
        <f>תקן[[#This Row],[גודל מרכז]]</f>
        <v>60</v>
      </c>
      <c r="D976" s="64" t="str">
        <f>תקן[[#This Row],[סוג פריט]]</f>
        <v>ריהוט</v>
      </c>
      <c r="E976" s="64" t="str">
        <f>תקן[[#This Row],[קטגוריה]]</f>
        <v>כללי</v>
      </c>
      <c r="F976" s="60" t="str">
        <f>תקן[[#This Row],[תיאור הפריט]]</f>
        <v>כספת</v>
      </c>
      <c r="G976" s="64">
        <f>תקן[[#This Row],[עלות פריט]]</f>
        <v>800</v>
      </c>
      <c r="H976" s="64">
        <f>תקן[[#This Row],[כמות]]</f>
        <v>2</v>
      </c>
      <c r="I976" s="64">
        <f>תקן[[#This Row],[סהכ עלות]]</f>
        <v>1600</v>
      </c>
      <c r="J976" s="65"/>
      <c r="K976" s="209" t="str">
        <f t="shared" si="139"/>
        <v>כספת</v>
      </c>
      <c r="L976" s="210">
        <f t="shared" si="135"/>
        <v>2</v>
      </c>
      <c r="M976" s="211">
        <f t="shared" si="136"/>
        <v>0</v>
      </c>
      <c r="N976" s="211">
        <f t="shared" si="137"/>
        <v>1600</v>
      </c>
      <c r="O976" s="210"/>
      <c r="P976" s="218"/>
      <c r="Q976" s="215" t="str">
        <f t="shared" si="140"/>
        <v>ריהוט</v>
      </c>
      <c r="R976" s="219">
        <f t="shared" si="141"/>
        <v>2</v>
      </c>
      <c r="S976" s="211">
        <f t="shared" si="142"/>
        <v>0</v>
      </c>
      <c r="T976" s="211">
        <f t="shared" si="138"/>
        <v>800</v>
      </c>
      <c r="U976" s="211">
        <f t="shared" si="143"/>
        <v>1600</v>
      </c>
      <c r="V976" s="220"/>
      <c r="X976" s="63" t="str">
        <f>'טבלה מרכזת'!A976</f>
        <v>תשושי נפש</v>
      </c>
      <c r="Y976" s="63">
        <f>'טבלה מרכזת'!B976</f>
        <v>60</v>
      </c>
      <c r="Z976" s="63" t="str">
        <f>'טבלה מרכזת'!C976</f>
        <v>ריהוט</v>
      </c>
      <c r="AA976" s="63" t="str">
        <f>'טבלה מרכזת'!D976</f>
        <v>כללי</v>
      </c>
      <c r="AB976" s="63" t="str">
        <f>'טבלה מרכזת'!E976</f>
        <v>כספת</v>
      </c>
      <c r="AC976" s="63">
        <f>'טבלה מרכזת'!F976</f>
        <v>800</v>
      </c>
      <c r="AD976" s="63">
        <f>'טבלה מרכזת'!G976</f>
        <v>2</v>
      </c>
      <c r="AE976" s="63">
        <f>'טבלה מרכזת'!H976</f>
        <v>1600</v>
      </c>
    </row>
    <row r="977" spans="2:31" ht="14.5" thickBot="1" x14ac:dyDescent="0.35">
      <c r="B977" s="64" t="str">
        <f>תקן[[#This Row],[סוג מרכז]]</f>
        <v>תשושי נפש</v>
      </c>
      <c r="C977" s="64">
        <f>תקן[[#This Row],[גודל מרכז]]</f>
        <v>60</v>
      </c>
      <c r="D977" s="64" t="str">
        <f>תקן[[#This Row],[סוג פריט]]</f>
        <v>ריהוט</v>
      </c>
      <c r="E977" s="64" t="str">
        <f>תקן[[#This Row],[קטגוריה]]</f>
        <v>חדר רחצה</v>
      </c>
      <c r="F977" s="60" t="str">
        <f>תקן[[#This Row],[תיאור הפריט]]</f>
        <v>מדף להנחת אביזרים</v>
      </c>
      <c r="G977" s="64">
        <f>תקן[[#This Row],[עלות פריט]]</f>
        <v>350</v>
      </c>
      <c r="H977" s="64">
        <f>תקן[[#This Row],[כמות]]</f>
        <v>2</v>
      </c>
      <c r="I977" s="64">
        <f>תקן[[#This Row],[סהכ עלות]]</f>
        <v>700</v>
      </c>
      <c r="J977" s="65"/>
      <c r="K977" s="209" t="str">
        <f t="shared" si="139"/>
        <v>מדף להנחת אביזרים</v>
      </c>
      <c r="L977" s="210">
        <f t="shared" si="135"/>
        <v>2</v>
      </c>
      <c r="M977" s="211">
        <f t="shared" si="136"/>
        <v>0</v>
      </c>
      <c r="N977" s="211">
        <f t="shared" si="137"/>
        <v>700</v>
      </c>
      <c r="O977" s="210"/>
      <c r="P977" s="218"/>
      <c r="Q977" s="215" t="str">
        <f t="shared" si="140"/>
        <v>ריהוט</v>
      </c>
      <c r="R977" s="219">
        <f t="shared" si="141"/>
        <v>2</v>
      </c>
      <c r="S977" s="211">
        <f t="shared" si="142"/>
        <v>0</v>
      </c>
      <c r="T977" s="211">
        <f t="shared" si="138"/>
        <v>350</v>
      </c>
      <c r="U977" s="211">
        <f t="shared" si="143"/>
        <v>700</v>
      </c>
      <c r="V977" s="220"/>
      <c r="X977" s="63" t="str">
        <f>'טבלה מרכזת'!A977</f>
        <v>תשושי נפש</v>
      </c>
      <c r="Y977" s="63">
        <f>'טבלה מרכזת'!B977</f>
        <v>60</v>
      </c>
      <c r="Z977" s="63" t="str">
        <f>'טבלה מרכזת'!C977</f>
        <v>ריהוט</v>
      </c>
      <c r="AA977" s="63" t="str">
        <f>'טבלה מרכזת'!D977</f>
        <v>חדר רחצה</v>
      </c>
      <c r="AB977" s="63" t="str">
        <f>'טבלה מרכזת'!E977</f>
        <v>מדף להנחת אביזרים</v>
      </c>
      <c r="AC977" s="63">
        <f>'טבלה מרכזת'!F977</f>
        <v>350</v>
      </c>
      <c r="AD977" s="63">
        <f>'טבלה מרכזת'!G977</f>
        <v>2</v>
      </c>
      <c r="AE977" s="63">
        <f>'טבלה מרכזת'!H977</f>
        <v>700</v>
      </c>
    </row>
    <row r="978" spans="2:31" ht="14.5" thickBot="1" x14ac:dyDescent="0.35">
      <c r="B978" s="64" t="str">
        <f>תקן[[#This Row],[סוג מרכז]]</f>
        <v>תשושי נפש</v>
      </c>
      <c r="C978" s="64">
        <f>תקן[[#This Row],[גודל מרכז]]</f>
        <v>60</v>
      </c>
      <c r="D978" s="64" t="str">
        <f>תקן[[#This Row],[סוג פריט]]</f>
        <v>ריהוט</v>
      </c>
      <c r="E978" s="64" t="str">
        <f>תקן[[#This Row],[קטגוריה]]</f>
        <v>חדר מנוחה</v>
      </c>
      <c r="F978" s="60" t="str">
        <f>תקן[[#This Row],[תיאור הפריט]]</f>
        <v>מיטה + מזרון לטקס</v>
      </c>
      <c r="G978" s="64">
        <f>תקן[[#This Row],[עלות פריט]]</f>
        <v>1500</v>
      </c>
      <c r="H978" s="64">
        <f>תקן[[#This Row],[כמות]]</f>
        <v>1</v>
      </c>
      <c r="I978" s="64">
        <f>תקן[[#This Row],[סהכ עלות]]</f>
        <v>1500</v>
      </c>
      <c r="J978" s="65"/>
      <c r="K978" s="209" t="str">
        <f t="shared" si="139"/>
        <v>מיטה + מזרון לטקס</v>
      </c>
      <c r="L978" s="210">
        <f t="shared" si="135"/>
        <v>1</v>
      </c>
      <c r="M978" s="211">
        <f t="shared" si="136"/>
        <v>0</v>
      </c>
      <c r="N978" s="211">
        <f t="shared" si="137"/>
        <v>1500</v>
      </c>
      <c r="O978" s="210"/>
      <c r="P978" s="218"/>
      <c r="Q978" s="215" t="str">
        <f t="shared" si="140"/>
        <v>ריהוט</v>
      </c>
      <c r="R978" s="219">
        <f t="shared" si="141"/>
        <v>1</v>
      </c>
      <c r="S978" s="211">
        <f t="shared" si="142"/>
        <v>0</v>
      </c>
      <c r="T978" s="211">
        <f t="shared" si="138"/>
        <v>1500</v>
      </c>
      <c r="U978" s="211">
        <f t="shared" si="143"/>
        <v>1500</v>
      </c>
      <c r="V978" s="220"/>
      <c r="X978" s="63" t="str">
        <f>'טבלה מרכזת'!A978</f>
        <v>תשושי נפש</v>
      </c>
      <c r="Y978" s="63">
        <f>'טבלה מרכזת'!B978</f>
        <v>60</v>
      </c>
      <c r="Z978" s="63" t="str">
        <f>'טבלה מרכזת'!C978</f>
        <v>ריהוט</v>
      </c>
      <c r="AA978" s="63" t="str">
        <f>'טבלה מרכזת'!D978</f>
        <v>חדר מנוחה</v>
      </c>
      <c r="AB978" s="63" t="str">
        <f>'טבלה מרכזת'!E978</f>
        <v>מיטה + מזרון לטקס</v>
      </c>
      <c r="AC978" s="63">
        <f>'טבלה מרכזת'!F978</f>
        <v>1500</v>
      </c>
      <c r="AD978" s="63">
        <f>'טבלה מרכזת'!G978</f>
        <v>1</v>
      </c>
      <c r="AE978" s="63">
        <f>'טבלה מרכזת'!H978</f>
        <v>1500</v>
      </c>
    </row>
    <row r="979" spans="2:31" ht="14.5" thickBot="1" x14ac:dyDescent="0.35">
      <c r="B979" s="64" t="str">
        <f>תקן[[#This Row],[סוג מרכז]]</f>
        <v>תשושי נפש</v>
      </c>
      <c r="C979" s="64">
        <f>תקן[[#This Row],[גודל מרכז]]</f>
        <v>60</v>
      </c>
      <c r="D979" s="64" t="str">
        <f>תקן[[#This Row],[סוג פריט]]</f>
        <v>ריהוט</v>
      </c>
      <c r="E979" s="64" t="str">
        <f>תקן[[#This Row],[קטגוריה]]</f>
        <v>חדרי צוות/רב תחומי</v>
      </c>
      <c r="F979" s="60" t="str">
        <f>תקן[[#This Row],[תיאור הפריט]]</f>
        <v>מיטה חשמלית</v>
      </c>
      <c r="G979" s="64">
        <f>תקן[[#This Row],[עלות פריט]]</f>
        <v>6000</v>
      </c>
      <c r="H979" s="64">
        <f>תקן[[#This Row],[כמות]]</f>
        <v>1</v>
      </c>
      <c r="I979" s="64">
        <f>תקן[[#This Row],[סהכ עלות]]</f>
        <v>6000</v>
      </c>
      <c r="J979" s="65"/>
      <c r="K979" s="209" t="str">
        <f t="shared" si="139"/>
        <v>מיטה חשמלית</v>
      </c>
      <c r="L979" s="210">
        <f t="shared" si="135"/>
        <v>1</v>
      </c>
      <c r="M979" s="211">
        <f t="shared" si="136"/>
        <v>0</v>
      </c>
      <c r="N979" s="211">
        <f t="shared" si="137"/>
        <v>6000</v>
      </c>
      <c r="O979" s="210"/>
      <c r="P979" s="218"/>
      <c r="Q979" s="215" t="str">
        <f t="shared" si="140"/>
        <v>ריהוט</v>
      </c>
      <c r="R979" s="219">
        <f t="shared" si="141"/>
        <v>1</v>
      </c>
      <c r="S979" s="211">
        <f t="shared" si="142"/>
        <v>0</v>
      </c>
      <c r="T979" s="211">
        <f t="shared" si="138"/>
        <v>6000</v>
      </c>
      <c r="U979" s="211">
        <f t="shared" si="143"/>
        <v>6000</v>
      </c>
      <c r="V979" s="220"/>
      <c r="X979" s="63" t="str">
        <f>'טבלה מרכזת'!A979</f>
        <v>תשושי נפש</v>
      </c>
      <c r="Y979" s="63">
        <f>'טבלה מרכזת'!B979</f>
        <v>60</v>
      </c>
      <c r="Z979" s="63" t="str">
        <f>'טבלה מרכזת'!C979</f>
        <v>ריהוט</v>
      </c>
      <c r="AA979" s="63" t="str">
        <f>'טבלה מרכזת'!D979</f>
        <v>חדרי צוות/רב תחומי</v>
      </c>
      <c r="AB979" s="63" t="str">
        <f>'טבלה מרכזת'!E979</f>
        <v>מיטה חשמלית</v>
      </c>
      <c r="AC979" s="63">
        <f>'טבלה מרכזת'!F979</f>
        <v>6000</v>
      </c>
      <c r="AD979" s="63">
        <f>'טבלה מרכזת'!G979</f>
        <v>1</v>
      </c>
      <c r="AE979" s="63">
        <f>'טבלה מרכזת'!H979</f>
        <v>6000</v>
      </c>
    </row>
    <row r="980" spans="2:31" ht="14.5" thickBot="1" x14ac:dyDescent="0.35">
      <c r="B980" s="64" t="str">
        <f>תקן[[#This Row],[סוג מרכז]]</f>
        <v>תשושי נפש</v>
      </c>
      <c r="C980" s="64">
        <f>תקן[[#This Row],[גודל מרכז]]</f>
        <v>60</v>
      </c>
      <c r="D980" s="64" t="str">
        <f>תקן[[#This Row],[סוג פריט]]</f>
        <v>ריהוט</v>
      </c>
      <c r="E980" s="64" t="str">
        <f>תקן[[#This Row],[קטגוריה]]</f>
        <v>חדר רחצה</v>
      </c>
      <c r="F980" s="60" t="str">
        <f>תקן[[#This Row],[תיאור הפריט]]</f>
        <v>מראה</v>
      </c>
      <c r="G980" s="64">
        <f>תקן[[#This Row],[עלות פריט]]</f>
        <v>250</v>
      </c>
      <c r="H980" s="64">
        <f>תקן[[#This Row],[כמות]]</f>
        <v>2</v>
      </c>
      <c r="I980" s="64">
        <f>תקן[[#This Row],[סהכ עלות]]</f>
        <v>500</v>
      </c>
      <c r="J980" s="65"/>
      <c r="K980" s="209" t="str">
        <f t="shared" si="139"/>
        <v>מראה</v>
      </c>
      <c r="L980" s="210">
        <f t="shared" si="135"/>
        <v>2</v>
      </c>
      <c r="M980" s="211">
        <f t="shared" si="136"/>
        <v>0</v>
      </c>
      <c r="N980" s="211">
        <f t="shared" si="137"/>
        <v>500</v>
      </c>
      <c r="O980" s="210"/>
      <c r="P980" s="218"/>
      <c r="Q980" s="215" t="str">
        <f t="shared" si="140"/>
        <v>ריהוט</v>
      </c>
      <c r="R980" s="219">
        <f t="shared" si="141"/>
        <v>2</v>
      </c>
      <c r="S980" s="211">
        <f t="shared" si="142"/>
        <v>0</v>
      </c>
      <c r="T980" s="211">
        <f t="shared" si="138"/>
        <v>250</v>
      </c>
      <c r="U980" s="211">
        <f t="shared" si="143"/>
        <v>500</v>
      </c>
      <c r="V980" s="220"/>
      <c r="X980" s="63" t="str">
        <f>'טבלה מרכזת'!A980</f>
        <v>תשושי נפש</v>
      </c>
      <c r="Y980" s="63">
        <f>'טבלה מרכזת'!B980</f>
        <v>60</v>
      </c>
      <c r="Z980" s="63" t="str">
        <f>'טבלה מרכזת'!C980</f>
        <v>ריהוט</v>
      </c>
      <c r="AA980" s="63" t="str">
        <f>'טבלה מרכזת'!D980</f>
        <v>חדר רחצה</v>
      </c>
      <c r="AB980" s="63" t="str">
        <f>'טבלה מרכזת'!E980</f>
        <v>מראה</v>
      </c>
      <c r="AC980" s="63">
        <f>'טבלה מרכזת'!F980</f>
        <v>250</v>
      </c>
      <c r="AD980" s="63">
        <f>'טבלה מרכזת'!G980</f>
        <v>2</v>
      </c>
      <c r="AE980" s="63">
        <f>'טבלה מרכזת'!H980</f>
        <v>500</v>
      </c>
    </row>
    <row r="981" spans="2:31" ht="14.5" thickBot="1" x14ac:dyDescent="0.35">
      <c r="B981" s="64" t="str">
        <f>תקן[[#This Row],[סוג מרכז]]</f>
        <v>תשושי נפש</v>
      </c>
      <c r="C981" s="64">
        <f>תקן[[#This Row],[גודל מרכז]]</f>
        <v>60</v>
      </c>
      <c r="D981" s="64" t="str">
        <f>תקן[[#This Row],[סוג פריט]]</f>
        <v>ריהוט</v>
      </c>
      <c r="E981" s="64" t="str">
        <f>תקן[[#This Row],[קטגוריה]]</f>
        <v>מלתחה</v>
      </c>
      <c r="F981" s="60" t="str">
        <f>תקן[[#This Row],[תיאור הפריט]]</f>
        <v>מראת קיר גבוהה</v>
      </c>
      <c r="G981" s="64">
        <f>תקן[[#This Row],[עלות פריט]]</f>
        <v>1200</v>
      </c>
      <c r="H981" s="64">
        <f>תקן[[#This Row],[כמות]]</f>
        <v>1</v>
      </c>
      <c r="I981" s="64">
        <f>תקן[[#This Row],[סהכ עלות]]</f>
        <v>1200</v>
      </c>
      <c r="J981" s="65"/>
      <c r="K981" s="209" t="str">
        <f t="shared" si="139"/>
        <v>מראת קיר גבוהה</v>
      </c>
      <c r="L981" s="210">
        <f t="shared" si="135"/>
        <v>1</v>
      </c>
      <c r="M981" s="211">
        <f t="shared" si="136"/>
        <v>0</v>
      </c>
      <c r="N981" s="211">
        <f t="shared" si="137"/>
        <v>1200</v>
      </c>
      <c r="O981" s="210"/>
      <c r="P981" s="218"/>
      <c r="Q981" s="215" t="str">
        <f t="shared" si="140"/>
        <v>ריהוט</v>
      </c>
      <c r="R981" s="219">
        <f t="shared" si="141"/>
        <v>1</v>
      </c>
      <c r="S981" s="211">
        <f t="shared" si="142"/>
        <v>0</v>
      </c>
      <c r="T981" s="211">
        <f t="shared" si="138"/>
        <v>1200</v>
      </c>
      <c r="U981" s="211">
        <f t="shared" si="143"/>
        <v>1200</v>
      </c>
      <c r="V981" s="220"/>
      <c r="X981" s="63" t="str">
        <f>'טבלה מרכזת'!A981</f>
        <v>תשושי נפש</v>
      </c>
      <c r="Y981" s="63">
        <f>'טבלה מרכזת'!B981</f>
        <v>60</v>
      </c>
      <c r="Z981" s="63" t="str">
        <f>'טבלה מרכזת'!C981</f>
        <v>ריהוט</v>
      </c>
      <c r="AA981" s="63" t="str">
        <f>'טבלה מרכזת'!D981</f>
        <v>מלתחה</v>
      </c>
      <c r="AB981" s="63" t="str">
        <f>'טבלה מרכזת'!E981</f>
        <v>מראת קיר גבוהה</v>
      </c>
      <c r="AC981" s="63">
        <f>'טבלה מרכזת'!F981</f>
        <v>1200</v>
      </c>
      <c r="AD981" s="63">
        <f>'טבלה מרכזת'!G981</f>
        <v>1</v>
      </c>
      <c r="AE981" s="63">
        <f>'טבלה מרכזת'!H981</f>
        <v>1200</v>
      </c>
    </row>
    <row r="982" spans="2:31" ht="14.5" thickBot="1" x14ac:dyDescent="0.35">
      <c r="B982" s="64" t="str">
        <f>תקן[[#This Row],[סוג מרכז]]</f>
        <v>תשושי נפש</v>
      </c>
      <c r="C982" s="64">
        <f>תקן[[#This Row],[גודל מרכז]]</f>
        <v>60</v>
      </c>
      <c r="D982" s="64" t="str">
        <f>תקן[[#This Row],[סוג פריט]]</f>
        <v>ריהוט</v>
      </c>
      <c r="E982" s="64" t="str">
        <f>תקן[[#This Row],[קטגוריה]]</f>
        <v>שירותי צוות ומלתחה</v>
      </c>
      <c r="F982" s="60" t="str">
        <f>תקן[[#This Row],[תיאור הפריט]]</f>
        <v>מראת קיר גבוהה</v>
      </c>
      <c r="G982" s="64">
        <f>תקן[[#This Row],[עלות פריט]]</f>
        <v>1200</v>
      </c>
      <c r="H982" s="64">
        <f>תקן[[#This Row],[כמות]]</f>
        <v>1</v>
      </c>
      <c r="I982" s="64">
        <f>תקן[[#This Row],[סהכ עלות]]</f>
        <v>1200</v>
      </c>
      <c r="J982" s="65"/>
      <c r="K982" s="209" t="str">
        <f t="shared" si="139"/>
        <v>מראת קיר גבוהה</v>
      </c>
      <c r="L982" s="210">
        <f t="shared" si="135"/>
        <v>1</v>
      </c>
      <c r="M982" s="211">
        <f t="shared" si="136"/>
        <v>0</v>
      </c>
      <c r="N982" s="211">
        <f t="shared" si="137"/>
        <v>1200</v>
      </c>
      <c r="O982" s="210"/>
      <c r="P982" s="218"/>
      <c r="Q982" s="215" t="str">
        <f t="shared" si="140"/>
        <v>ריהוט</v>
      </c>
      <c r="R982" s="219">
        <f t="shared" si="141"/>
        <v>1</v>
      </c>
      <c r="S982" s="211">
        <f t="shared" si="142"/>
        <v>0</v>
      </c>
      <c r="T982" s="211">
        <f t="shared" si="138"/>
        <v>1200</v>
      </c>
      <c r="U982" s="211">
        <f t="shared" si="143"/>
        <v>1200</v>
      </c>
      <c r="V982" s="220"/>
      <c r="X982" s="63" t="str">
        <f>'טבלה מרכזת'!A982</f>
        <v>תשושי נפש</v>
      </c>
      <c r="Y982" s="63">
        <f>'טבלה מרכזת'!B982</f>
        <v>60</v>
      </c>
      <c r="Z982" s="63" t="str">
        <f>'טבלה מרכזת'!C982</f>
        <v>ריהוט</v>
      </c>
      <c r="AA982" s="63" t="str">
        <f>'טבלה מרכזת'!D982</f>
        <v>שירותי צוות ומלתחה</v>
      </c>
      <c r="AB982" s="63" t="str">
        <f>'טבלה מרכזת'!E982</f>
        <v>מראת קיר גבוהה</v>
      </c>
      <c r="AC982" s="63">
        <f>'טבלה מרכזת'!F982</f>
        <v>1200</v>
      </c>
      <c r="AD982" s="63">
        <f>'טבלה מרכזת'!G982</f>
        <v>1</v>
      </c>
      <c r="AE982" s="63">
        <f>'טבלה מרכזת'!H982</f>
        <v>1200</v>
      </c>
    </row>
    <row r="983" spans="2:31" ht="14.5" thickBot="1" x14ac:dyDescent="0.35">
      <c r="B983" s="64" t="str">
        <f>תקן[[#This Row],[סוג מרכז]]</f>
        <v>תשושי נפש</v>
      </c>
      <c r="C983" s="64">
        <f>תקן[[#This Row],[גודל מרכז]]</f>
        <v>60</v>
      </c>
      <c r="D983" s="64" t="str">
        <f>תקן[[#This Row],[סוג פריט]]</f>
        <v>ריהוט</v>
      </c>
      <c r="E983" s="64" t="str">
        <f>תקן[[#This Row],[קטגוריה]]</f>
        <v>חצר פעילות ומנוחה</v>
      </c>
      <c r="F983" s="60" t="str">
        <f>תקן[[#This Row],[תיאור הפריט]]</f>
        <v>ספסל גן</v>
      </c>
      <c r="G983" s="64">
        <f>תקן[[#This Row],[עלות פריט]]</f>
        <v>1650</v>
      </c>
      <c r="H983" s="64">
        <f>תקן[[#This Row],[כמות]]</f>
        <v>2</v>
      </c>
      <c r="I983" s="64">
        <f>תקן[[#This Row],[סהכ עלות]]</f>
        <v>3300</v>
      </c>
      <c r="J983" s="65"/>
      <c r="K983" s="209" t="str">
        <f t="shared" si="139"/>
        <v>ספסל גן</v>
      </c>
      <c r="L983" s="210">
        <f t="shared" si="135"/>
        <v>2</v>
      </c>
      <c r="M983" s="211">
        <f t="shared" si="136"/>
        <v>0</v>
      </c>
      <c r="N983" s="211">
        <f t="shared" si="137"/>
        <v>3300</v>
      </c>
      <c r="O983" s="210"/>
      <c r="P983" s="218"/>
      <c r="Q983" s="215" t="str">
        <f t="shared" si="140"/>
        <v>ריהוט</v>
      </c>
      <c r="R983" s="219">
        <f t="shared" si="141"/>
        <v>2</v>
      </c>
      <c r="S983" s="211">
        <f t="shared" si="142"/>
        <v>0</v>
      </c>
      <c r="T983" s="211">
        <f t="shared" si="138"/>
        <v>1650</v>
      </c>
      <c r="U983" s="211">
        <f t="shared" si="143"/>
        <v>3300</v>
      </c>
      <c r="V983" s="220"/>
      <c r="X983" s="63" t="str">
        <f>'טבלה מרכזת'!A983</f>
        <v>תשושי נפש</v>
      </c>
      <c r="Y983" s="63">
        <f>'טבלה מרכזת'!B983</f>
        <v>60</v>
      </c>
      <c r="Z983" s="63" t="str">
        <f>'טבלה מרכזת'!C983</f>
        <v>ריהוט</v>
      </c>
      <c r="AA983" s="63" t="str">
        <f>'טבלה מרכזת'!D983</f>
        <v>חצר פעילות ומנוחה</v>
      </c>
      <c r="AB983" s="63" t="str">
        <f>'טבלה מרכזת'!E983</f>
        <v>ספסל גן</v>
      </c>
      <c r="AC983" s="63">
        <f>'טבלה מרכזת'!F983</f>
        <v>1650</v>
      </c>
      <c r="AD983" s="63">
        <f>'טבלה מרכזת'!G983</f>
        <v>2</v>
      </c>
      <c r="AE983" s="63">
        <f>'טבלה מרכזת'!H983</f>
        <v>3300</v>
      </c>
    </row>
    <row r="984" spans="2:31" ht="14.5" thickBot="1" x14ac:dyDescent="0.35">
      <c r="B984" s="64" t="str">
        <f>תקן[[#This Row],[סוג מרכז]]</f>
        <v>תשושי נפש</v>
      </c>
      <c r="C984" s="64">
        <f>תקן[[#This Row],[גודל מרכז]]</f>
        <v>60</v>
      </c>
      <c r="D984" s="64" t="str">
        <f>תקן[[#This Row],[סוג פריט]]</f>
        <v>ריהוט</v>
      </c>
      <c r="E984" s="64" t="str">
        <f>תקן[[#This Row],[קטגוריה]]</f>
        <v>חדר רחצה</v>
      </c>
      <c r="F984" s="60" t="str">
        <f>תקן[[#This Row],[תיאור הפריט]]</f>
        <v>ספסל הלבשה</v>
      </c>
      <c r="G984" s="64">
        <f>תקן[[#This Row],[עלות פריט]]</f>
        <v>600</v>
      </c>
      <c r="H984" s="64">
        <f>תקן[[#This Row],[כמות]]</f>
        <v>2</v>
      </c>
      <c r="I984" s="64">
        <f>תקן[[#This Row],[סהכ עלות]]</f>
        <v>1200</v>
      </c>
      <c r="J984" s="65"/>
      <c r="K984" s="209" t="str">
        <f t="shared" si="139"/>
        <v>ספסל הלבשה</v>
      </c>
      <c r="L984" s="210">
        <f t="shared" si="135"/>
        <v>2</v>
      </c>
      <c r="M984" s="211">
        <f t="shared" si="136"/>
        <v>0</v>
      </c>
      <c r="N984" s="211">
        <f t="shared" si="137"/>
        <v>1200</v>
      </c>
      <c r="O984" s="210"/>
      <c r="P984" s="218"/>
      <c r="Q984" s="215" t="str">
        <f t="shared" si="140"/>
        <v>ריהוט</v>
      </c>
      <c r="R984" s="219">
        <f t="shared" si="141"/>
        <v>2</v>
      </c>
      <c r="S984" s="211">
        <f t="shared" si="142"/>
        <v>0</v>
      </c>
      <c r="T984" s="211">
        <f t="shared" si="138"/>
        <v>600</v>
      </c>
      <c r="U984" s="211">
        <f t="shared" si="143"/>
        <v>1200</v>
      </c>
      <c r="V984" s="220"/>
      <c r="X984" s="63" t="str">
        <f>'טבלה מרכזת'!A984</f>
        <v>תשושי נפש</v>
      </c>
      <c r="Y984" s="63">
        <f>'טבלה מרכזת'!B984</f>
        <v>60</v>
      </c>
      <c r="Z984" s="63" t="str">
        <f>'טבלה מרכזת'!C984</f>
        <v>ריהוט</v>
      </c>
      <c r="AA984" s="63" t="str">
        <f>'טבלה מרכזת'!D984</f>
        <v>חדר רחצה</v>
      </c>
      <c r="AB984" s="63" t="str">
        <f>'טבלה מרכזת'!E984</f>
        <v>ספסל הלבשה</v>
      </c>
      <c r="AC984" s="63">
        <f>'טבלה מרכזת'!F984</f>
        <v>600</v>
      </c>
      <c r="AD984" s="63">
        <f>'טבלה מרכזת'!G984</f>
        <v>2</v>
      </c>
      <c r="AE984" s="63">
        <f>'טבלה מרכזת'!H984</f>
        <v>1200</v>
      </c>
    </row>
    <row r="985" spans="2:31" ht="14.5" thickBot="1" x14ac:dyDescent="0.35">
      <c r="B985" s="64" t="str">
        <f>תקן[[#This Row],[סוג מרכז]]</f>
        <v>תשושי נפש</v>
      </c>
      <c r="C985" s="64">
        <f>תקן[[#This Row],[גודל מרכז]]</f>
        <v>60</v>
      </c>
      <c r="D985" s="64" t="str">
        <f>תקן[[#This Row],[סוג פריט]]</f>
        <v>ריהוט</v>
      </c>
      <c r="E985" s="64" t="str">
        <f>תקן[[#This Row],[קטגוריה]]</f>
        <v>חדר מזכירות וקבלה</v>
      </c>
      <c r="F985" s="60" t="str">
        <f>תקן[[#This Row],[תיאור הפריט]]</f>
        <v>עמדת מחשב ומדפסת</v>
      </c>
      <c r="G985" s="64">
        <f>תקן[[#This Row],[עלות פריט]]</f>
        <v>1100</v>
      </c>
      <c r="H985" s="64">
        <f>תקן[[#This Row],[כמות]]</f>
        <v>1</v>
      </c>
      <c r="I985" s="64">
        <f>תקן[[#This Row],[סהכ עלות]]</f>
        <v>1100</v>
      </c>
      <c r="J985" s="65"/>
      <c r="K985" s="209" t="str">
        <f t="shared" si="139"/>
        <v>עמדת מחשב ומדפסת</v>
      </c>
      <c r="L985" s="210">
        <f t="shared" si="135"/>
        <v>1</v>
      </c>
      <c r="M985" s="211">
        <f t="shared" si="136"/>
        <v>0</v>
      </c>
      <c r="N985" s="211">
        <f t="shared" si="137"/>
        <v>1100</v>
      </c>
      <c r="O985" s="210"/>
      <c r="P985" s="218"/>
      <c r="Q985" s="215" t="str">
        <f t="shared" si="140"/>
        <v>ריהוט</v>
      </c>
      <c r="R985" s="219">
        <f t="shared" si="141"/>
        <v>1</v>
      </c>
      <c r="S985" s="211">
        <f t="shared" si="142"/>
        <v>0</v>
      </c>
      <c r="T985" s="211">
        <f t="shared" si="138"/>
        <v>1100</v>
      </c>
      <c r="U985" s="211">
        <f t="shared" si="143"/>
        <v>1100</v>
      </c>
      <c r="V985" s="220"/>
      <c r="X985" s="63" t="str">
        <f>'טבלה מרכזת'!A985</f>
        <v>תשושי נפש</v>
      </c>
      <c r="Y985" s="63">
        <f>'טבלה מרכזת'!B985</f>
        <v>60</v>
      </c>
      <c r="Z985" s="63" t="str">
        <f>'טבלה מרכזת'!C985</f>
        <v>ריהוט</v>
      </c>
      <c r="AA985" s="63" t="str">
        <f>'טבלה מרכזת'!D985</f>
        <v>חדר מזכירות וקבלה</v>
      </c>
      <c r="AB985" s="63" t="str">
        <f>'טבלה מרכזת'!E985</f>
        <v>עמדת מחשב ומדפסת</v>
      </c>
      <c r="AC985" s="63">
        <f>'טבלה מרכזת'!F985</f>
        <v>1100</v>
      </c>
      <c r="AD985" s="63">
        <f>'טבלה מרכזת'!G985</f>
        <v>1</v>
      </c>
      <c r="AE985" s="63">
        <f>'טבלה מרכזת'!H985</f>
        <v>1100</v>
      </c>
    </row>
    <row r="986" spans="2:31" ht="14.5" thickBot="1" x14ac:dyDescent="0.35">
      <c r="B986" s="64" t="str">
        <f>תקן[[#This Row],[סוג מרכז]]</f>
        <v>תשושי נפש</v>
      </c>
      <c r="C986" s="64">
        <f>תקן[[#This Row],[גודל מרכז]]</f>
        <v>60</v>
      </c>
      <c r="D986" s="64" t="str">
        <f>תקן[[#This Row],[סוג פריט]]</f>
        <v>ריהוט</v>
      </c>
      <c r="E986" s="64" t="str">
        <f>תקן[[#This Row],[קטגוריה]]</f>
        <v>חדר מנוחה</v>
      </c>
      <c r="F986" s="60" t="str">
        <f>תקן[[#This Row],[תיאור הפריט]]</f>
        <v>פרגוד אחות 3 כנפיים</v>
      </c>
      <c r="G986" s="64">
        <f>תקן[[#This Row],[עלות פריט]]</f>
        <v>700</v>
      </c>
      <c r="H986" s="64">
        <f>תקן[[#This Row],[כמות]]</f>
        <v>1</v>
      </c>
      <c r="I986" s="64">
        <f>תקן[[#This Row],[סהכ עלות]]</f>
        <v>700</v>
      </c>
      <c r="J986" s="65"/>
      <c r="K986" s="209" t="str">
        <f t="shared" si="139"/>
        <v>פרגוד אחות 3 כנפיים</v>
      </c>
      <c r="L986" s="210">
        <f t="shared" si="135"/>
        <v>1</v>
      </c>
      <c r="M986" s="211">
        <f t="shared" si="136"/>
        <v>0</v>
      </c>
      <c r="N986" s="211">
        <f t="shared" si="137"/>
        <v>700</v>
      </c>
      <c r="O986" s="210"/>
      <c r="P986" s="218"/>
      <c r="Q986" s="215" t="str">
        <f t="shared" si="140"/>
        <v>ריהוט</v>
      </c>
      <c r="R986" s="219">
        <f t="shared" si="141"/>
        <v>1</v>
      </c>
      <c r="S986" s="211">
        <f t="shared" si="142"/>
        <v>0</v>
      </c>
      <c r="T986" s="211">
        <f t="shared" si="138"/>
        <v>700</v>
      </c>
      <c r="U986" s="211">
        <f t="shared" si="143"/>
        <v>700</v>
      </c>
      <c r="V986" s="220"/>
      <c r="X986" s="63" t="str">
        <f>'טבלה מרכזת'!A986</f>
        <v>תשושי נפש</v>
      </c>
      <c r="Y986" s="63">
        <f>'טבלה מרכזת'!B986</f>
        <v>60</v>
      </c>
      <c r="Z986" s="63" t="str">
        <f>'טבלה מרכזת'!C986</f>
        <v>ריהוט</v>
      </c>
      <c r="AA986" s="63" t="str">
        <f>'טבלה מרכזת'!D986</f>
        <v>חדר מנוחה</v>
      </c>
      <c r="AB986" s="63" t="str">
        <f>'טבלה מרכזת'!E986</f>
        <v>פרגוד אחות 3 כנפיים</v>
      </c>
      <c r="AC986" s="63">
        <f>'טבלה מרכזת'!F986</f>
        <v>700</v>
      </c>
      <c r="AD986" s="63">
        <f>'טבלה מרכזת'!G986</f>
        <v>1</v>
      </c>
      <c r="AE986" s="63">
        <f>'טבלה מרכזת'!H986</f>
        <v>700</v>
      </c>
    </row>
    <row r="987" spans="2:31" ht="14.5" thickBot="1" x14ac:dyDescent="0.35">
      <c r="B987" s="64" t="str">
        <f>תקן[[#This Row],[סוג מרכז]]</f>
        <v>תשושי נפש</v>
      </c>
      <c r="C987" s="64">
        <f>תקן[[#This Row],[גודל מרכז]]</f>
        <v>60</v>
      </c>
      <c r="D987" s="64" t="str">
        <f>תקן[[#This Row],[סוג פריט]]</f>
        <v>ריהוט</v>
      </c>
      <c r="E987" s="64" t="str">
        <f>תקן[[#This Row],[קטגוריה]]</f>
        <v>חדרי צוות/רב תחומי</v>
      </c>
      <c r="F987" s="60" t="str">
        <f>תקן[[#This Row],[תיאור הפריט]]</f>
        <v>פרגוד אחות 3 כנפיים</v>
      </c>
      <c r="G987" s="64">
        <f>תקן[[#This Row],[עלות פריט]]</f>
        <v>700</v>
      </c>
      <c r="H987" s="64">
        <f>תקן[[#This Row],[כמות]]</f>
        <v>1</v>
      </c>
      <c r="I987" s="64">
        <f>תקן[[#This Row],[סהכ עלות]]</f>
        <v>700</v>
      </c>
      <c r="J987" s="65"/>
      <c r="K987" s="209" t="str">
        <f t="shared" si="139"/>
        <v>פרגוד אחות 3 כנפיים</v>
      </c>
      <c r="L987" s="210">
        <f t="shared" ref="L987:L1049" si="144">H987</f>
        <v>1</v>
      </c>
      <c r="M987" s="211">
        <f t="shared" ref="M987:M1049" si="145">IF(L987-H987&lt;&gt;0,L987-H987,0)</f>
        <v>0</v>
      </c>
      <c r="N987" s="211">
        <f t="shared" ref="N987:N1049" si="146">L987*G987</f>
        <v>700</v>
      </c>
      <c r="O987" s="210"/>
      <c r="P987" s="218"/>
      <c r="Q987" s="215" t="str">
        <f t="shared" si="140"/>
        <v>ריהוט</v>
      </c>
      <c r="R987" s="219">
        <f t="shared" si="141"/>
        <v>1</v>
      </c>
      <c r="S987" s="211">
        <f t="shared" si="142"/>
        <v>0</v>
      </c>
      <c r="T987" s="211">
        <f t="shared" ref="T987:T1049" si="147">G987</f>
        <v>700</v>
      </c>
      <c r="U987" s="211">
        <f t="shared" si="143"/>
        <v>700</v>
      </c>
      <c r="V987" s="220"/>
      <c r="X987" s="63" t="str">
        <f>'טבלה מרכזת'!A987</f>
        <v>תשושי נפש</v>
      </c>
      <c r="Y987" s="63">
        <f>'טבלה מרכזת'!B987</f>
        <v>60</v>
      </c>
      <c r="Z987" s="63" t="str">
        <f>'טבלה מרכזת'!C987</f>
        <v>ריהוט</v>
      </c>
      <c r="AA987" s="63" t="str">
        <f>'טבלה מרכזת'!D987</f>
        <v>חדרי צוות/רב תחומי</v>
      </c>
      <c r="AB987" s="63" t="str">
        <f>'טבלה מרכזת'!E987</f>
        <v>פרגוד אחות 3 כנפיים</v>
      </c>
      <c r="AC987" s="63">
        <f>'טבלה מרכזת'!F987</f>
        <v>700</v>
      </c>
      <c r="AD987" s="63">
        <f>'טבלה מרכזת'!G987</f>
        <v>1</v>
      </c>
      <c r="AE987" s="63">
        <f>'טבלה מרכזת'!H987</f>
        <v>700</v>
      </c>
    </row>
    <row r="988" spans="2:31" ht="28.5" thickBot="1" x14ac:dyDescent="0.35">
      <c r="B988" s="64" t="str">
        <f>תקן[[#This Row],[סוג מרכז]]</f>
        <v>תשושי נפש</v>
      </c>
      <c r="C988" s="64">
        <f>תקן[[#This Row],[גודל מרכז]]</f>
        <v>60</v>
      </c>
      <c r="D988" s="64" t="str">
        <f>תקן[[#This Row],[סוג פריט]]</f>
        <v>ריהוט</v>
      </c>
      <c r="E988" s="64" t="str">
        <f>תקן[[#This Row],[קטגוריה]]</f>
        <v>חצר פעילות ומנוחה</v>
      </c>
      <c r="F988" s="60" t="str">
        <f>תקן[[#This Row],[תיאור הפריט]]</f>
        <v>פרגולה/סוכך (שאינו מצריך היתר בנייה)</v>
      </c>
      <c r="G988" s="64">
        <f>תקן[[#This Row],[עלות פריט]]</f>
        <v>15000</v>
      </c>
      <c r="H988" s="64">
        <f>תקן[[#This Row],[כמות]]</f>
        <v>1</v>
      </c>
      <c r="I988" s="64">
        <f>תקן[[#This Row],[סהכ עלות]]</f>
        <v>15000</v>
      </c>
      <c r="J988" s="65"/>
      <c r="K988" s="209" t="str">
        <f t="shared" ref="K988:K1050" si="148">F988</f>
        <v>פרגולה/סוכך (שאינו מצריך היתר בנייה)</v>
      </c>
      <c r="L988" s="210">
        <f t="shared" si="144"/>
        <v>1</v>
      </c>
      <c r="M988" s="211">
        <f t="shared" si="145"/>
        <v>0</v>
      </c>
      <c r="N988" s="211">
        <f t="shared" si="146"/>
        <v>15000</v>
      </c>
      <c r="O988" s="210"/>
      <c r="P988" s="218"/>
      <c r="Q988" s="215" t="str">
        <f t="shared" ref="Q988:Q1050" si="149">D988</f>
        <v>ריהוט</v>
      </c>
      <c r="R988" s="219">
        <f t="shared" ref="R988:R1050" si="150">L988</f>
        <v>1</v>
      </c>
      <c r="S988" s="211">
        <f t="shared" ref="S988:S1050" si="151">M988</f>
        <v>0</v>
      </c>
      <c r="T988" s="211">
        <f t="shared" si="147"/>
        <v>15000</v>
      </c>
      <c r="U988" s="211">
        <f t="shared" ref="U988:U1050" si="152">T988*R988</f>
        <v>15000</v>
      </c>
      <c r="V988" s="220"/>
      <c r="X988" s="63" t="str">
        <f>'טבלה מרכזת'!A988</f>
        <v>תשושי נפש</v>
      </c>
      <c r="Y988" s="63">
        <f>'טבלה מרכזת'!B988</f>
        <v>60</v>
      </c>
      <c r="Z988" s="63" t="str">
        <f>'טבלה מרכזת'!C988</f>
        <v>ריהוט</v>
      </c>
      <c r="AA988" s="63" t="str">
        <f>'טבלה מרכזת'!D988</f>
        <v>חצר פעילות ומנוחה</v>
      </c>
      <c r="AB988" s="63" t="str">
        <f>'טבלה מרכזת'!E988</f>
        <v>פרגולה/סוכך (שאינו מצריך היתר בנייה)</v>
      </c>
      <c r="AC988" s="63">
        <f>'טבלה מרכזת'!F988</f>
        <v>15000</v>
      </c>
      <c r="AD988" s="63">
        <f>'טבלה מרכזת'!G988</f>
        <v>1</v>
      </c>
      <c r="AE988" s="63">
        <f>'טבלה מרכזת'!H988</f>
        <v>15000</v>
      </c>
    </row>
    <row r="989" spans="2:31" ht="14.5" thickBot="1" x14ac:dyDescent="0.35">
      <c r="B989" s="64" t="str">
        <f>תקן[[#This Row],[סוג מרכז]]</f>
        <v>תשושי נפש</v>
      </c>
      <c r="C989" s="64">
        <f>תקן[[#This Row],[גודל מרכז]]</f>
        <v>60</v>
      </c>
      <c r="D989" s="64" t="str">
        <f>תקן[[#This Row],[סוג פריט]]</f>
        <v>ריהוט</v>
      </c>
      <c r="E989" s="64" t="str">
        <f>תקן[[#This Row],[קטגוריה]]</f>
        <v>חדר אוכל</v>
      </c>
      <c r="F989" s="60" t="str">
        <f>תקן[[#This Row],[תיאור הפריט]]</f>
        <v>שולחן אוכל (4 מקומות)</v>
      </c>
      <c r="G989" s="64">
        <f>תקן[[#This Row],[עלות פריט]]</f>
        <v>1590</v>
      </c>
      <c r="H989" s="64">
        <f>תקן[[#This Row],[כמות]]</f>
        <v>16</v>
      </c>
      <c r="I989" s="64">
        <f>תקן[[#This Row],[סהכ עלות]]</f>
        <v>25440</v>
      </c>
      <c r="J989" s="65"/>
      <c r="K989" s="209" t="str">
        <f t="shared" si="148"/>
        <v>שולחן אוכל (4 מקומות)</v>
      </c>
      <c r="L989" s="210">
        <f t="shared" si="144"/>
        <v>16</v>
      </c>
      <c r="M989" s="211">
        <f t="shared" si="145"/>
        <v>0</v>
      </c>
      <c r="N989" s="211">
        <f t="shared" si="146"/>
        <v>25440</v>
      </c>
      <c r="O989" s="210"/>
      <c r="P989" s="218"/>
      <c r="Q989" s="215" t="str">
        <f t="shared" si="149"/>
        <v>ריהוט</v>
      </c>
      <c r="R989" s="219">
        <f t="shared" si="150"/>
        <v>16</v>
      </c>
      <c r="S989" s="211">
        <f t="shared" si="151"/>
        <v>0</v>
      </c>
      <c r="T989" s="211">
        <f t="shared" si="147"/>
        <v>1590</v>
      </c>
      <c r="U989" s="211">
        <f t="shared" si="152"/>
        <v>25440</v>
      </c>
      <c r="V989" s="220"/>
      <c r="X989" s="63" t="str">
        <f>'טבלה מרכזת'!A989</f>
        <v>תשושי נפש</v>
      </c>
      <c r="Y989" s="63">
        <f>'טבלה מרכזת'!B989</f>
        <v>60</v>
      </c>
      <c r="Z989" s="63" t="str">
        <f>'טבלה מרכזת'!C989</f>
        <v>ריהוט</v>
      </c>
      <c r="AA989" s="63" t="str">
        <f>'טבלה מרכזת'!D989</f>
        <v>חדר אוכל</v>
      </c>
      <c r="AB989" s="63" t="str">
        <f>'טבלה מרכזת'!E989</f>
        <v>שולחן אוכל (4 מקומות)</v>
      </c>
      <c r="AC989" s="63">
        <f>'טבלה מרכזת'!F989</f>
        <v>1590</v>
      </c>
      <c r="AD989" s="63">
        <f>'טבלה מרכזת'!G989</f>
        <v>16</v>
      </c>
      <c r="AE989" s="63">
        <f>'טבלה מרכזת'!H989</f>
        <v>25440</v>
      </c>
    </row>
    <row r="990" spans="2:31" ht="14.5" thickBot="1" x14ac:dyDescent="0.35">
      <c r="B990" s="64" t="str">
        <f>תקן[[#This Row],[סוג מרכז]]</f>
        <v>תשושי נפש</v>
      </c>
      <c r="C990" s="64">
        <f>תקן[[#This Row],[גודל מרכז]]</f>
        <v>60</v>
      </c>
      <c r="D990" s="64" t="str">
        <f>תקן[[#This Row],[סוג פריט]]</f>
        <v>ריהוט</v>
      </c>
      <c r="E990" s="64" t="str">
        <f>תקן[[#This Row],[קטגוריה]]</f>
        <v>חצר פעילות ומנוחה</v>
      </c>
      <c r="F990" s="60" t="str">
        <f>תקן[[#This Row],[תיאור הפריט]]</f>
        <v>שולחן גן</v>
      </c>
      <c r="G990" s="64">
        <f>תקן[[#This Row],[עלות פריט]]</f>
        <v>850</v>
      </c>
      <c r="H990" s="64">
        <f>תקן[[#This Row],[כמות]]</f>
        <v>2</v>
      </c>
      <c r="I990" s="64">
        <f>תקן[[#This Row],[סהכ עלות]]</f>
        <v>1700</v>
      </c>
      <c r="J990" s="65"/>
      <c r="K990" s="209" t="str">
        <f t="shared" si="148"/>
        <v>שולחן גן</v>
      </c>
      <c r="L990" s="210">
        <f t="shared" si="144"/>
        <v>2</v>
      </c>
      <c r="M990" s="211">
        <f t="shared" si="145"/>
        <v>0</v>
      </c>
      <c r="N990" s="211">
        <f t="shared" si="146"/>
        <v>1700</v>
      </c>
      <c r="O990" s="210"/>
      <c r="P990" s="218"/>
      <c r="Q990" s="215" t="str">
        <f t="shared" si="149"/>
        <v>ריהוט</v>
      </c>
      <c r="R990" s="219">
        <f t="shared" si="150"/>
        <v>2</v>
      </c>
      <c r="S990" s="211">
        <f t="shared" si="151"/>
        <v>0</v>
      </c>
      <c r="T990" s="211">
        <f t="shared" si="147"/>
        <v>850</v>
      </c>
      <c r="U990" s="211">
        <f t="shared" si="152"/>
        <v>1700</v>
      </c>
      <c r="V990" s="220"/>
      <c r="X990" s="63" t="str">
        <f>'טבלה מרכזת'!A990</f>
        <v>תשושי נפש</v>
      </c>
      <c r="Y990" s="63">
        <f>'טבלה מרכזת'!B990</f>
        <v>60</v>
      </c>
      <c r="Z990" s="63" t="str">
        <f>'טבלה מרכזת'!C990</f>
        <v>ריהוט</v>
      </c>
      <c r="AA990" s="63" t="str">
        <f>'טבלה מרכזת'!D990</f>
        <v>חצר פעילות ומנוחה</v>
      </c>
      <c r="AB990" s="63" t="str">
        <f>'טבלה מרכזת'!E990</f>
        <v>שולחן גן</v>
      </c>
      <c r="AC990" s="63">
        <f>'טבלה מרכזת'!F990</f>
        <v>850</v>
      </c>
      <c r="AD990" s="63">
        <f>'טבלה מרכזת'!G990</f>
        <v>2</v>
      </c>
      <c r="AE990" s="63">
        <f>'טבלה מרכזת'!H990</f>
        <v>1700</v>
      </c>
    </row>
    <row r="991" spans="2:31" ht="14.5" thickBot="1" x14ac:dyDescent="0.35">
      <c r="B991" s="64" t="str">
        <f>תקן[[#This Row],[סוג מרכז]]</f>
        <v>תשושי נפש</v>
      </c>
      <c r="C991" s="64">
        <f>תקן[[#This Row],[גודל מרכז]]</f>
        <v>60</v>
      </c>
      <c r="D991" s="64" t="str">
        <f>תקן[[#This Row],[סוג פריט]]</f>
        <v>ריהוט</v>
      </c>
      <c r="E991" s="64" t="str">
        <f>תקן[[#This Row],[קטגוריה]]</f>
        <v>חדר מחשבים</v>
      </c>
      <c r="F991" s="60" t="str">
        <f>תקן[[#This Row],[תיאור הפריט]]</f>
        <v>שולחן מחשב</v>
      </c>
      <c r="G991" s="64">
        <f>תקן[[#This Row],[עלות פריט]]</f>
        <v>750</v>
      </c>
      <c r="H991" s="64">
        <f>תקן[[#This Row],[כמות]]</f>
        <v>2</v>
      </c>
      <c r="I991" s="64">
        <f>תקן[[#This Row],[סהכ עלות]]</f>
        <v>1500</v>
      </c>
      <c r="J991" s="65"/>
      <c r="K991" s="209" t="str">
        <f t="shared" si="148"/>
        <v>שולחן מחשב</v>
      </c>
      <c r="L991" s="210">
        <f t="shared" si="144"/>
        <v>2</v>
      </c>
      <c r="M991" s="211">
        <f t="shared" si="145"/>
        <v>0</v>
      </c>
      <c r="N991" s="211">
        <f t="shared" si="146"/>
        <v>1500</v>
      </c>
      <c r="O991" s="210"/>
      <c r="P991" s="218"/>
      <c r="Q991" s="215" t="str">
        <f t="shared" si="149"/>
        <v>ריהוט</v>
      </c>
      <c r="R991" s="219">
        <f t="shared" si="150"/>
        <v>2</v>
      </c>
      <c r="S991" s="211">
        <f t="shared" si="151"/>
        <v>0</v>
      </c>
      <c r="T991" s="211">
        <f t="shared" si="147"/>
        <v>750</v>
      </c>
      <c r="U991" s="211">
        <f t="shared" si="152"/>
        <v>1500</v>
      </c>
      <c r="V991" s="220"/>
      <c r="X991" s="63" t="str">
        <f>'טבלה מרכזת'!A991</f>
        <v>תשושי נפש</v>
      </c>
      <c r="Y991" s="63">
        <f>'טבלה מרכזת'!B991</f>
        <v>60</v>
      </c>
      <c r="Z991" s="63" t="str">
        <f>'טבלה מרכזת'!C991</f>
        <v>ריהוט</v>
      </c>
      <c r="AA991" s="63" t="str">
        <f>'טבלה מרכזת'!D991</f>
        <v>חדר מחשבים</v>
      </c>
      <c r="AB991" s="63" t="str">
        <f>'טבלה מרכזת'!E991</f>
        <v>שולחן מחשב</v>
      </c>
      <c r="AC991" s="63">
        <f>'טבלה מרכזת'!F991</f>
        <v>750</v>
      </c>
      <c r="AD991" s="63">
        <f>'טבלה מרכזת'!G991</f>
        <v>2</v>
      </c>
      <c r="AE991" s="63">
        <f>'טבלה מרכזת'!H991</f>
        <v>1500</v>
      </c>
    </row>
    <row r="992" spans="2:31" ht="14.5" thickBot="1" x14ac:dyDescent="0.35">
      <c r="B992" s="64" t="str">
        <f>תקן[[#This Row],[סוג מרכז]]</f>
        <v>תשושי נפש</v>
      </c>
      <c r="C992" s="64">
        <f>תקן[[#This Row],[גודל מרכז]]</f>
        <v>60</v>
      </c>
      <c r="D992" s="64" t="str">
        <f>תקן[[#This Row],[סוג פריט]]</f>
        <v>ריהוט</v>
      </c>
      <c r="E992" s="64" t="str">
        <f>תקן[[#This Row],[קטגוריה]]</f>
        <v>חדר מחשבים</v>
      </c>
      <c r="F992" s="60" t="str">
        <f>תקן[[#This Row],[תיאור הפריט]]</f>
        <v>שולחן מחשב מתכנן</v>
      </c>
      <c r="G992" s="64">
        <f>תקן[[#This Row],[עלות פריט]]</f>
        <v>2500</v>
      </c>
      <c r="H992" s="64">
        <f>תקן[[#This Row],[כמות]]</f>
        <v>1</v>
      </c>
      <c r="I992" s="64">
        <f>תקן[[#This Row],[סהכ עלות]]</f>
        <v>2500</v>
      </c>
      <c r="J992" s="65"/>
      <c r="K992" s="209" t="str">
        <f t="shared" si="148"/>
        <v>שולחן מחשב מתכנן</v>
      </c>
      <c r="L992" s="210">
        <f t="shared" si="144"/>
        <v>1</v>
      </c>
      <c r="M992" s="211">
        <f t="shared" si="145"/>
        <v>0</v>
      </c>
      <c r="N992" s="211">
        <f t="shared" si="146"/>
        <v>2500</v>
      </c>
      <c r="O992" s="210"/>
      <c r="P992" s="218"/>
      <c r="Q992" s="215" t="str">
        <f t="shared" si="149"/>
        <v>ריהוט</v>
      </c>
      <c r="R992" s="219">
        <f t="shared" si="150"/>
        <v>1</v>
      </c>
      <c r="S992" s="211">
        <f t="shared" si="151"/>
        <v>0</v>
      </c>
      <c r="T992" s="211">
        <f t="shared" si="147"/>
        <v>2500</v>
      </c>
      <c r="U992" s="211">
        <f t="shared" si="152"/>
        <v>2500</v>
      </c>
      <c r="V992" s="220"/>
      <c r="X992" s="63" t="str">
        <f>'טבלה מרכזת'!A992</f>
        <v>תשושי נפש</v>
      </c>
      <c r="Y992" s="63">
        <f>'טבלה מרכזת'!B992</f>
        <v>60</v>
      </c>
      <c r="Z992" s="63" t="str">
        <f>'טבלה מרכזת'!C992</f>
        <v>ריהוט</v>
      </c>
      <c r="AA992" s="63" t="str">
        <f>'טבלה מרכזת'!D992</f>
        <v>חדר מחשבים</v>
      </c>
      <c r="AB992" s="63" t="str">
        <f>'טבלה מרכזת'!E992</f>
        <v>שולחן מחשב מתכנן</v>
      </c>
      <c r="AC992" s="63">
        <f>'טבלה מרכזת'!F992</f>
        <v>2500</v>
      </c>
      <c r="AD992" s="63">
        <f>'טבלה מרכזת'!G992</f>
        <v>1</v>
      </c>
      <c r="AE992" s="63">
        <f>'טבלה מרכזת'!H992</f>
        <v>2500</v>
      </c>
    </row>
    <row r="993" spans="2:31" ht="28.5" thickBot="1" x14ac:dyDescent="0.35">
      <c r="B993" s="64" t="str">
        <f>תקן[[#This Row],[סוג מרכז]]</f>
        <v>תשושי נפש</v>
      </c>
      <c r="C993" s="64">
        <f>תקן[[#This Row],[גודל מרכז]]</f>
        <v>60</v>
      </c>
      <c r="D993" s="64" t="str">
        <f>תקן[[#This Row],[סוג פריט]]</f>
        <v>ריהוט</v>
      </c>
      <c r="E993" s="64" t="str">
        <f>תקן[[#This Row],[קטגוריה]]</f>
        <v>חדר מזכירות וקבלה</v>
      </c>
      <c r="F993" s="60" t="str">
        <f>תקן[[#This Row],[תיאור הפריט]]</f>
        <v>שולחן משרדי + שלוחה + מגירות</v>
      </c>
      <c r="G993" s="64">
        <f>תקן[[#This Row],[עלות פריט]]</f>
        <v>1700</v>
      </c>
      <c r="H993" s="64">
        <f>תקן[[#This Row],[כמות]]</f>
        <v>1</v>
      </c>
      <c r="I993" s="64">
        <f>תקן[[#This Row],[סהכ עלות]]</f>
        <v>1700</v>
      </c>
      <c r="J993" s="65"/>
      <c r="K993" s="209" t="str">
        <f t="shared" si="148"/>
        <v>שולחן משרדי + שלוחה + מגירות</v>
      </c>
      <c r="L993" s="210">
        <f t="shared" si="144"/>
        <v>1</v>
      </c>
      <c r="M993" s="211">
        <f t="shared" si="145"/>
        <v>0</v>
      </c>
      <c r="N993" s="211">
        <f t="shared" si="146"/>
        <v>1700</v>
      </c>
      <c r="O993" s="210"/>
      <c r="P993" s="218"/>
      <c r="Q993" s="215" t="str">
        <f t="shared" si="149"/>
        <v>ריהוט</v>
      </c>
      <c r="R993" s="219">
        <f t="shared" si="150"/>
        <v>1</v>
      </c>
      <c r="S993" s="211">
        <f t="shared" si="151"/>
        <v>0</v>
      </c>
      <c r="T993" s="211">
        <f t="shared" si="147"/>
        <v>1700</v>
      </c>
      <c r="U993" s="211">
        <f t="shared" si="152"/>
        <v>1700</v>
      </c>
      <c r="V993" s="220"/>
      <c r="X993" s="63" t="str">
        <f>'טבלה מרכזת'!A993</f>
        <v>תשושי נפש</v>
      </c>
      <c r="Y993" s="63">
        <f>'טבלה מרכזת'!B993</f>
        <v>60</v>
      </c>
      <c r="Z993" s="63" t="str">
        <f>'טבלה מרכזת'!C993</f>
        <v>ריהוט</v>
      </c>
      <c r="AA993" s="63" t="str">
        <f>'טבלה מרכזת'!D993</f>
        <v>חדר מזכירות וקבלה</v>
      </c>
      <c r="AB993" s="63" t="str">
        <f>'טבלה מרכזת'!E993</f>
        <v>שולחן משרדי + שלוחה + מגירות</v>
      </c>
      <c r="AC993" s="63">
        <f>'טבלה מרכזת'!F993</f>
        <v>1700</v>
      </c>
      <c r="AD993" s="63">
        <f>'טבלה מרכזת'!G993</f>
        <v>1</v>
      </c>
      <c r="AE993" s="63">
        <f>'טבלה מרכזת'!H993</f>
        <v>1700</v>
      </c>
    </row>
    <row r="994" spans="2:31" ht="28.5" thickBot="1" x14ac:dyDescent="0.35">
      <c r="B994" s="64" t="str">
        <f>תקן[[#This Row],[סוג מרכז]]</f>
        <v>תשושי נפש</v>
      </c>
      <c r="C994" s="64">
        <f>תקן[[#This Row],[גודל מרכז]]</f>
        <v>60</v>
      </c>
      <c r="D994" s="64" t="str">
        <f>תקן[[#This Row],[סוג פריט]]</f>
        <v>ריהוט</v>
      </c>
      <c r="E994" s="64" t="str">
        <f>תקן[[#This Row],[קטגוריה]]</f>
        <v>חדר מנהל</v>
      </c>
      <c r="F994" s="60" t="str">
        <f>תקן[[#This Row],[תיאור הפריט]]</f>
        <v>שולחן משרדי + שלוחה + מגירות</v>
      </c>
      <c r="G994" s="64">
        <f>תקן[[#This Row],[עלות פריט]]</f>
        <v>1700</v>
      </c>
      <c r="H994" s="64">
        <f>תקן[[#This Row],[כמות]]</f>
        <v>1</v>
      </c>
      <c r="I994" s="64">
        <f>תקן[[#This Row],[סהכ עלות]]</f>
        <v>1700</v>
      </c>
      <c r="J994" s="65"/>
      <c r="K994" s="209" t="str">
        <f t="shared" si="148"/>
        <v>שולחן משרדי + שלוחה + מגירות</v>
      </c>
      <c r="L994" s="210">
        <f t="shared" si="144"/>
        <v>1</v>
      </c>
      <c r="M994" s="211">
        <f t="shared" si="145"/>
        <v>0</v>
      </c>
      <c r="N994" s="211">
        <f t="shared" si="146"/>
        <v>1700</v>
      </c>
      <c r="O994" s="210"/>
      <c r="P994" s="218"/>
      <c r="Q994" s="215" t="str">
        <f t="shared" si="149"/>
        <v>ריהוט</v>
      </c>
      <c r="R994" s="219">
        <f t="shared" si="150"/>
        <v>1</v>
      </c>
      <c r="S994" s="211">
        <f t="shared" si="151"/>
        <v>0</v>
      </c>
      <c r="T994" s="211">
        <f t="shared" si="147"/>
        <v>1700</v>
      </c>
      <c r="U994" s="211">
        <f t="shared" si="152"/>
        <v>1700</v>
      </c>
      <c r="V994" s="220"/>
      <c r="X994" s="63" t="str">
        <f>'טבלה מרכזת'!A994</f>
        <v>תשושי נפש</v>
      </c>
      <c r="Y994" s="63">
        <f>'טבלה מרכזת'!B994</f>
        <v>60</v>
      </c>
      <c r="Z994" s="63" t="str">
        <f>'טבלה מרכזת'!C994</f>
        <v>ריהוט</v>
      </c>
      <c r="AA994" s="63" t="str">
        <f>'טבלה מרכזת'!D994</f>
        <v>חדר מנהל</v>
      </c>
      <c r="AB994" s="63" t="str">
        <f>'טבלה מרכזת'!E994</f>
        <v>שולחן משרדי + שלוחה + מגירות</v>
      </c>
      <c r="AC994" s="63">
        <f>'טבלה מרכזת'!F994</f>
        <v>1700</v>
      </c>
      <c r="AD994" s="63">
        <f>'טבלה מרכזת'!G994</f>
        <v>1</v>
      </c>
      <c r="AE994" s="63">
        <f>'טבלה מרכזת'!H994</f>
        <v>1700</v>
      </c>
    </row>
    <row r="995" spans="2:31" ht="28.5" thickBot="1" x14ac:dyDescent="0.35">
      <c r="B995" s="64" t="str">
        <f>תקן[[#This Row],[סוג מרכז]]</f>
        <v>תשושי נפש</v>
      </c>
      <c r="C995" s="64">
        <f>תקן[[#This Row],[גודל מרכז]]</f>
        <v>60</v>
      </c>
      <c r="D995" s="64" t="str">
        <f>תקן[[#This Row],[סוג פריט]]</f>
        <v>ריהוט</v>
      </c>
      <c r="E995" s="64" t="str">
        <f>תקן[[#This Row],[קטגוריה]]</f>
        <v>חדרי צוות/רב תחומי</v>
      </c>
      <c r="F995" s="60" t="str">
        <f>תקן[[#This Row],[תיאור הפריט]]</f>
        <v>שולחן משרדי + שלוחה + מגירות</v>
      </c>
      <c r="G995" s="64">
        <f>תקן[[#This Row],[עלות פריט]]</f>
        <v>1700</v>
      </c>
      <c r="H995" s="64">
        <f>תקן[[#This Row],[כמות]]</f>
        <v>2</v>
      </c>
      <c r="I995" s="64">
        <f>תקן[[#This Row],[סהכ עלות]]</f>
        <v>3400</v>
      </c>
      <c r="J995" s="65"/>
      <c r="K995" s="209" t="str">
        <f t="shared" si="148"/>
        <v>שולחן משרדי + שלוחה + מגירות</v>
      </c>
      <c r="L995" s="210">
        <f t="shared" si="144"/>
        <v>2</v>
      </c>
      <c r="M995" s="211">
        <f t="shared" si="145"/>
        <v>0</v>
      </c>
      <c r="N995" s="211">
        <f t="shared" si="146"/>
        <v>3400</v>
      </c>
      <c r="O995" s="210"/>
      <c r="P995" s="218"/>
      <c r="Q995" s="215" t="str">
        <f t="shared" si="149"/>
        <v>ריהוט</v>
      </c>
      <c r="R995" s="219">
        <f t="shared" si="150"/>
        <v>2</v>
      </c>
      <c r="S995" s="211">
        <f t="shared" si="151"/>
        <v>0</v>
      </c>
      <c r="T995" s="211">
        <f t="shared" si="147"/>
        <v>1700</v>
      </c>
      <c r="U995" s="211">
        <f t="shared" si="152"/>
        <v>3400</v>
      </c>
      <c r="V995" s="220"/>
      <c r="X995" s="63" t="str">
        <f>'טבלה מרכזת'!A995</f>
        <v>תשושי נפש</v>
      </c>
      <c r="Y995" s="63">
        <f>'טבלה מרכזת'!B995</f>
        <v>60</v>
      </c>
      <c r="Z995" s="63" t="str">
        <f>'טבלה מרכזת'!C995</f>
        <v>ריהוט</v>
      </c>
      <c r="AA995" s="63" t="str">
        <f>'טבלה מרכזת'!D995</f>
        <v>חדרי צוות/רב תחומי</v>
      </c>
      <c r="AB995" s="63" t="str">
        <f>'טבלה מרכזת'!E995</f>
        <v>שולחן משרדי + שלוחה + מגירות</v>
      </c>
      <c r="AC995" s="63">
        <f>'טבלה מרכזת'!F995</f>
        <v>1700</v>
      </c>
      <c r="AD995" s="63">
        <f>'טבלה מרכזת'!G995</f>
        <v>2</v>
      </c>
      <c r="AE995" s="63">
        <f>'טבלה מרכזת'!H995</f>
        <v>3400</v>
      </c>
    </row>
    <row r="996" spans="2:31" ht="14.5" thickBot="1" x14ac:dyDescent="0.35">
      <c r="B996" s="64" t="str">
        <f>תקן[[#This Row],[סוג מרכז]]</f>
        <v>תשושי נפש</v>
      </c>
      <c r="C996" s="64">
        <f>תקן[[#This Row],[גודל מרכז]]</f>
        <v>60</v>
      </c>
      <c r="D996" s="64" t="str">
        <f>תקן[[#This Row],[סוג פריט]]</f>
        <v>ריהוט</v>
      </c>
      <c r="E996" s="64" t="str">
        <f>תקן[[#This Row],[קטגוריה]]</f>
        <v>אולם כניסה</v>
      </c>
      <c r="F996" s="60" t="str">
        <f>תקן[[#This Row],[תיאור הפריט]]</f>
        <v xml:space="preserve">שולחן פינתי נמוך 60/60  </v>
      </c>
      <c r="G996" s="64">
        <f>תקן[[#This Row],[עלות פריט]]</f>
        <v>800</v>
      </c>
      <c r="H996" s="64">
        <f>תקן[[#This Row],[כמות]]</f>
        <v>2</v>
      </c>
      <c r="I996" s="64">
        <f>תקן[[#This Row],[סהכ עלות]]</f>
        <v>1600</v>
      </c>
      <c r="J996" s="65"/>
      <c r="K996" s="209" t="str">
        <f t="shared" si="148"/>
        <v xml:space="preserve">שולחן פינתי נמוך 60/60  </v>
      </c>
      <c r="L996" s="210">
        <f t="shared" si="144"/>
        <v>2</v>
      </c>
      <c r="M996" s="211">
        <f t="shared" si="145"/>
        <v>0</v>
      </c>
      <c r="N996" s="211">
        <f t="shared" si="146"/>
        <v>1600</v>
      </c>
      <c r="O996" s="210"/>
      <c r="P996" s="218"/>
      <c r="Q996" s="215" t="str">
        <f t="shared" si="149"/>
        <v>ריהוט</v>
      </c>
      <c r="R996" s="219">
        <f t="shared" si="150"/>
        <v>2</v>
      </c>
      <c r="S996" s="211">
        <f t="shared" si="151"/>
        <v>0</v>
      </c>
      <c r="T996" s="211">
        <f t="shared" si="147"/>
        <v>800</v>
      </c>
      <c r="U996" s="211">
        <f t="shared" si="152"/>
        <v>1600</v>
      </c>
      <c r="V996" s="220"/>
      <c r="X996" s="63" t="str">
        <f>'טבלה מרכזת'!A996</f>
        <v>תשושי נפש</v>
      </c>
      <c r="Y996" s="63">
        <f>'טבלה מרכזת'!B996</f>
        <v>60</v>
      </c>
      <c r="Z996" s="63" t="str">
        <f>'טבלה מרכזת'!C996</f>
        <v>ריהוט</v>
      </c>
      <c r="AA996" s="63" t="str">
        <f>'טבלה מרכזת'!D996</f>
        <v>אולם כניסה</v>
      </c>
      <c r="AB996" s="63" t="str">
        <f>'טבלה מרכזת'!E996</f>
        <v xml:space="preserve">שולחן פינתי נמוך 60/60  </v>
      </c>
      <c r="AC996" s="63">
        <f>'טבלה מרכזת'!F996</f>
        <v>800</v>
      </c>
      <c r="AD996" s="63">
        <f>'טבלה מרכזת'!G996</f>
        <v>2</v>
      </c>
      <c r="AE996" s="63">
        <f>'טבלה מרכזת'!H996</f>
        <v>1600</v>
      </c>
    </row>
    <row r="997" spans="2:31" ht="14.5" thickBot="1" x14ac:dyDescent="0.35">
      <c r="B997" s="64" t="str">
        <f>תקן[[#This Row],[סוג מרכז]]</f>
        <v>תשושי נפש</v>
      </c>
      <c r="C997" s="64">
        <f>תקן[[#This Row],[גודל מרכז]]</f>
        <v>60</v>
      </c>
      <c r="D997" s="64" t="str">
        <f>תקן[[#This Row],[סוג פריט]]</f>
        <v>ריהוט</v>
      </c>
      <c r="E997" s="64" t="str">
        <f>תקן[[#This Row],[קטגוריה]]</f>
        <v>חדרי פעילות/תעסוקה</v>
      </c>
      <c r="F997" s="60" t="str">
        <f>תקן[[#This Row],[תיאור הפריט]]</f>
        <v>שולחן פעילות 6 מקומות</v>
      </c>
      <c r="G997" s="64">
        <f>תקן[[#This Row],[עלות פריט]]</f>
        <v>1500</v>
      </c>
      <c r="H997" s="64">
        <f>תקן[[#This Row],[כמות]]</f>
        <v>10</v>
      </c>
      <c r="I997" s="64">
        <f>תקן[[#This Row],[סהכ עלות]]</f>
        <v>15000</v>
      </c>
      <c r="J997" s="65"/>
      <c r="K997" s="209" t="str">
        <f t="shared" si="148"/>
        <v>שולחן פעילות 6 מקומות</v>
      </c>
      <c r="L997" s="210">
        <f t="shared" si="144"/>
        <v>10</v>
      </c>
      <c r="M997" s="211">
        <f t="shared" si="145"/>
        <v>0</v>
      </c>
      <c r="N997" s="211">
        <f t="shared" si="146"/>
        <v>15000</v>
      </c>
      <c r="O997" s="210"/>
      <c r="P997" s="218"/>
      <c r="Q997" s="215" t="str">
        <f t="shared" si="149"/>
        <v>ריהוט</v>
      </c>
      <c r="R997" s="219">
        <f t="shared" si="150"/>
        <v>10</v>
      </c>
      <c r="S997" s="211">
        <f t="shared" si="151"/>
        <v>0</v>
      </c>
      <c r="T997" s="211">
        <f t="shared" si="147"/>
        <v>1500</v>
      </c>
      <c r="U997" s="211">
        <f t="shared" si="152"/>
        <v>15000</v>
      </c>
      <c r="V997" s="220"/>
      <c r="X997" s="63" t="str">
        <f>'טבלה מרכזת'!A997</f>
        <v>תשושי נפש</v>
      </c>
      <c r="Y997" s="63">
        <f>'טבלה מרכזת'!B997</f>
        <v>60</v>
      </c>
      <c r="Z997" s="63" t="str">
        <f>'טבלה מרכזת'!C997</f>
        <v>ריהוט</v>
      </c>
      <c r="AA997" s="63" t="str">
        <f>'טבלה מרכזת'!D997</f>
        <v>חדרי פעילות/תעסוקה</v>
      </c>
      <c r="AB997" s="63" t="str">
        <f>'טבלה מרכזת'!E997</f>
        <v>שולחן פעילות 6 מקומות</v>
      </c>
      <c r="AC997" s="63">
        <f>'טבלה מרכזת'!F997</f>
        <v>1500</v>
      </c>
      <c r="AD997" s="63">
        <f>'טבלה מרכזת'!G997</f>
        <v>10</v>
      </c>
      <c r="AE997" s="63">
        <f>'טבלה מרכזת'!H997</f>
        <v>15000</v>
      </c>
    </row>
    <row r="998" spans="2:31" ht="14.5" thickBot="1" x14ac:dyDescent="0.35">
      <c r="B998" s="64" t="str">
        <f>תקן[[#This Row],[סוג מרכז]]</f>
        <v>תשושי נפש</v>
      </c>
      <c r="C998" s="64">
        <f>תקן[[#This Row],[גודל מרכז]]</f>
        <v>60</v>
      </c>
      <c r="D998" s="64" t="str">
        <f>תקן[[#This Row],[סוג פריט]]</f>
        <v>ריהוט</v>
      </c>
      <c r="E998" s="64" t="str">
        <f>תקן[[#This Row],[קטגוריה]]</f>
        <v>חדרי צוות/רב תחומי</v>
      </c>
      <c r="F998" s="60" t="str">
        <f>תקן[[#This Row],[תיאור הפריט]]</f>
        <v>שולחן פעילות 6 מקומות</v>
      </c>
      <c r="G998" s="64">
        <f>תקן[[#This Row],[עלות פריט]]</f>
        <v>1500</v>
      </c>
      <c r="H998" s="64">
        <f>תקן[[#This Row],[כמות]]</f>
        <v>2</v>
      </c>
      <c r="I998" s="64">
        <f>תקן[[#This Row],[סהכ עלות]]</f>
        <v>3000</v>
      </c>
      <c r="J998" s="65"/>
      <c r="K998" s="209" t="str">
        <f t="shared" si="148"/>
        <v>שולחן פעילות 6 מקומות</v>
      </c>
      <c r="L998" s="210">
        <f t="shared" si="144"/>
        <v>2</v>
      </c>
      <c r="M998" s="211">
        <f t="shared" si="145"/>
        <v>0</v>
      </c>
      <c r="N998" s="211">
        <f t="shared" si="146"/>
        <v>3000</v>
      </c>
      <c r="O998" s="210"/>
      <c r="P998" s="218"/>
      <c r="Q998" s="215" t="str">
        <f t="shared" si="149"/>
        <v>ריהוט</v>
      </c>
      <c r="R998" s="219">
        <f t="shared" si="150"/>
        <v>2</v>
      </c>
      <c r="S998" s="211">
        <f t="shared" si="151"/>
        <v>0</v>
      </c>
      <c r="T998" s="211">
        <f t="shared" si="147"/>
        <v>1500</v>
      </c>
      <c r="U998" s="211">
        <f t="shared" si="152"/>
        <v>3000</v>
      </c>
      <c r="V998" s="220"/>
      <c r="X998" s="63" t="str">
        <f>'טבלה מרכזת'!A998</f>
        <v>תשושי נפש</v>
      </c>
      <c r="Y998" s="63">
        <f>'טבלה מרכזת'!B998</f>
        <v>60</v>
      </c>
      <c r="Z998" s="63" t="str">
        <f>'טבלה מרכזת'!C998</f>
        <v>ריהוט</v>
      </c>
      <c r="AA998" s="63" t="str">
        <f>'טבלה מרכזת'!D998</f>
        <v>חדרי צוות/רב תחומי</v>
      </c>
      <c r="AB998" s="63" t="str">
        <f>'טבלה מרכזת'!E998</f>
        <v>שולחן פעילות 6 מקומות</v>
      </c>
      <c r="AC998" s="63">
        <f>'טבלה מרכזת'!F998</f>
        <v>1500</v>
      </c>
      <c r="AD998" s="63">
        <f>'טבלה מרכזת'!G998</f>
        <v>2</v>
      </c>
      <c r="AE998" s="63">
        <f>'טבלה מרכזת'!H998</f>
        <v>3000</v>
      </c>
    </row>
    <row r="999" spans="2:31" ht="14.5" thickBot="1" x14ac:dyDescent="0.35">
      <c r="B999" s="64" t="str">
        <f>תקן[[#This Row],[סוג מרכז]]</f>
        <v>תשושי נפש</v>
      </c>
      <c r="C999" s="64">
        <f>תקן[[#This Row],[גודל מרכז]]</f>
        <v>60</v>
      </c>
      <c r="D999" s="64" t="str">
        <f>תקן[[#This Row],[סוג פריט]]</f>
        <v>ריהוט</v>
      </c>
      <c r="E999" s="64" t="str">
        <f>תקן[[#This Row],[קטגוריה]]</f>
        <v>חצר פעילות ומנוחה</v>
      </c>
      <c r="F999" s="60" t="str">
        <f>תקן[[#This Row],[תיאור הפריט]]</f>
        <v>שמשיית גן</v>
      </c>
      <c r="G999" s="64">
        <f>תקן[[#This Row],[עלות פריט]]</f>
        <v>400</v>
      </c>
      <c r="H999" s="64">
        <f>תקן[[#This Row],[כמות]]</f>
        <v>2</v>
      </c>
      <c r="I999" s="64">
        <f>תקן[[#This Row],[סהכ עלות]]</f>
        <v>800</v>
      </c>
      <c r="J999" s="65"/>
      <c r="K999" s="209" t="str">
        <f t="shared" si="148"/>
        <v>שמשיית גן</v>
      </c>
      <c r="L999" s="210">
        <f t="shared" si="144"/>
        <v>2</v>
      </c>
      <c r="M999" s="211">
        <f t="shared" si="145"/>
        <v>0</v>
      </c>
      <c r="N999" s="211">
        <f t="shared" si="146"/>
        <v>800</v>
      </c>
      <c r="O999" s="210"/>
      <c r="P999" s="218"/>
      <c r="Q999" s="215" t="str">
        <f t="shared" si="149"/>
        <v>ריהוט</v>
      </c>
      <c r="R999" s="219">
        <f t="shared" si="150"/>
        <v>2</v>
      </c>
      <c r="S999" s="211">
        <f t="shared" si="151"/>
        <v>0</v>
      </c>
      <c r="T999" s="211">
        <f t="shared" si="147"/>
        <v>400</v>
      </c>
      <c r="U999" s="211">
        <f t="shared" si="152"/>
        <v>800</v>
      </c>
      <c r="V999" s="220"/>
      <c r="X999" s="63" t="str">
        <f>'טבלה מרכזת'!A999</f>
        <v>תשושי נפש</v>
      </c>
      <c r="Y999" s="63">
        <f>'טבלה מרכזת'!B999</f>
        <v>60</v>
      </c>
      <c r="Z999" s="63" t="str">
        <f>'טבלה מרכזת'!C999</f>
        <v>ריהוט</v>
      </c>
      <c r="AA999" s="63" t="str">
        <f>'טבלה מרכזת'!D999</f>
        <v>חצר פעילות ומנוחה</v>
      </c>
      <c r="AB999" s="63" t="str">
        <f>'טבלה מרכזת'!E999</f>
        <v>שמשיית גן</v>
      </c>
      <c r="AC999" s="63">
        <f>'טבלה מרכזת'!F999</f>
        <v>400</v>
      </c>
      <c r="AD999" s="63">
        <f>'טבלה מרכזת'!G999</f>
        <v>2</v>
      </c>
      <c r="AE999" s="63">
        <f>'טבלה מרכזת'!H999</f>
        <v>800</v>
      </c>
    </row>
    <row r="1000" spans="2:31" ht="14.5" thickBot="1" x14ac:dyDescent="0.35">
      <c r="B1000" s="64" t="str">
        <f>תקן[[#This Row],[סוג מרכז]]</f>
        <v>תשושי נפש</v>
      </c>
      <c r="C1000" s="64">
        <f>תקן[[#This Row],[גודל מרכז]]</f>
        <v>60</v>
      </c>
      <c r="D1000" s="64" t="str">
        <f>תקן[[#This Row],[סוג פריט]]</f>
        <v>ריהוט</v>
      </c>
      <c r="E1000" s="64" t="str">
        <f>תקן[[#This Row],[קטגוריה]]</f>
        <v>מלתחה</v>
      </c>
      <c r="F1000" s="60" t="str">
        <f>תקן[[#This Row],[תיאור הפריט]]</f>
        <v>תא אישי עם נעילה</v>
      </c>
      <c r="G1000" s="64">
        <f>תקן[[#This Row],[עלות פריט]]</f>
        <v>250</v>
      </c>
      <c r="H1000" s="64">
        <f>תקן[[#This Row],[כמות]]</f>
        <v>20</v>
      </c>
      <c r="I1000" s="64">
        <f>תקן[[#This Row],[סהכ עלות]]</f>
        <v>5000</v>
      </c>
      <c r="J1000" s="65"/>
      <c r="K1000" s="209" t="str">
        <f t="shared" si="148"/>
        <v>תא אישי עם נעילה</v>
      </c>
      <c r="L1000" s="210">
        <f t="shared" si="144"/>
        <v>20</v>
      </c>
      <c r="M1000" s="211">
        <f t="shared" si="145"/>
        <v>0</v>
      </c>
      <c r="N1000" s="211">
        <f t="shared" si="146"/>
        <v>5000</v>
      </c>
      <c r="O1000" s="210"/>
      <c r="P1000" s="218"/>
      <c r="Q1000" s="215" t="str">
        <f t="shared" si="149"/>
        <v>ריהוט</v>
      </c>
      <c r="R1000" s="219">
        <f t="shared" si="150"/>
        <v>20</v>
      </c>
      <c r="S1000" s="211">
        <f t="shared" si="151"/>
        <v>0</v>
      </c>
      <c r="T1000" s="211">
        <f t="shared" si="147"/>
        <v>250</v>
      </c>
      <c r="U1000" s="211">
        <f t="shared" si="152"/>
        <v>5000</v>
      </c>
      <c r="V1000" s="220"/>
      <c r="X1000" s="63" t="str">
        <f>'טבלה מרכזת'!A1000</f>
        <v>תשושי נפש</v>
      </c>
      <c r="Y1000" s="63">
        <f>'טבלה מרכזת'!B1000</f>
        <v>60</v>
      </c>
      <c r="Z1000" s="63" t="str">
        <f>'טבלה מרכזת'!C1000</f>
        <v>ריהוט</v>
      </c>
      <c r="AA1000" s="63" t="str">
        <f>'טבלה מרכזת'!D1000</f>
        <v>מלתחה</v>
      </c>
      <c r="AB1000" s="63" t="str">
        <f>'טבלה מרכזת'!E1000</f>
        <v>תא אישי עם נעילה</v>
      </c>
      <c r="AC1000" s="63">
        <f>'טבלה מרכזת'!F1000</f>
        <v>250</v>
      </c>
      <c r="AD1000" s="63">
        <f>'טבלה מרכזת'!G1000</f>
        <v>20</v>
      </c>
      <c r="AE1000" s="63">
        <f>'טבלה מרכזת'!H1000</f>
        <v>5000</v>
      </c>
    </row>
    <row r="1001" spans="2:31" ht="14.5" thickBot="1" x14ac:dyDescent="0.35">
      <c r="B1001" s="64" t="str">
        <f>תקן[[#This Row],[סוג מרכז]]</f>
        <v>תשושי נפש</v>
      </c>
      <c r="C1001" s="64">
        <f>תקן[[#This Row],[גודל מרכז]]</f>
        <v>60</v>
      </c>
      <c r="D1001" s="64" t="str">
        <f>תקן[[#This Row],[סוג פריט]]</f>
        <v>ריהוט</v>
      </c>
      <c r="E1001" s="64" t="str">
        <f>תקן[[#This Row],[קטגוריה]]</f>
        <v>שירותי צוות ומלתחה</v>
      </c>
      <c r="F1001" s="60" t="str">
        <f>תקן[[#This Row],[תיאור הפריט]]</f>
        <v>תא אישי עם נעילה</v>
      </c>
      <c r="G1001" s="64">
        <f>תקן[[#This Row],[עלות פריט]]</f>
        <v>250</v>
      </c>
      <c r="H1001" s="64">
        <f>תקן[[#This Row],[כמות]]</f>
        <v>13</v>
      </c>
      <c r="I1001" s="64">
        <f>תקן[[#This Row],[סהכ עלות]]</f>
        <v>3250</v>
      </c>
      <c r="J1001" s="65"/>
      <c r="K1001" s="209" t="str">
        <f t="shared" si="148"/>
        <v>תא אישי עם נעילה</v>
      </c>
      <c r="L1001" s="210">
        <f t="shared" si="144"/>
        <v>13</v>
      </c>
      <c r="M1001" s="211">
        <f t="shared" si="145"/>
        <v>0</v>
      </c>
      <c r="N1001" s="211">
        <f t="shared" si="146"/>
        <v>3250</v>
      </c>
      <c r="O1001" s="210"/>
      <c r="P1001" s="218"/>
      <c r="Q1001" s="215" t="str">
        <f t="shared" si="149"/>
        <v>ריהוט</v>
      </c>
      <c r="R1001" s="219">
        <f t="shared" si="150"/>
        <v>13</v>
      </c>
      <c r="S1001" s="211">
        <f t="shared" si="151"/>
        <v>0</v>
      </c>
      <c r="T1001" s="211">
        <f t="shared" si="147"/>
        <v>250</v>
      </c>
      <c r="U1001" s="211">
        <f t="shared" si="152"/>
        <v>3250</v>
      </c>
      <c r="V1001" s="220"/>
      <c r="X1001" s="63" t="str">
        <f>'טבלה מרכזת'!A1001</f>
        <v>תשושי נפש</v>
      </c>
      <c r="Y1001" s="63">
        <f>'טבלה מרכזת'!B1001</f>
        <v>60</v>
      </c>
      <c r="Z1001" s="63" t="str">
        <f>'טבלה מרכזת'!C1001</f>
        <v>ריהוט</v>
      </c>
      <c r="AA1001" s="63" t="str">
        <f>'טבלה מרכזת'!D1001</f>
        <v>שירותי צוות ומלתחה</v>
      </c>
      <c r="AB1001" s="63" t="str">
        <f>'טבלה מרכזת'!E1001</f>
        <v>תא אישי עם נעילה</v>
      </c>
      <c r="AC1001" s="63">
        <f>'טבלה מרכזת'!F1001</f>
        <v>250</v>
      </c>
      <c r="AD1001" s="63">
        <f>'טבלה מרכזת'!G1001</f>
        <v>13</v>
      </c>
      <c r="AE1001" s="63">
        <f>'טבלה מרכזת'!H1001</f>
        <v>3250</v>
      </c>
    </row>
    <row r="1002" spans="2:31" ht="14.5" thickBot="1" x14ac:dyDescent="0.35">
      <c r="B1002" s="64" t="str">
        <f>תקן[[#This Row],[סוג מרכז]]</f>
        <v>תשושי נפש</v>
      </c>
      <c r="C1002" s="64">
        <f>תקן[[#This Row],[גודל מרכז]]</f>
        <v>60</v>
      </c>
      <c r="D1002" s="64" t="str">
        <f>תקן[[#This Row],[סוג פריט]]</f>
        <v>ריפוי בעיסוק ופיזיותרפיה</v>
      </c>
      <c r="E1002" s="64" t="str">
        <f>תקן[[#This Row],[קטגוריה]]</f>
        <v>ריפוי בעיסוק ופיזיותרפיה</v>
      </c>
      <c r="F1002" s="60" t="str">
        <f>תקן[[#This Row],[תיאור הפריט]]</f>
        <v xml:space="preserve">ראה גיליון מצורף </v>
      </c>
      <c r="G1002" s="64">
        <f>תקן[[#This Row],[עלות פריט]]</f>
        <v>0</v>
      </c>
      <c r="H1002" s="64">
        <f>תקן[[#This Row],[כמות]]</f>
        <v>0</v>
      </c>
      <c r="I1002" s="64">
        <f>תקן[[#This Row],[סהכ עלות]]</f>
        <v>0</v>
      </c>
      <c r="J1002" s="65"/>
      <c r="K1002" s="209" t="str">
        <f t="shared" si="148"/>
        <v xml:space="preserve">ראה גיליון מצורף </v>
      </c>
      <c r="L1002" s="210">
        <f t="shared" si="144"/>
        <v>0</v>
      </c>
      <c r="M1002" s="211">
        <f t="shared" si="145"/>
        <v>0</v>
      </c>
      <c r="N1002" s="211">
        <f t="shared" si="146"/>
        <v>0</v>
      </c>
      <c r="O1002" s="210"/>
      <c r="P1002" s="218"/>
      <c r="Q1002" s="215" t="str">
        <f t="shared" si="149"/>
        <v>ריפוי בעיסוק ופיזיותרפיה</v>
      </c>
      <c r="R1002" s="219">
        <f t="shared" si="150"/>
        <v>0</v>
      </c>
      <c r="S1002" s="211">
        <f t="shared" si="151"/>
        <v>0</v>
      </c>
      <c r="T1002" s="211">
        <f t="shared" si="147"/>
        <v>0</v>
      </c>
      <c r="U1002" s="211">
        <f t="shared" si="152"/>
        <v>0</v>
      </c>
      <c r="V1002" s="220"/>
      <c r="X1002" s="63" t="str">
        <f>'טבלה מרכזת'!A1002</f>
        <v>תשושי נפש</v>
      </c>
      <c r="Y1002" s="63">
        <f>'טבלה מרכזת'!B1002</f>
        <v>60</v>
      </c>
      <c r="Z1002" s="63" t="str">
        <f>'טבלה מרכזת'!C1002</f>
        <v>ריפוי בעיסוק ופיזיותרפיה</v>
      </c>
      <c r="AA1002" s="63" t="str">
        <f>'טבלה מרכזת'!D1002</f>
        <v>ריפוי בעיסוק ופיזיותרפיה</v>
      </c>
      <c r="AB1002" s="63" t="str">
        <f>'טבלה מרכזת'!E1002</f>
        <v xml:space="preserve">ראה גיליון מצורף </v>
      </c>
      <c r="AC1002" s="63">
        <f>'טבלה מרכזת'!F1002</f>
        <v>0</v>
      </c>
      <c r="AD1002" s="63">
        <f>'טבלה מרכזת'!G1002</f>
        <v>0</v>
      </c>
      <c r="AE1002" s="63">
        <f>'טבלה מרכזת'!H1002</f>
        <v>0</v>
      </c>
    </row>
    <row r="1003" spans="2:31" ht="14.5" thickBot="1" x14ac:dyDescent="0.35">
      <c r="B1003" s="64" t="str">
        <f>תקן[[#This Row],[סוג מרכז]]</f>
        <v>תשושי נפש</v>
      </c>
      <c r="C1003" s="64">
        <f>תקן[[#This Row],[גודל מרכז]]</f>
        <v>60</v>
      </c>
      <c r="D1003" s="64" t="str">
        <f>תקן[[#This Row],[סוג פריט]]</f>
        <v>שימור שיפור ופנאי</v>
      </c>
      <c r="E1003" s="64" t="str">
        <f>תקן[[#This Row],[קטגוריה]]</f>
        <v>שימור שיפור ופנאי</v>
      </c>
      <c r="F1003" s="60" t="str">
        <f>תקן[[#This Row],[תיאור הפריט]]</f>
        <v xml:space="preserve">ראה גיליון מצורף </v>
      </c>
      <c r="G1003" s="64">
        <f>תקן[[#This Row],[עלות פריט]]</f>
        <v>0</v>
      </c>
      <c r="H1003" s="64">
        <f>תקן[[#This Row],[כמות]]</f>
        <v>0</v>
      </c>
      <c r="I1003" s="64">
        <f>תקן[[#This Row],[סהכ עלות]]</f>
        <v>0</v>
      </c>
      <c r="J1003" s="65"/>
      <c r="K1003" s="209" t="str">
        <f t="shared" si="148"/>
        <v xml:space="preserve">ראה גיליון מצורף </v>
      </c>
      <c r="L1003" s="210">
        <f t="shared" si="144"/>
        <v>0</v>
      </c>
      <c r="M1003" s="211">
        <f t="shared" si="145"/>
        <v>0</v>
      </c>
      <c r="N1003" s="211">
        <f t="shared" si="146"/>
        <v>0</v>
      </c>
      <c r="O1003" s="210"/>
      <c r="P1003" s="218"/>
      <c r="Q1003" s="215" t="str">
        <f t="shared" si="149"/>
        <v>שימור שיפור ופנאי</v>
      </c>
      <c r="R1003" s="219">
        <f t="shared" si="150"/>
        <v>0</v>
      </c>
      <c r="S1003" s="211">
        <f t="shared" si="151"/>
        <v>0</v>
      </c>
      <c r="T1003" s="211">
        <f t="shared" si="147"/>
        <v>0</v>
      </c>
      <c r="U1003" s="211">
        <f t="shared" si="152"/>
        <v>0</v>
      </c>
      <c r="V1003" s="220"/>
      <c r="X1003" s="63" t="str">
        <f>'טבלה מרכזת'!A1003</f>
        <v>תשושי נפש</v>
      </c>
      <c r="Y1003" s="63">
        <f>'טבלה מרכזת'!B1003</f>
        <v>60</v>
      </c>
      <c r="Z1003" s="63" t="str">
        <f>'טבלה מרכזת'!C1003</f>
        <v>שימור שיפור ופנאי</v>
      </c>
      <c r="AA1003" s="63" t="str">
        <f>'טבלה מרכזת'!D1003</f>
        <v>שימור שיפור ופנאי</v>
      </c>
      <c r="AB1003" s="63" t="str">
        <f>'טבלה מרכזת'!E1003</f>
        <v xml:space="preserve">ראה גיליון מצורף </v>
      </c>
      <c r="AC1003" s="63">
        <f>'טבלה מרכזת'!F1003</f>
        <v>0</v>
      </c>
      <c r="AD1003" s="63">
        <f>'טבלה מרכזת'!G1003</f>
        <v>0</v>
      </c>
      <c r="AE1003" s="63">
        <f>'טבלה מרכזת'!H1003</f>
        <v>0</v>
      </c>
    </row>
    <row r="1004" spans="2:31" ht="14.5" thickBot="1" x14ac:dyDescent="0.35">
      <c r="B1004" s="64" t="str">
        <f>תקן[[#This Row],[סוג מרכז]]</f>
        <v>תשושים-אופק</v>
      </c>
      <c r="C1004" s="64">
        <f>תקן[[#This Row],[גודל מרכז]]</f>
        <v>60</v>
      </c>
      <c r="D1004" s="64" t="str">
        <f>תקן[[#This Row],[סוג פריט]]</f>
        <v>אביזרים</v>
      </c>
      <c r="E1004" s="64" t="str">
        <f>תקן[[#This Row],[קטגוריה]]</f>
        <v>כללי</v>
      </c>
      <c r="F1004" s="60" t="str">
        <f>תקן[[#This Row],[תיאור הפריט]]</f>
        <v xml:space="preserve"> שילוט לחדרים (תקציב)</v>
      </c>
      <c r="G1004" s="64">
        <f>תקן[[#This Row],[עלות פריט]]</f>
        <v>250</v>
      </c>
      <c r="H1004" s="64">
        <f>תקן[[#This Row],[כמות]]</f>
        <v>10</v>
      </c>
      <c r="I1004" s="64">
        <f>תקן[[#This Row],[סהכ עלות]]</f>
        <v>2500</v>
      </c>
      <c r="J1004" s="65"/>
      <c r="K1004" s="209" t="str">
        <f t="shared" si="148"/>
        <v xml:space="preserve"> שילוט לחדרים (תקציב)</v>
      </c>
      <c r="L1004" s="210">
        <f t="shared" si="144"/>
        <v>10</v>
      </c>
      <c r="M1004" s="211">
        <f t="shared" si="145"/>
        <v>0</v>
      </c>
      <c r="N1004" s="211">
        <f t="shared" si="146"/>
        <v>2500</v>
      </c>
      <c r="O1004" s="210"/>
      <c r="P1004" s="218"/>
      <c r="Q1004" s="215" t="str">
        <f t="shared" si="149"/>
        <v>אביזרים</v>
      </c>
      <c r="R1004" s="219">
        <f t="shared" si="150"/>
        <v>10</v>
      </c>
      <c r="S1004" s="211">
        <f t="shared" si="151"/>
        <v>0</v>
      </c>
      <c r="T1004" s="211">
        <f t="shared" si="147"/>
        <v>250</v>
      </c>
      <c r="U1004" s="211">
        <f t="shared" si="152"/>
        <v>2500</v>
      </c>
      <c r="V1004" s="220"/>
      <c r="X1004" s="63" t="str">
        <f>'טבלה מרכזת'!A1004</f>
        <v>תשושים-אופק</v>
      </c>
      <c r="Y1004" s="63">
        <f>'טבלה מרכזת'!B1004</f>
        <v>60</v>
      </c>
      <c r="Z1004" s="63" t="str">
        <f>'טבלה מרכזת'!C1004</f>
        <v>אביזרים</v>
      </c>
      <c r="AA1004" s="63" t="str">
        <f>'טבלה מרכזת'!D1004</f>
        <v>כללי</v>
      </c>
      <c r="AB1004" s="63" t="str">
        <f>'טבלה מרכזת'!E1004</f>
        <v xml:space="preserve"> שילוט לחדרים (תקציב)</v>
      </c>
      <c r="AC1004" s="63">
        <f>'טבלה מרכזת'!F1004</f>
        <v>250</v>
      </c>
      <c r="AD1004" s="63">
        <f>'טבלה מרכזת'!G1004</f>
        <v>10</v>
      </c>
      <c r="AE1004" s="63">
        <f>'טבלה מרכזת'!H1004</f>
        <v>2500</v>
      </c>
    </row>
    <row r="1005" spans="2:31" ht="28.5" thickBot="1" x14ac:dyDescent="0.35">
      <c r="B1005" s="64" t="str">
        <f>תקן[[#This Row],[סוג מרכז]]</f>
        <v>תשושים-אופק</v>
      </c>
      <c r="C1005" s="64">
        <f>תקן[[#This Row],[גודל מרכז]]</f>
        <v>60</v>
      </c>
      <c r="D1005" s="64" t="str">
        <f>תקן[[#This Row],[סוג פריט]]</f>
        <v>אביזרים</v>
      </c>
      <c r="E1005" s="64" t="str">
        <f>תקן[[#This Row],[קטגוריה]]</f>
        <v>חדר מזכירות וקבלה</v>
      </c>
      <c r="F1005" s="60" t="str">
        <f>תקן[[#This Row],[תיאור הפריט]]</f>
        <v>אביזרים (לוח מודעות, פח, פריטי עיצוב)</v>
      </c>
      <c r="G1005" s="64">
        <f>תקן[[#This Row],[עלות פריט]]</f>
        <v>500</v>
      </c>
      <c r="H1005" s="64">
        <f>תקן[[#This Row],[כמות]]</f>
        <v>1</v>
      </c>
      <c r="I1005" s="64">
        <f>תקן[[#This Row],[סהכ עלות]]</f>
        <v>500</v>
      </c>
      <c r="J1005" s="65"/>
      <c r="K1005" s="209" t="str">
        <f t="shared" si="148"/>
        <v>אביזרים (לוח מודעות, פח, פריטי עיצוב)</v>
      </c>
      <c r="L1005" s="210">
        <f t="shared" si="144"/>
        <v>1</v>
      </c>
      <c r="M1005" s="211">
        <f t="shared" si="145"/>
        <v>0</v>
      </c>
      <c r="N1005" s="211">
        <f t="shared" si="146"/>
        <v>500</v>
      </c>
      <c r="O1005" s="210"/>
      <c r="P1005" s="218"/>
      <c r="Q1005" s="215" t="str">
        <f t="shared" si="149"/>
        <v>אביזרים</v>
      </c>
      <c r="R1005" s="219">
        <f t="shared" si="150"/>
        <v>1</v>
      </c>
      <c r="S1005" s="211">
        <f t="shared" si="151"/>
        <v>0</v>
      </c>
      <c r="T1005" s="211">
        <f t="shared" si="147"/>
        <v>500</v>
      </c>
      <c r="U1005" s="211">
        <f t="shared" si="152"/>
        <v>500</v>
      </c>
      <c r="V1005" s="220"/>
      <c r="X1005" s="63" t="str">
        <f>'טבלה מרכזת'!A1005</f>
        <v>תשושים-אופק</v>
      </c>
      <c r="Y1005" s="63">
        <f>'טבלה מרכזת'!B1005</f>
        <v>60</v>
      </c>
      <c r="Z1005" s="63" t="str">
        <f>'טבלה מרכזת'!C1005</f>
        <v>אביזרים</v>
      </c>
      <c r="AA1005" s="63" t="str">
        <f>'טבלה מרכזת'!D1005</f>
        <v>חדר מזכירות וקבלה</v>
      </c>
      <c r="AB1005" s="63" t="str">
        <f>'טבלה מרכזת'!E1005</f>
        <v>אביזרים (לוח מודעות, פח, פריטי עיצוב)</v>
      </c>
      <c r="AC1005" s="63">
        <f>'טבלה מרכזת'!F1005</f>
        <v>500</v>
      </c>
      <c r="AD1005" s="63">
        <f>'טבלה מרכזת'!G1005</f>
        <v>1</v>
      </c>
      <c r="AE1005" s="63">
        <f>'טבלה מרכזת'!H1005</f>
        <v>500</v>
      </c>
    </row>
    <row r="1006" spans="2:31" ht="28.5" thickBot="1" x14ac:dyDescent="0.35">
      <c r="B1006" s="64" t="str">
        <f>תקן[[#This Row],[סוג מרכז]]</f>
        <v>תשושים-אופק</v>
      </c>
      <c r="C1006" s="64">
        <f>תקן[[#This Row],[גודל מרכז]]</f>
        <v>60</v>
      </c>
      <c r="D1006" s="64" t="str">
        <f>תקן[[#This Row],[סוג פריט]]</f>
        <v>אביזרים</v>
      </c>
      <c r="E1006" s="64" t="str">
        <f>תקן[[#This Row],[קטגוריה]]</f>
        <v>חדר מנהל</v>
      </c>
      <c r="F1006" s="60" t="str">
        <f>תקן[[#This Row],[תיאור הפריט]]</f>
        <v>אביזרים (לוח מודעות, פח, פריטי עיצוב)</v>
      </c>
      <c r="G1006" s="64">
        <f>תקן[[#This Row],[עלות פריט]]</f>
        <v>500</v>
      </c>
      <c r="H1006" s="64">
        <f>תקן[[#This Row],[כמות]]</f>
        <v>1</v>
      </c>
      <c r="I1006" s="64">
        <f>תקן[[#This Row],[סהכ עלות]]</f>
        <v>500</v>
      </c>
      <c r="J1006" s="65"/>
      <c r="K1006" s="209" t="str">
        <f t="shared" si="148"/>
        <v>אביזרים (לוח מודעות, פח, פריטי עיצוב)</v>
      </c>
      <c r="L1006" s="210">
        <f t="shared" si="144"/>
        <v>1</v>
      </c>
      <c r="M1006" s="211">
        <f t="shared" si="145"/>
        <v>0</v>
      </c>
      <c r="N1006" s="211">
        <f t="shared" si="146"/>
        <v>500</v>
      </c>
      <c r="O1006" s="210"/>
      <c r="P1006" s="218"/>
      <c r="Q1006" s="215" t="str">
        <f t="shared" si="149"/>
        <v>אביזרים</v>
      </c>
      <c r="R1006" s="219">
        <f t="shared" si="150"/>
        <v>1</v>
      </c>
      <c r="S1006" s="211">
        <f t="shared" si="151"/>
        <v>0</v>
      </c>
      <c r="T1006" s="211">
        <f t="shared" si="147"/>
        <v>500</v>
      </c>
      <c r="U1006" s="211">
        <f t="shared" si="152"/>
        <v>500</v>
      </c>
      <c r="V1006" s="220"/>
      <c r="X1006" s="63" t="str">
        <f>'טבלה מרכזת'!A1006</f>
        <v>תשושים-אופק</v>
      </c>
      <c r="Y1006" s="63">
        <f>'טבלה מרכזת'!B1006</f>
        <v>60</v>
      </c>
      <c r="Z1006" s="63" t="str">
        <f>'טבלה מרכזת'!C1006</f>
        <v>אביזרים</v>
      </c>
      <c r="AA1006" s="63" t="str">
        <f>'טבלה מרכזת'!D1006</f>
        <v>חדר מנהל</v>
      </c>
      <c r="AB1006" s="63" t="str">
        <f>'טבלה מרכזת'!E1006</f>
        <v>אביזרים (לוח מודעות, פח, פריטי עיצוב)</v>
      </c>
      <c r="AC1006" s="63">
        <f>'טבלה מרכזת'!F1006</f>
        <v>500</v>
      </c>
      <c r="AD1006" s="63">
        <f>'טבלה מרכזת'!G1006</f>
        <v>1</v>
      </c>
      <c r="AE1006" s="63">
        <f>'טבלה מרכזת'!H1006</f>
        <v>500</v>
      </c>
    </row>
    <row r="1007" spans="2:31" ht="42.5" thickBot="1" x14ac:dyDescent="0.35">
      <c r="B1007" s="64" t="str">
        <f>תקן[[#This Row],[סוג מרכז]]</f>
        <v>תשושים-אופק</v>
      </c>
      <c r="C1007" s="64">
        <f>תקן[[#This Row],[גודל מרכז]]</f>
        <v>60</v>
      </c>
      <c r="D1007" s="64" t="str">
        <f>תקן[[#This Row],[סוג פריט]]</f>
        <v>אביזרים</v>
      </c>
      <c r="E1007" s="64" t="str">
        <f>תקן[[#This Row],[קטגוריה]]</f>
        <v>שירותי צוות ומלתחה</v>
      </c>
      <c r="F1007" s="60" t="str">
        <f>תקן[[#This Row],[תיאור הפריט]]</f>
        <v>אביזרים (מתקן לסבון נוזלי, מתקן טואלט, מתקן מגבות נייר,פח וכדו')</v>
      </c>
      <c r="G1007" s="64">
        <f>תקן[[#This Row],[עלות פריט]]</f>
        <v>500</v>
      </c>
      <c r="H1007" s="64">
        <f>תקן[[#This Row],[כמות]]</f>
        <v>1</v>
      </c>
      <c r="I1007" s="64">
        <f>תקן[[#This Row],[סהכ עלות]]</f>
        <v>500</v>
      </c>
      <c r="J1007" s="65"/>
      <c r="K1007" s="209" t="str">
        <f t="shared" si="148"/>
        <v>אביזרים (מתקן לסבון נוזלי, מתקן טואלט, מתקן מגבות נייר,פח וכדו')</v>
      </c>
      <c r="L1007" s="210">
        <f t="shared" si="144"/>
        <v>1</v>
      </c>
      <c r="M1007" s="211">
        <f t="shared" si="145"/>
        <v>0</v>
      </c>
      <c r="N1007" s="211">
        <f t="shared" si="146"/>
        <v>500</v>
      </c>
      <c r="O1007" s="210"/>
      <c r="P1007" s="218"/>
      <c r="Q1007" s="215" t="str">
        <f t="shared" si="149"/>
        <v>אביזרים</v>
      </c>
      <c r="R1007" s="219">
        <f t="shared" si="150"/>
        <v>1</v>
      </c>
      <c r="S1007" s="211">
        <f t="shared" si="151"/>
        <v>0</v>
      </c>
      <c r="T1007" s="211">
        <f t="shared" si="147"/>
        <v>500</v>
      </c>
      <c r="U1007" s="211">
        <f t="shared" si="152"/>
        <v>500</v>
      </c>
      <c r="V1007" s="220"/>
      <c r="X1007" s="63" t="str">
        <f>'טבלה מרכזת'!A1007</f>
        <v>תשושים-אופק</v>
      </c>
      <c r="Y1007" s="63">
        <f>'טבלה מרכזת'!B1007</f>
        <v>60</v>
      </c>
      <c r="Z1007" s="63" t="str">
        <f>'טבלה מרכזת'!C1007</f>
        <v>אביזרים</v>
      </c>
      <c r="AA1007" s="63" t="str">
        <f>'טבלה מרכזת'!D1007</f>
        <v>שירותי צוות ומלתחה</v>
      </c>
      <c r="AB1007" s="63" t="str">
        <f>'טבלה מרכזת'!E1007</f>
        <v>אביזרים (מתקן לסבון נוזלי, מתקן טואלט, מתקן מגבות נייר,פח וכדו')</v>
      </c>
      <c r="AC1007" s="63">
        <f>'טבלה מרכזת'!F1007</f>
        <v>500</v>
      </c>
      <c r="AD1007" s="63">
        <f>'טבלה מרכזת'!G1007</f>
        <v>1</v>
      </c>
      <c r="AE1007" s="63">
        <f>'טבלה מרכזת'!H1007</f>
        <v>500</v>
      </c>
    </row>
    <row r="1008" spans="2:31" ht="42.5" thickBot="1" x14ac:dyDescent="0.35">
      <c r="B1008" s="64" t="str">
        <f>תקן[[#This Row],[סוג מרכז]]</f>
        <v>תשושים-אופק</v>
      </c>
      <c r="C1008" s="64">
        <f>תקן[[#This Row],[גודל מרכז]]</f>
        <v>60</v>
      </c>
      <c r="D1008" s="64" t="str">
        <f>תקן[[#This Row],[סוג פריט]]</f>
        <v>אביזרים</v>
      </c>
      <c r="E1008" s="64" t="str">
        <f>תקן[[#This Row],[קטגוריה]]</f>
        <v>שירותים ציבוריים</v>
      </c>
      <c r="F1008" s="60" t="str">
        <f>תקן[[#This Row],[תיאור הפריט]]</f>
        <v>אביזרים (מתקן לסבון נוזלי, מתקן טואלט, מתקן מגבות נייר,פח,ידיות אחיזה)</v>
      </c>
      <c r="G1008" s="64">
        <f>תקן[[#This Row],[עלות פריט]]</f>
        <v>500</v>
      </c>
      <c r="H1008" s="64">
        <f>תקן[[#This Row],[כמות]]</f>
        <v>4</v>
      </c>
      <c r="I1008" s="64">
        <f>תקן[[#This Row],[סהכ עלות]]</f>
        <v>2000</v>
      </c>
      <c r="J1008" s="65"/>
      <c r="K1008" s="209" t="str">
        <f t="shared" si="148"/>
        <v>אביזרים (מתקן לסבון נוזלי, מתקן טואלט, מתקן מגבות נייר,פח,ידיות אחיזה)</v>
      </c>
      <c r="L1008" s="210">
        <f t="shared" si="144"/>
        <v>4</v>
      </c>
      <c r="M1008" s="211">
        <f t="shared" si="145"/>
        <v>0</v>
      </c>
      <c r="N1008" s="211">
        <f t="shared" si="146"/>
        <v>2000</v>
      </c>
      <c r="O1008" s="210"/>
      <c r="P1008" s="218"/>
      <c r="Q1008" s="215" t="str">
        <f t="shared" si="149"/>
        <v>אביזרים</v>
      </c>
      <c r="R1008" s="219">
        <f t="shared" si="150"/>
        <v>4</v>
      </c>
      <c r="S1008" s="211">
        <f t="shared" si="151"/>
        <v>0</v>
      </c>
      <c r="T1008" s="211">
        <f t="shared" si="147"/>
        <v>500</v>
      </c>
      <c r="U1008" s="211">
        <f t="shared" si="152"/>
        <v>2000</v>
      </c>
      <c r="V1008" s="220"/>
      <c r="X1008" s="63" t="str">
        <f>'טבלה מרכזת'!A1008</f>
        <v>תשושים-אופק</v>
      </c>
      <c r="Y1008" s="63">
        <f>'טבלה מרכזת'!B1008</f>
        <v>60</v>
      </c>
      <c r="Z1008" s="63" t="str">
        <f>'טבלה מרכזת'!C1008</f>
        <v>אביזרים</v>
      </c>
      <c r="AA1008" s="63" t="str">
        <f>'טבלה מרכזת'!D1008</f>
        <v>שירותים ציבוריים</v>
      </c>
      <c r="AB1008" s="63" t="str">
        <f>'טבלה מרכזת'!E1008</f>
        <v>אביזרים (מתקן לסבון נוזלי, מתקן טואלט, מתקן מגבות נייר,פח,ידיות אחיזה)</v>
      </c>
      <c r="AC1008" s="63">
        <f>'טבלה מרכזת'!F1008</f>
        <v>500</v>
      </c>
      <c r="AD1008" s="63">
        <f>'טבלה מרכזת'!G1008</f>
        <v>4</v>
      </c>
      <c r="AE1008" s="63">
        <f>'טבלה מרכזת'!H1008</f>
        <v>2000</v>
      </c>
    </row>
    <row r="1009" spans="2:31" ht="42.5" thickBot="1" x14ac:dyDescent="0.35">
      <c r="B1009" s="64" t="str">
        <f>תקן[[#This Row],[סוג מרכז]]</f>
        <v>תשושים-אופק</v>
      </c>
      <c r="C1009" s="64">
        <f>תקן[[#This Row],[גודל מרכז]]</f>
        <v>60</v>
      </c>
      <c r="D1009" s="64" t="str">
        <f>תקן[[#This Row],[סוג פריט]]</f>
        <v>אביזרים</v>
      </c>
      <c r="E1009" s="64" t="str">
        <f>תקן[[#This Row],[קטגוריה]]</f>
        <v>אולם כניסה</v>
      </c>
      <c r="F1009" s="60" t="str">
        <f>תקן[[#This Row],[תיאור הפריט]]</f>
        <v>אביזרים (פח אשפה, מיכלי צמחים, מתקן מטריות, שעון קיר, אביזרי עיצוב)</v>
      </c>
      <c r="G1009" s="64">
        <f>תקן[[#This Row],[עלות פריט]]</f>
        <v>500</v>
      </c>
      <c r="H1009" s="64">
        <f>תקן[[#This Row],[כמות]]</f>
        <v>3</v>
      </c>
      <c r="I1009" s="64">
        <f>תקן[[#This Row],[סהכ עלות]]</f>
        <v>1500</v>
      </c>
      <c r="J1009" s="65"/>
      <c r="K1009" s="209" t="str">
        <f t="shared" si="148"/>
        <v>אביזרים (פח אשפה, מיכלי צמחים, מתקן מטריות, שעון קיר, אביזרי עיצוב)</v>
      </c>
      <c r="L1009" s="210">
        <f t="shared" si="144"/>
        <v>3</v>
      </c>
      <c r="M1009" s="211">
        <f t="shared" si="145"/>
        <v>0</v>
      </c>
      <c r="N1009" s="211">
        <f t="shared" si="146"/>
        <v>1500</v>
      </c>
      <c r="O1009" s="210"/>
      <c r="P1009" s="218"/>
      <c r="Q1009" s="215" t="str">
        <f t="shared" si="149"/>
        <v>אביזרים</v>
      </c>
      <c r="R1009" s="219">
        <f t="shared" si="150"/>
        <v>3</v>
      </c>
      <c r="S1009" s="211">
        <f t="shared" si="151"/>
        <v>0</v>
      </c>
      <c r="T1009" s="211">
        <f t="shared" si="147"/>
        <v>500</v>
      </c>
      <c r="U1009" s="211">
        <f t="shared" si="152"/>
        <v>1500</v>
      </c>
      <c r="V1009" s="220"/>
      <c r="X1009" s="63" t="str">
        <f>'טבלה מרכזת'!A1009</f>
        <v>תשושים-אופק</v>
      </c>
      <c r="Y1009" s="63">
        <f>'טבלה מרכזת'!B1009</f>
        <v>60</v>
      </c>
      <c r="Z1009" s="63" t="str">
        <f>'טבלה מרכזת'!C1009</f>
        <v>אביזרים</v>
      </c>
      <c r="AA1009" s="63" t="str">
        <f>'טבלה מרכזת'!D1009</f>
        <v>אולם כניסה</v>
      </c>
      <c r="AB1009" s="63" t="str">
        <f>'טבלה מרכזת'!E1009</f>
        <v>אביזרים (פח אשפה, מיכלי צמחים, מתקן מטריות, שעון קיר, אביזרי עיצוב)</v>
      </c>
      <c r="AC1009" s="63">
        <f>'טבלה מרכזת'!F1009</f>
        <v>500</v>
      </c>
      <c r="AD1009" s="63">
        <f>'טבלה מרכזת'!G1009</f>
        <v>3</v>
      </c>
      <c r="AE1009" s="63">
        <f>'טבלה מרכזת'!H1009</f>
        <v>1500</v>
      </c>
    </row>
    <row r="1010" spans="2:31" ht="28.5" thickBot="1" x14ac:dyDescent="0.35">
      <c r="B1010" s="64" t="str">
        <f>תקן[[#This Row],[סוג מרכז]]</f>
        <v>תשושים-אופק</v>
      </c>
      <c r="C1010" s="64">
        <f>תקן[[#This Row],[גודל מרכז]]</f>
        <v>60</v>
      </c>
      <c r="D1010" s="64" t="str">
        <f>תקן[[#This Row],[סוג פריט]]</f>
        <v>אביזרים</v>
      </c>
      <c r="E1010" s="64" t="str">
        <f>תקן[[#This Row],[קטגוריה]]</f>
        <v>חצר פעילות ומנוחה</v>
      </c>
      <c r="F1010" s="60" t="str">
        <f>תקן[[#This Row],[תיאור הפריט]]</f>
        <v>אביזרים (פח אשפה, מיכלי צמחים, פריטי עיצוב)</v>
      </c>
      <c r="G1010" s="64">
        <f>תקן[[#This Row],[עלות פריט]]</f>
        <v>500</v>
      </c>
      <c r="H1010" s="64">
        <f>תקן[[#This Row],[כמות]]</f>
        <v>2</v>
      </c>
      <c r="I1010" s="64">
        <f>תקן[[#This Row],[סהכ עלות]]</f>
        <v>1000</v>
      </c>
      <c r="J1010" s="65"/>
      <c r="K1010" s="209" t="str">
        <f t="shared" si="148"/>
        <v>אביזרים (פח אשפה, מיכלי צמחים, פריטי עיצוב)</v>
      </c>
      <c r="L1010" s="210">
        <f t="shared" si="144"/>
        <v>2</v>
      </c>
      <c r="M1010" s="211">
        <f t="shared" si="145"/>
        <v>0</v>
      </c>
      <c r="N1010" s="211">
        <f t="shared" si="146"/>
        <v>1000</v>
      </c>
      <c r="O1010" s="210"/>
      <c r="P1010" s="218"/>
      <c r="Q1010" s="215" t="str">
        <f t="shared" si="149"/>
        <v>אביזרים</v>
      </c>
      <c r="R1010" s="219">
        <f t="shared" si="150"/>
        <v>2</v>
      </c>
      <c r="S1010" s="211">
        <f t="shared" si="151"/>
        <v>0</v>
      </c>
      <c r="T1010" s="211">
        <f t="shared" si="147"/>
        <v>500</v>
      </c>
      <c r="U1010" s="211">
        <f t="shared" si="152"/>
        <v>1000</v>
      </c>
      <c r="V1010" s="220"/>
      <c r="X1010" s="63" t="str">
        <f>'טבלה מרכזת'!A1010</f>
        <v>תשושים-אופק</v>
      </c>
      <c r="Y1010" s="63">
        <f>'טבלה מרכזת'!B1010</f>
        <v>60</v>
      </c>
      <c r="Z1010" s="63" t="str">
        <f>'טבלה מרכזת'!C1010</f>
        <v>אביזרים</v>
      </c>
      <c r="AA1010" s="63" t="str">
        <f>'טבלה מרכזת'!D1010</f>
        <v>חצר פעילות ומנוחה</v>
      </c>
      <c r="AB1010" s="63" t="str">
        <f>'טבלה מרכזת'!E1010</f>
        <v>אביזרים (פח אשפה, מיכלי צמחים, פריטי עיצוב)</v>
      </c>
      <c r="AC1010" s="63">
        <f>'טבלה מרכזת'!F1010</f>
        <v>500</v>
      </c>
      <c r="AD1010" s="63">
        <f>'טבלה מרכזת'!G1010</f>
        <v>2</v>
      </c>
      <c r="AE1010" s="63">
        <f>'טבלה מרכזת'!H1010</f>
        <v>1000</v>
      </c>
    </row>
    <row r="1011" spans="2:31" ht="14.5" thickBot="1" x14ac:dyDescent="0.35">
      <c r="B1011" s="64" t="str">
        <f>תקן[[#This Row],[סוג מרכז]]</f>
        <v>תשושים-אופק</v>
      </c>
      <c r="C1011" s="64">
        <f>תקן[[#This Row],[גודל מרכז]]</f>
        <v>60</v>
      </c>
      <c r="D1011" s="64" t="str">
        <f>תקן[[#This Row],[סוג פריט]]</f>
        <v>אביזרים</v>
      </c>
      <c r="E1011" s="64" t="str">
        <f>תקן[[#This Row],[קטגוריה]]</f>
        <v>חדר מחשבים</v>
      </c>
      <c r="F1011" s="60" t="str">
        <f>תקן[[#This Row],[תיאור הפריט]]</f>
        <v>אביזרים (פח, עיצוב וכדו')</v>
      </c>
      <c r="G1011" s="64">
        <f>תקן[[#This Row],[עלות פריט]]</f>
        <v>500</v>
      </c>
      <c r="H1011" s="64">
        <f>תקן[[#This Row],[כמות]]</f>
        <v>1</v>
      </c>
      <c r="I1011" s="64">
        <f>תקן[[#This Row],[סהכ עלות]]</f>
        <v>500</v>
      </c>
      <c r="J1011" s="65"/>
      <c r="K1011" s="209" t="str">
        <f t="shared" si="148"/>
        <v>אביזרים (פח, עיצוב וכדו')</v>
      </c>
      <c r="L1011" s="210">
        <f t="shared" si="144"/>
        <v>1</v>
      </c>
      <c r="M1011" s="211">
        <f t="shared" si="145"/>
        <v>0</v>
      </c>
      <c r="N1011" s="211">
        <f t="shared" si="146"/>
        <v>500</v>
      </c>
      <c r="O1011" s="210"/>
      <c r="P1011" s="218"/>
      <c r="Q1011" s="215" t="str">
        <f t="shared" si="149"/>
        <v>אביזרים</v>
      </c>
      <c r="R1011" s="219">
        <f t="shared" si="150"/>
        <v>1</v>
      </c>
      <c r="S1011" s="211">
        <f t="shared" si="151"/>
        <v>0</v>
      </c>
      <c r="T1011" s="211">
        <f t="shared" si="147"/>
        <v>500</v>
      </c>
      <c r="U1011" s="211">
        <f t="shared" si="152"/>
        <v>500</v>
      </c>
      <c r="V1011" s="220"/>
      <c r="X1011" s="63" t="str">
        <f>'טבלה מרכזת'!A1011</f>
        <v>תשושים-אופק</v>
      </c>
      <c r="Y1011" s="63">
        <f>'טבלה מרכזת'!B1011</f>
        <v>60</v>
      </c>
      <c r="Z1011" s="63" t="str">
        <f>'טבלה מרכזת'!C1011</f>
        <v>אביזרים</v>
      </c>
      <c r="AA1011" s="63" t="str">
        <f>'טבלה מרכזת'!D1011</f>
        <v>חדר מחשבים</v>
      </c>
      <c r="AB1011" s="63" t="str">
        <f>'טבלה מרכזת'!E1011</f>
        <v>אביזרים (פח, עיצוב וכדו')</v>
      </c>
      <c r="AC1011" s="63">
        <f>'טבלה מרכזת'!F1011</f>
        <v>500</v>
      </c>
      <c r="AD1011" s="63">
        <f>'טבלה מרכזת'!G1011</f>
        <v>1</v>
      </c>
      <c r="AE1011" s="63">
        <f>'טבלה מרכזת'!H1011</f>
        <v>500</v>
      </c>
    </row>
    <row r="1012" spans="2:31" ht="28.5" thickBot="1" x14ac:dyDescent="0.35">
      <c r="B1012" s="64" t="str">
        <f>תקן[[#This Row],[סוג מרכז]]</f>
        <v>תשושים-אופק</v>
      </c>
      <c r="C1012" s="64">
        <f>תקן[[#This Row],[גודל מרכז]]</f>
        <v>60</v>
      </c>
      <c r="D1012" s="64" t="str">
        <f>תקן[[#This Row],[סוג פריט]]</f>
        <v>אביזרים</v>
      </c>
      <c r="E1012" s="64" t="str">
        <f>תקן[[#This Row],[קטגוריה]]</f>
        <v>מחסנים - מטבח, כללי, תעסוקה</v>
      </c>
      <c r="F1012" s="60" t="str">
        <f>תקן[[#This Row],[תיאור הפריט]]</f>
        <v>ארגז כלי עבודה כולל מקדחה ומברגה</v>
      </c>
      <c r="G1012" s="64">
        <f>תקן[[#This Row],[עלות פריט]]</f>
        <v>1300</v>
      </c>
      <c r="H1012" s="64">
        <f>תקן[[#This Row],[כמות]]</f>
        <v>1</v>
      </c>
      <c r="I1012" s="64">
        <f>תקן[[#This Row],[סהכ עלות]]</f>
        <v>1300</v>
      </c>
      <c r="J1012" s="65"/>
      <c r="K1012" s="209" t="str">
        <f t="shared" si="148"/>
        <v>ארגז כלי עבודה כולל מקדחה ומברגה</v>
      </c>
      <c r="L1012" s="210">
        <f t="shared" si="144"/>
        <v>1</v>
      </c>
      <c r="M1012" s="211">
        <f t="shared" si="145"/>
        <v>0</v>
      </c>
      <c r="N1012" s="211">
        <f t="shared" si="146"/>
        <v>1300</v>
      </c>
      <c r="O1012" s="210"/>
      <c r="P1012" s="218"/>
      <c r="Q1012" s="215" t="str">
        <f t="shared" si="149"/>
        <v>אביזרים</v>
      </c>
      <c r="R1012" s="219">
        <f t="shared" si="150"/>
        <v>1</v>
      </c>
      <c r="S1012" s="211">
        <f t="shared" si="151"/>
        <v>0</v>
      </c>
      <c r="T1012" s="211">
        <f t="shared" si="147"/>
        <v>1300</v>
      </c>
      <c r="U1012" s="211">
        <f t="shared" si="152"/>
        <v>1300</v>
      </c>
      <c r="V1012" s="220"/>
      <c r="X1012" s="63" t="str">
        <f>'טבלה מרכזת'!A1012</f>
        <v>תשושים-אופק</v>
      </c>
      <c r="Y1012" s="63">
        <f>'טבלה מרכזת'!B1012</f>
        <v>60</v>
      </c>
      <c r="Z1012" s="63" t="str">
        <f>'טבלה מרכזת'!C1012</f>
        <v>אביזרים</v>
      </c>
      <c r="AA1012" s="63" t="str">
        <f>'טבלה מרכזת'!D1012</f>
        <v>מחסנים - מטבח, כללי, תעסוקה</v>
      </c>
      <c r="AB1012" s="63" t="str">
        <f>'טבלה מרכזת'!E1012</f>
        <v>ארגז כלי עבודה כולל מקדחה ומברגה</v>
      </c>
      <c r="AC1012" s="63">
        <f>'טבלה מרכזת'!F1012</f>
        <v>1300</v>
      </c>
      <c r="AD1012" s="63">
        <f>'טבלה מרכזת'!G1012</f>
        <v>1</v>
      </c>
      <c r="AE1012" s="63">
        <f>'טבלה מרכזת'!H1012</f>
        <v>1300</v>
      </c>
    </row>
    <row r="1013" spans="2:31" ht="14.5" thickBot="1" x14ac:dyDescent="0.35">
      <c r="B1013" s="64" t="str">
        <f>תקן[[#This Row],[סוג מרכז]]</f>
        <v>תשושים-אופק</v>
      </c>
      <c r="C1013" s="64">
        <f>תקן[[#This Row],[גודל מרכז]]</f>
        <v>60</v>
      </c>
      <c r="D1013" s="64" t="str">
        <f>תקן[[#This Row],[סוג פריט]]</f>
        <v>אביזרים</v>
      </c>
      <c r="E1013" s="64" t="str">
        <f>תקן[[#This Row],[קטגוריה]]</f>
        <v>חדר רחצה</v>
      </c>
      <c r="F1013" s="60" t="str">
        <f>תקן[[#This Row],[תיאור הפריט]]</f>
        <v>וילון מקלחת</v>
      </c>
      <c r="G1013" s="64">
        <f>תקן[[#This Row],[עלות פריט]]</f>
        <v>150</v>
      </c>
      <c r="H1013" s="64">
        <f>תקן[[#This Row],[כמות]]</f>
        <v>2</v>
      </c>
      <c r="I1013" s="64">
        <f>תקן[[#This Row],[סהכ עלות]]</f>
        <v>300</v>
      </c>
      <c r="J1013" s="65"/>
      <c r="K1013" s="209" t="str">
        <f t="shared" si="148"/>
        <v>וילון מקלחת</v>
      </c>
      <c r="L1013" s="210">
        <f t="shared" si="144"/>
        <v>2</v>
      </c>
      <c r="M1013" s="211">
        <f t="shared" si="145"/>
        <v>0</v>
      </c>
      <c r="N1013" s="211">
        <f t="shared" si="146"/>
        <v>300</v>
      </c>
      <c r="O1013" s="210"/>
      <c r="P1013" s="218"/>
      <c r="Q1013" s="215" t="str">
        <f t="shared" si="149"/>
        <v>אביזרים</v>
      </c>
      <c r="R1013" s="219">
        <f t="shared" si="150"/>
        <v>2</v>
      </c>
      <c r="S1013" s="211">
        <f t="shared" si="151"/>
        <v>0</v>
      </c>
      <c r="T1013" s="211">
        <f t="shared" si="147"/>
        <v>150</v>
      </c>
      <c r="U1013" s="211">
        <f t="shared" si="152"/>
        <v>300</v>
      </c>
      <c r="V1013" s="220"/>
      <c r="X1013" s="63" t="str">
        <f>'טבלה מרכזת'!A1013</f>
        <v>תשושים-אופק</v>
      </c>
      <c r="Y1013" s="63">
        <f>'טבלה מרכזת'!B1013</f>
        <v>60</v>
      </c>
      <c r="Z1013" s="63" t="str">
        <f>'טבלה מרכזת'!C1013</f>
        <v>אביזרים</v>
      </c>
      <c r="AA1013" s="63" t="str">
        <f>'טבלה מרכזת'!D1013</f>
        <v>חדר רחצה</v>
      </c>
      <c r="AB1013" s="63" t="str">
        <f>'טבלה מרכזת'!E1013</f>
        <v>וילון מקלחת</v>
      </c>
      <c r="AC1013" s="63">
        <f>'טבלה מרכזת'!F1013</f>
        <v>150</v>
      </c>
      <c r="AD1013" s="63">
        <f>'טבלה מרכזת'!G1013</f>
        <v>2</v>
      </c>
      <c r="AE1013" s="63">
        <f>'טבלה מרכזת'!H1013</f>
        <v>300</v>
      </c>
    </row>
    <row r="1014" spans="2:31" ht="14.5" thickBot="1" x14ac:dyDescent="0.35">
      <c r="B1014" s="64" t="str">
        <f>תקן[[#This Row],[סוג מרכז]]</f>
        <v>תשושים-אופק</v>
      </c>
      <c r="C1014" s="64">
        <f>תקן[[#This Row],[גודל מרכז]]</f>
        <v>60</v>
      </c>
      <c r="D1014" s="64" t="str">
        <f>תקן[[#This Row],[סוג פריט]]</f>
        <v>אביזרים</v>
      </c>
      <c r="E1014" s="64" t="str">
        <f>תקן[[#This Row],[קטגוריה]]</f>
        <v>חדר רחצה</v>
      </c>
      <c r="F1014" s="60" t="str">
        <f>תקן[[#This Row],[תיאור הפריט]]</f>
        <v>ידיות אחיזה</v>
      </c>
      <c r="G1014" s="64">
        <f>תקן[[#This Row],[עלות פריט]]</f>
        <v>300</v>
      </c>
      <c r="H1014" s="64">
        <f>תקן[[#This Row],[כמות]]</f>
        <v>2</v>
      </c>
      <c r="I1014" s="64">
        <f>תקן[[#This Row],[סהכ עלות]]</f>
        <v>600</v>
      </c>
      <c r="J1014" s="65"/>
      <c r="K1014" s="209" t="str">
        <f t="shared" si="148"/>
        <v>ידיות אחיזה</v>
      </c>
      <c r="L1014" s="210">
        <f t="shared" si="144"/>
        <v>2</v>
      </c>
      <c r="M1014" s="211">
        <f t="shared" si="145"/>
        <v>0</v>
      </c>
      <c r="N1014" s="211">
        <f t="shared" si="146"/>
        <v>600</v>
      </c>
      <c r="O1014" s="210"/>
      <c r="P1014" s="218"/>
      <c r="Q1014" s="215" t="str">
        <f t="shared" si="149"/>
        <v>אביזרים</v>
      </c>
      <c r="R1014" s="219">
        <f t="shared" si="150"/>
        <v>2</v>
      </c>
      <c r="S1014" s="211">
        <f t="shared" si="151"/>
        <v>0</v>
      </c>
      <c r="T1014" s="211">
        <f t="shared" si="147"/>
        <v>300</v>
      </c>
      <c r="U1014" s="211">
        <f t="shared" si="152"/>
        <v>600</v>
      </c>
      <c r="V1014" s="220"/>
      <c r="X1014" s="63" t="str">
        <f>'טבלה מרכזת'!A1014</f>
        <v>תשושים-אופק</v>
      </c>
      <c r="Y1014" s="63">
        <f>'טבלה מרכזת'!B1014</f>
        <v>60</v>
      </c>
      <c r="Z1014" s="63" t="str">
        <f>'טבלה מרכזת'!C1014</f>
        <v>אביזרים</v>
      </c>
      <c r="AA1014" s="63" t="str">
        <f>'טבלה מרכזת'!D1014</f>
        <v>חדר רחצה</v>
      </c>
      <c r="AB1014" s="63" t="str">
        <f>'טבלה מרכזת'!E1014</f>
        <v>ידיות אחיזה</v>
      </c>
      <c r="AC1014" s="63">
        <f>'טבלה מרכזת'!F1014</f>
        <v>300</v>
      </c>
      <c r="AD1014" s="63">
        <f>'טבלה מרכזת'!G1014</f>
        <v>2</v>
      </c>
      <c r="AE1014" s="63">
        <f>'טבלה מרכזת'!H1014</f>
        <v>600</v>
      </c>
    </row>
    <row r="1015" spans="2:31" ht="14.5" thickBot="1" x14ac:dyDescent="0.35">
      <c r="B1015" s="64" t="str">
        <f>תקן[[#This Row],[סוג מרכז]]</f>
        <v>תשושים-אופק</v>
      </c>
      <c r="C1015" s="64">
        <f>תקן[[#This Row],[גודל מרכז]]</f>
        <v>60</v>
      </c>
      <c r="D1015" s="64" t="str">
        <f>תקן[[#This Row],[סוג פריט]]</f>
        <v>אביזרים</v>
      </c>
      <c r="E1015" s="64" t="str">
        <f>תקן[[#This Row],[קטגוריה]]</f>
        <v>חדר אוכל</v>
      </c>
      <c r="F1015" s="60" t="str">
        <f>תקן[[#This Row],[תיאור הפריט]]</f>
        <v>לוח מודעות 80/120</v>
      </c>
      <c r="G1015" s="64">
        <f>תקן[[#This Row],[עלות פריט]]</f>
        <v>200</v>
      </c>
      <c r="H1015" s="64">
        <f>תקן[[#This Row],[כמות]]</f>
        <v>2</v>
      </c>
      <c r="I1015" s="64">
        <f>תקן[[#This Row],[סהכ עלות]]</f>
        <v>400</v>
      </c>
      <c r="J1015" s="65"/>
      <c r="K1015" s="209" t="str">
        <f t="shared" si="148"/>
        <v>לוח מודעות 80/120</v>
      </c>
      <c r="L1015" s="210">
        <f t="shared" si="144"/>
        <v>2</v>
      </c>
      <c r="M1015" s="211">
        <f t="shared" si="145"/>
        <v>0</v>
      </c>
      <c r="N1015" s="211">
        <f t="shared" si="146"/>
        <v>400</v>
      </c>
      <c r="O1015" s="210"/>
      <c r="P1015" s="218"/>
      <c r="Q1015" s="215" t="str">
        <f t="shared" si="149"/>
        <v>אביזרים</v>
      </c>
      <c r="R1015" s="219">
        <f t="shared" si="150"/>
        <v>2</v>
      </c>
      <c r="S1015" s="211">
        <f t="shared" si="151"/>
        <v>0</v>
      </c>
      <c r="T1015" s="211">
        <f t="shared" si="147"/>
        <v>200</v>
      </c>
      <c r="U1015" s="211">
        <f t="shared" si="152"/>
        <v>400</v>
      </c>
      <c r="V1015" s="220"/>
      <c r="X1015" s="63" t="str">
        <f>'טבלה מרכזת'!A1015</f>
        <v>תשושים-אופק</v>
      </c>
      <c r="Y1015" s="63">
        <f>'טבלה מרכזת'!B1015</f>
        <v>60</v>
      </c>
      <c r="Z1015" s="63" t="str">
        <f>'טבלה מרכזת'!C1015</f>
        <v>אביזרים</v>
      </c>
      <c r="AA1015" s="63" t="str">
        <f>'טבלה מרכזת'!D1015</f>
        <v>חדר אוכל</v>
      </c>
      <c r="AB1015" s="63" t="str">
        <f>'טבלה מרכזת'!E1015</f>
        <v>לוח מודעות 80/120</v>
      </c>
      <c r="AC1015" s="63">
        <f>'טבלה מרכזת'!F1015</f>
        <v>200</v>
      </c>
      <c r="AD1015" s="63">
        <f>'טבלה מרכזת'!G1015</f>
        <v>2</v>
      </c>
      <c r="AE1015" s="63">
        <f>'טבלה מרכזת'!H1015</f>
        <v>400</v>
      </c>
    </row>
    <row r="1016" spans="2:31" ht="14.5" thickBot="1" x14ac:dyDescent="0.35">
      <c r="B1016" s="64" t="str">
        <f>תקן[[#This Row],[סוג מרכז]]</f>
        <v>תשושים-אופק</v>
      </c>
      <c r="C1016" s="64">
        <f>תקן[[#This Row],[גודל מרכז]]</f>
        <v>60</v>
      </c>
      <c r="D1016" s="64" t="str">
        <f>תקן[[#This Row],[סוג פריט]]</f>
        <v>אביזרים</v>
      </c>
      <c r="E1016" s="64" t="str">
        <f>תקן[[#This Row],[קטגוריה]]</f>
        <v>חדר מחשבים</v>
      </c>
      <c r="F1016" s="60" t="str">
        <f>תקן[[#This Row],[תיאור הפריט]]</f>
        <v>לוח מודעות 80/120</v>
      </c>
      <c r="G1016" s="64">
        <f>תקן[[#This Row],[עלות פריט]]</f>
        <v>200</v>
      </c>
      <c r="H1016" s="64">
        <f>תקן[[#This Row],[כמות]]</f>
        <v>2</v>
      </c>
      <c r="I1016" s="64">
        <f>תקן[[#This Row],[סהכ עלות]]</f>
        <v>400</v>
      </c>
      <c r="J1016" s="65"/>
      <c r="K1016" s="209" t="str">
        <f t="shared" si="148"/>
        <v>לוח מודעות 80/120</v>
      </c>
      <c r="L1016" s="210">
        <f t="shared" si="144"/>
        <v>2</v>
      </c>
      <c r="M1016" s="211">
        <f t="shared" si="145"/>
        <v>0</v>
      </c>
      <c r="N1016" s="211">
        <f t="shared" si="146"/>
        <v>400</v>
      </c>
      <c r="O1016" s="210"/>
      <c r="P1016" s="218"/>
      <c r="Q1016" s="215" t="str">
        <f t="shared" si="149"/>
        <v>אביזרים</v>
      </c>
      <c r="R1016" s="219">
        <f t="shared" si="150"/>
        <v>2</v>
      </c>
      <c r="S1016" s="211">
        <f t="shared" si="151"/>
        <v>0</v>
      </c>
      <c r="T1016" s="211">
        <f t="shared" si="147"/>
        <v>200</v>
      </c>
      <c r="U1016" s="211">
        <f t="shared" si="152"/>
        <v>400</v>
      </c>
      <c r="V1016" s="220"/>
      <c r="X1016" s="63" t="str">
        <f>'טבלה מרכזת'!A1016</f>
        <v>תשושים-אופק</v>
      </c>
      <c r="Y1016" s="63">
        <f>'טבלה מרכזת'!B1016</f>
        <v>60</v>
      </c>
      <c r="Z1016" s="63" t="str">
        <f>'טבלה מרכזת'!C1016</f>
        <v>אביזרים</v>
      </c>
      <c r="AA1016" s="63" t="str">
        <f>'טבלה מרכזת'!D1016</f>
        <v>חדר מחשבים</v>
      </c>
      <c r="AB1016" s="63" t="str">
        <f>'טבלה מרכזת'!E1016</f>
        <v>לוח מודעות 80/120</v>
      </c>
      <c r="AC1016" s="63">
        <f>'טבלה מרכזת'!F1016</f>
        <v>200</v>
      </c>
      <c r="AD1016" s="63">
        <f>'טבלה מרכזת'!G1016</f>
        <v>2</v>
      </c>
      <c r="AE1016" s="63">
        <f>'טבלה מרכזת'!H1016</f>
        <v>400</v>
      </c>
    </row>
    <row r="1017" spans="2:31" ht="14.5" thickBot="1" x14ac:dyDescent="0.35">
      <c r="B1017" s="64" t="str">
        <f>תקן[[#This Row],[סוג מרכז]]</f>
        <v>תשושים-אופק</v>
      </c>
      <c r="C1017" s="64">
        <f>תקן[[#This Row],[גודל מרכז]]</f>
        <v>60</v>
      </c>
      <c r="D1017" s="64" t="str">
        <f>תקן[[#This Row],[סוג פריט]]</f>
        <v>אביזרים</v>
      </c>
      <c r="E1017" s="64" t="str">
        <f>תקן[[#This Row],[קטגוריה]]</f>
        <v>חדרי פעילות/תעסוקה</v>
      </c>
      <c r="F1017" s="60" t="str">
        <f>תקן[[#This Row],[תיאור הפריט]]</f>
        <v>לוח מודעות 80/120</v>
      </c>
      <c r="G1017" s="64">
        <f>תקן[[#This Row],[עלות פריט]]</f>
        <v>200</v>
      </c>
      <c r="H1017" s="64">
        <f>תקן[[#This Row],[כמות]]</f>
        <v>4</v>
      </c>
      <c r="I1017" s="64">
        <f>תקן[[#This Row],[סהכ עלות]]</f>
        <v>800</v>
      </c>
      <c r="J1017" s="65"/>
      <c r="K1017" s="209" t="str">
        <f t="shared" si="148"/>
        <v>לוח מודעות 80/120</v>
      </c>
      <c r="L1017" s="210">
        <f t="shared" si="144"/>
        <v>4</v>
      </c>
      <c r="M1017" s="211">
        <f t="shared" si="145"/>
        <v>0</v>
      </c>
      <c r="N1017" s="211">
        <f t="shared" si="146"/>
        <v>800</v>
      </c>
      <c r="O1017" s="210"/>
      <c r="P1017" s="218"/>
      <c r="Q1017" s="215" t="str">
        <f t="shared" si="149"/>
        <v>אביזרים</v>
      </c>
      <c r="R1017" s="219">
        <f t="shared" si="150"/>
        <v>4</v>
      </c>
      <c r="S1017" s="211">
        <f t="shared" si="151"/>
        <v>0</v>
      </c>
      <c r="T1017" s="211">
        <f t="shared" si="147"/>
        <v>200</v>
      </c>
      <c r="U1017" s="211">
        <f t="shared" si="152"/>
        <v>800</v>
      </c>
      <c r="V1017" s="220"/>
      <c r="X1017" s="63" t="str">
        <f>'טבלה מרכזת'!A1017</f>
        <v>תשושים-אופק</v>
      </c>
      <c r="Y1017" s="63">
        <f>'טבלה מרכזת'!B1017</f>
        <v>60</v>
      </c>
      <c r="Z1017" s="63" t="str">
        <f>'טבלה מרכזת'!C1017</f>
        <v>אביזרים</v>
      </c>
      <c r="AA1017" s="63" t="str">
        <f>'טבלה מרכזת'!D1017</f>
        <v>חדרי פעילות/תעסוקה</v>
      </c>
      <c r="AB1017" s="63" t="str">
        <f>'טבלה מרכזת'!E1017</f>
        <v>לוח מודעות 80/120</v>
      </c>
      <c r="AC1017" s="63">
        <f>'טבלה מרכזת'!F1017</f>
        <v>200</v>
      </c>
      <c r="AD1017" s="63">
        <f>'טבלה מרכזת'!G1017</f>
        <v>4</v>
      </c>
      <c r="AE1017" s="63">
        <f>'טבלה מרכזת'!H1017</f>
        <v>800</v>
      </c>
    </row>
    <row r="1018" spans="2:31" ht="14.5" thickBot="1" x14ac:dyDescent="0.35">
      <c r="B1018" s="64" t="str">
        <f>תקן[[#This Row],[סוג מרכז]]</f>
        <v>תשושים-אופק</v>
      </c>
      <c r="C1018" s="64">
        <f>תקן[[#This Row],[גודל מרכז]]</f>
        <v>60</v>
      </c>
      <c r="D1018" s="64" t="str">
        <f>תקן[[#This Row],[סוג פריט]]</f>
        <v>אביזרים</v>
      </c>
      <c r="E1018" s="64" t="str">
        <f>תקן[[#This Row],[קטגוריה]]</f>
        <v>חדרי צוות/רב תחומי</v>
      </c>
      <c r="F1018" s="60" t="str">
        <f>תקן[[#This Row],[תיאור הפריט]]</f>
        <v>לוח מודעות 80/120</v>
      </c>
      <c r="G1018" s="64">
        <f>תקן[[#This Row],[עלות פריט]]</f>
        <v>200</v>
      </c>
      <c r="H1018" s="64">
        <f>תקן[[#This Row],[כמות]]</f>
        <v>2</v>
      </c>
      <c r="I1018" s="64">
        <f>תקן[[#This Row],[סהכ עלות]]</f>
        <v>400</v>
      </c>
      <c r="J1018" s="65"/>
      <c r="K1018" s="209" t="str">
        <f t="shared" si="148"/>
        <v>לוח מודעות 80/120</v>
      </c>
      <c r="L1018" s="210">
        <f t="shared" si="144"/>
        <v>2</v>
      </c>
      <c r="M1018" s="211">
        <f t="shared" si="145"/>
        <v>0</v>
      </c>
      <c r="N1018" s="211">
        <f t="shared" si="146"/>
        <v>400</v>
      </c>
      <c r="O1018" s="210"/>
      <c r="P1018" s="218"/>
      <c r="Q1018" s="215" t="str">
        <f t="shared" si="149"/>
        <v>אביזרים</v>
      </c>
      <c r="R1018" s="219">
        <f t="shared" si="150"/>
        <v>2</v>
      </c>
      <c r="S1018" s="211">
        <f t="shared" si="151"/>
        <v>0</v>
      </c>
      <c r="T1018" s="211">
        <f t="shared" si="147"/>
        <v>200</v>
      </c>
      <c r="U1018" s="211">
        <f t="shared" si="152"/>
        <v>400</v>
      </c>
      <c r="V1018" s="220"/>
      <c r="X1018" s="63" t="str">
        <f>'טבלה מרכזת'!A1018</f>
        <v>תשושים-אופק</v>
      </c>
      <c r="Y1018" s="63">
        <f>'טבלה מרכזת'!B1018</f>
        <v>60</v>
      </c>
      <c r="Z1018" s="63" t="str">
        <f>'טבלה מרכזת'!C1018</f>
        <v>אביזרים</v>
      </c>
      <c r="AA1018" s="63" t="str">
        <f>'טבלה מרכזת'!D1018</f>
        <v>חדרי צוות/רב תחומי</v>
      </c>
      <c r="AB1018" s="63" t="str">
        <f>'טבלה מרכזת'!E1018</f>
        <v>לוח מודעות 80/120</v>
      </c>
      <c r="AC1018" s="63">
        <f>'טבלה מרכזת'!F1018</f>
        <v>200</v>
      </c>
      <c r="AD1018" s="63">
        <f>'טבלה מרכזת'!G1018</f>
        <v>2</v>
      </c>
      <c r="AE1018" s="63">
        <f>'טבלה מרכזת'!H1018</f>
        <v>400</v>
      </c>
    </row>
    <row r="1019" spans="2:31" ht="14.5" thickBot="1" x14ac:dyDescent="0.35">
      <c r="B1019" s="64" t="str">
        <f>תקן[[#This Row],[סוג מרכז]]</f>
        <v>תשושים-אופק</v>
      </c>
      <c r="C1019" s="64">
        <f>תקן[[#This Row],[גודל מרכז]]</f>
        <v>60</v>
      </c>
      <c r="D1019" s="64" t="str">
        <f>תקן[[#This Row],[סוג פריט]]</f>
        <v>אביזרים</v>
      </c>
      <c r="E1019" s="64" t="str">
        <f>תקן[[#This Row],[קטגוריה]]</f>
        <v>כללי</v>
      </c>
      <c r="F1019" s="60" t="str">
        <f>תקן[[#This Row],[תיאור הפריט]]</f>
        <v>מאזני אדם</v>
      </c>
      <c r="G1019" s="64">
        <f>תקן[[#This Row],[עלות פריט]]</f>
        <v>250</v>
      </c>
      <c r="H1019" s="64">
        <f>תקן[[#This Row],[כמות]]</f>
        <v>1</v>
      </c>
      <c r="I1019" s="64">
        <f>תקן[[#This Row],[סהכ עלות]]</f>
        <v>250</v>
      </c>
      <c r="J1019" s="65"/>
      <c r="K1019" s="209" t="str">
        <f t="shared" si="148"/>
        <v>מאזני אדם</v>
      </c>
      <c r="L1019" s="210">
        <f t="shared" si="144"/>
        <v>1</v>
      </c>
      <c r="M1019" s="211">
        <f t="shared" si="145"/>
        <v>0</v>
      </c>
      <c r="N1019" s="211">
        <f t="shared" si="146"/>
        <v>250</v>
      </c>
      <c r="O1019" s="210"/>
      <c r="P1019" s="218"/>
      <c r="Q1019" s="215" t="str">
        <f t="shared" si="149"/>
        <v>אביזרים</v>
      </c>
      <c r="R1019" s="219">
        <f t="shared" si="150"/>
        <v>1</v>
      </c>
      <c r="S1019" s="211">
        <f t="shared" si="151"/>
        <v>0</v>
      </c>
      <c r="T1019" s="211">
        <f t="shared" si="147"/>
        <v>250</v>
      </c>
      <c r="U1019" s="211">
        <f t="shared" si="152"/>
        <v>250</v>
      </c>
      <c r="V1019" s="220"/>
      <c r="X1019" s="63" t="str">
        <f>'טבלה מרכזת'!A1019</f>
        <v>תשושים-אופק</v>
      </c>
      <c r="Y1019" s="63">
        <f>'טבלה מרכזת'!B1019</f>
        <v>60</v>
      </c>
      <c r="Z1019" s="63" t="str">
        <f>'טבלה מרכזת'!C1019</f>
        <v>אביזרים</v>
      </c>
      <c r="AA1019" s="63" t="str">
        <f>'טבלה מרכזת'!D1019</f>
        <v>כללי</v>
      </c>
      <c r="AB1019" s="63" t="str">
        <f>'טבלה מרכזת'!E1019</f>
        <v>מאזני אדם</v>
      </c>
      <c r="AC1019" s="63">
        <f>'טבלה מרכזת'!F1019</f>
        <v>250</v>
      </c>
      <c r="AD1019" s="63">
        <f>'טבלה מרכזת'!G1019</f>
        <v>1</v>
      </c>
      <c r="AE1019" s="63">
        <f>'טבלה מרכזת'!H1019</f>
        <v>250</v>
      </c>
    </row>
    <row r="1020" spans="2:31" ht="14.5" thickBot="1" x14ac:dyDescent="0.35">
      <c r="B1020" s="64" t="str">
        <f>תקן[[#This Row],[סוג מרכז]]</f>
        <v>תשושים-אופק</v>
      </c>
      <c r="C1020" s="64">
        <f>תקן[[#This Row],[גודל מרכז]]</f>
        <v>60</v>
      </c>
      <c r="D1020" s="64" t="str">
        <f>תקן[[#This Row],[סוג פריט]]</f>
        <v>אביזרים</v>
      </c>
      <c r="E1020" s="64" t="str">
        <f>תקן[[#This Row],[קטגוריה]]</f>
        <v>חדר רחצה</v>
      </c>
      <c r="F1020" s="60" t="str">
        <f>תקן[[#This Row],[תיאור הפריט]]</f>
        <v>מדף לסבונים + סבוניה</v>
      </c>
      <c r="G1020" s="64">
        <f>תקן[[#This Row],[עלות פריט]]</f>
        <v>350</v>
      </c>
      <c r="H1020" s="64">
        <f>תקן[[#This Row],[כמות]]</f>
        <v>2</v>
      </c>
      <c r="I1020" s="64">
        <f>תקן[[#This Row],[סהכ עלות]]</f>
        <v>700</v>
      </c>
      <c r="J1020" s="65"/>
      <c r="K1020" s="209" t="str">
        <f t="shared" si="148"/>
        <v>מדף לסבונים + סבוניה</v>
      </c>
      <c r="L1020" s="210">
        <f t="shared" si="144"/>
        <v>2</v>
      </c>
      <c r="M1020" s="211">
        <f t="shared" si="145"/>
        <v>0</v>
      </c>
      <c r="N1020" s="211">
        <f t="shared" si="146"/>
        <v>700</v>
      </c>
      <c r="O1020" s="210"/>
      <c r="P1020" s="218"/>
      <c r="Q1020" s="215" t="str">
        <f t="shared" si="149"/>
        <v>אביזרים</v>
      </c>
      <c r="R1020" s="219">
        <f t="shared" si="150"/>
        <v>2</v>
      </c>
      <c r="S1020" s="211">
        <f t="shared" si="151"/>
        <v>0</v>
      </c>
      <c r="T1020" s="211">
        <f t="shared" si="147"/>
        <v>350</v>
      </c>
      <c r="U1020" s="211">
        <f t="shared" si="152"/>
        <v>700</v>
      </c>
      <c r="V1020" s="220"/>
      <c r="X1020" s="63" t="str">
        <f>'טבלה מרכזת'!A1020</f>
        <v>תשושים-אופק</v>
      </c>
      <c r="Y1020" s="63">
        <f>'טבלה מרכזת'!B1020</f>
        <v>60</v>
      </c>
      <c r="Z1020" s="63" t="str">
        <f>'טבלה מרכזת'!C1020</f>
        <v>אביזרים</v>
      </c>
      <c r="AA1020" s="63" t="str">
        <f>'טבלה מרכזת'!D1020</f>
        <v>חדר רחצה</v>
      </c>
      <c r="AB1020" s="63" t="str">
        <f>'טבלה מרכזת'!E1020</f>
        <v>מדף לסבונים + סבוניה</v>
      </c>
      <c r="AC1020" s="63">
        <f>'טבלה מרכזת'!F1020</f>
        <v>350</v>
      </c>
      <c r="AD1020" s="63">
        <f>'טבלה מרכזת'!G1020</f>
        <v>2</v>
      </c>
      <c r="AE1020" s="63">
        <f>'טבלה מרכזת'!H1020</f>
        <v>700</v>
      </c>
    </row>
    <row r="1021" spans="2:31" ht="14.5" thickBot="1" x14ac:dyDescent="0.35">
      <c r="B1021" s="64" t="str">
        <f>תקן[[#This Row],[סוג מרכז]]</f>
        <v>תשושים-אופק</v>
      </c>
      <c r="C1021" s="64">
        <f>תקן[[#This Row],[גודל מרכז]]</f>
        <v>60</v>
      </c>
      <c r="D1021" s="64" t="str">
        <f>תקן[[#This Row],[סוג פריט]]</f>
        <v>אביזרים</v>
      </c>
      <c r="E1021" s="64" t="str">
        <f>תקן[[#This Row],[קטגוריה]]</f>
        <v>שירותים ציבוריים</v>
      </c>
      <c r="F1021" s="60" t="str">
        <f>תקן[[#This Row],[תיאור הפריט]]</f>
        <v>מושב הגבהה לשירותים</v>
      </c>
      <c r="G1021" s="64">
        <f>תקן[[#This Row],[עלות פריט]]</f>
        <v>500</v>
      </c>
      <c r="H1021" s="64">
        <f>תקן[[#This Row],[כמות]]</f>
        <v>1</v>
      </c>
      <c r="I1021" s="64">
        <f>תקן[[#This Row],[סהכ עלות]]</f>
        <v>500</v>
      </c>
      <c r="J1021" s="65"/>
      <c r="K1021" s="209" t="str">
        <f t="shared" si="148"/>
        <v>מושב הגבהה לשירותים</v>
      </c>
      <c r="L1021" s="210">
        <f t="shared" si="144"/>
        <v>1</v>
      </c>
      <c r="M1021" s="211">
        <f t="shared" si="145"/>
        <v>0</v>
      </c>
      <c r="N1021" s="211">
        <f t="shared" si="146"/>
        <v>500</v>
      </c>
      <c r="O1021" s="210"/>
      <c r="P1021" s="218"/>
      <c r="Q1021" s="215" t="str">
        <f t="shared" si="149"/>
        <v>אביזרים</v>
      </c>
      <c r="R1021" s="219">
        <f t="shared" si="150"/>
        <v>1</v>
      </c>
      <c r="S1021" s="211">
        <f t="shared" si="151"/>
        <v>0</v>
      </c>
      <c r="T1021" s="211">
        <f t="shared" si="147"/>
        <v>500</v>
      </c>
      <c r="U1021" s="211">
        <f t="shared" si="152"/>
        <v>500</v>
      </c>
      <c r="V1021" s="220"/>
      <c r="X1021" s="63" t="str">
        <f>'טבלה מרכזת'!A1021</f>
        <v>תשושים-אופק</v>
      </c>
      <c r="Y1021" s="63">
        <f>'טבלה מרכזת'!B1021</f>
        <v>60</v>
      </c>
      <c r="Z1021" s="63" t="str">
        <f>'טבלה מרכזת'!C1021</f>
        <v>אביזרים</v>
      </c>
      <c r="AA1021" s="63" t="str">
        <f>'טבלה מרכזת'!D1021</f>
        <v>שירותים ציבוריים</v>
      </c>
      <c r="AB1021" s="63" t="str">
        <f>'טבלה מרכזת'!E1021</f>
        <v>מושב הגבהה לשירותים</v>
      </c>
      <c r="AC1021" s="63">
        <f>'טבלה מרכזת'!F1021</f>
        <v>500</v>
      </c>
      <c r="AD1021" s="63">
        <f>'טבלה מרכזת'!G1021</f>
        <v>1</v>
      </c>
      <c r="AE1021" s="63">
        <f>'טבלה מרכזת'!H1021</f>
        <v>500</v>
      </c>
    </row>
    <row r="1022" spans="2:31" ht="14.5" thickBot="1" x14ac:dyDescent="0.35">
      <c r="B1022" s="64" t="str">
        <f>תקן[[#This Row],[סוג מרכז]]</f>
        <v>תשושים-אופק</v>
      </c>
      <c r="C1022" s="64">
        <f>תקן[[#This Row],[גודל מרכז]]</f>
        <v>60</v>
      </c>
      <c r="D1022" s="64" t="str">
        <f>תקן[[#This Row],[סוג פריט]]</f>
        <v>אביזרים</v>
      </c>
      <c r="E1022" s="64" t="str">
        <f>תקן[[#This Row],[קטגוריה]]</f>
        <v>כללי</v>
      </c>
      <c r="F1022" s="60" t="str">
        <f>תקן[[#This Row],[תיאור הפריט]]</f>
        <v>מזוזות</v>
      </c>
      <c r="G1022" s="64">
        <f>תקן[[#This Row],[עלות פריט]]</f>
        <v>200</v>
      </c>
      <c r="H1022" s="64">
        <f>תקן[[#This Row],[כמות]]</f>
        <v>10</v>
      </c>
      <c r="I1022" s="64">
        <f>תקן[[#This Row],[סהכ עלות]]</f>
        <v>2000</v>
      </c>
      <c r="J1022" s="65"/>
      <c r="K1022" s="209" t="str">
        <f t="shared" si="148"/>
        <v>מזוזות</v>
      </c>
      <c r="L1022" s="210">
        <f t="shared" si="144"/>
        <v>10</v>
      </c>
      <c r="M1022" s="211">
        <f t="shared" si="145"/>
        <v>0</v>
      </c>
      <c r="N1022" s="211">
        <f t="shared" si="146"/>
        <v>2000</v>
      </c>
      <c r="O1022" s="210"/>
      <c r="P1022" s="218"/>
      <c r="Q1022" s="215" t="str">
        <f t="shared" si="149"/>
        <v>אביזרים</v>
      </c>
      <c r="R1022" s="219">
        <f t="shared" si="150"/>
        <v>10</v>
      </c>
      <c r="S1022" s="211">
        <f t="shared" si="151"/>
        <v>0</v>
      </c>
      <c r="T1022" s="211">
        <f t="shared" si="147"/>
        <v>200</v>
      </c>
      <c r="U1022" s="211">
        <f t="shared" si="152"/>
        <v>2000</v>
      </c>
      <c r="V1022" s="220"/>
      <c r="X1022" s="63" t="str">
        <f>'טבלה מרכזת'!A1022</f>
        <v>תשושים-אופק</v>
      </c>
      <c r="Y1022" s="63">
        <f>'טבלה מרכזת'!B1022</f>
        <v>60</v>
      </c>
      <c r="Z1022" s="63" t="str">
        <f>'טבלה מרכזת'!C1022</f>
        <v>אביזרים</v>
      </c>
      <c r="AA1022" s="63" t="str">
        <f>'טבלה מרכזת'!D1022</f>
        <v>כללי</v>
      </c>
      <c r="AB1022" s="63" t="str">
        <f>'טבלה מרכזת'!E1022</f>
        <v>מזוזות</v>
      </c>
      <c r="AC1022" s="63">
        <f>'טבלה מרכזת'!F1022</f>
        <v>200</v>
      </c>
      <c r="AD1022" s="63">
        <f>'טבלה מרכזת'!G1022</f>
        <v>10</v>
      </c>
      <c r="AE1022" s="63">
        <f>'טבלה מרכזת'!H1022</f>
        <v>2000</v>
      </c>
    </row>
    <row r="1023" spans="2:31" ht="14.5" thickBot="1" x14ac:dyDescent="0.35">
      <c r="B1023" s="64" t="str">
        <f>תקן[[#This Row],[סוג מרכז]]</f>
        <v>תשושים-אופק</v>
      </c>
      <c r="C1023" s="64">
        <f>תקן[[#This Row],[גודל מרכז]]</f>
        <v>60</v>
      </c>
      <c r="D1023" s="64" t="str">
        <f>תקן[[#This Row],[סוג פריט]]</f>
        <v>אביזרים</v>
      </c>
      <c r="E1023" s="64" t="str">
        <f>תקן[[#This Row],[קטגוריה]]</f>
        <v>חדרי צוות/רב תחומי</v>
      </c>
      <c r="F1023" s="60" t="str">
        <f>תקן[[#This Row],[תיאור הפריט]]</f>
        <v>מיכל לאיסוף מחטים משומשות</v>
      </c>
      <c r="G1023" s="64">
        <f>תקן[[#This Row],[עלות פריט]]</f>
        <v>50</v>
      </c>
      <c r="H1023" s="64">
        <f>תקן[[#This Row],[כמות]]</f>
        <v>1</v>
      </c>
      <c r="I1023" s="64">
        <f>תקן[[#This Row],[סהכ עלות]]</f>
        <v>50</v>
      </c>
      <c r="J1023" s="65"/>
      <c r="K1023" s="209" t="str">
        <f t="shared" si="148"/>
        <v>מיכל לאיסוף מחטים משומשות</v>
      </c>
      <c r="L1023" s="210">
        <f t="shared" si="144"/>
        <v>1</v>
      </c>
      <c r="M1023" s="211">
        <f t="shared" si="145"/>
        <v>0</v>
      </c>
      <c r="N1023" s="211">
        <f t="shared" si="146"/>
        <v>50</v>
      </c>
      <c r="O1023" s="210"/>
      <c r="P1023" s="218"/>
      <c r="Q1023" s="215" t="str">
        <f t="shared" si="149"/>
        <v>אביזרים</v>
      </c>
      <c r="R1023" s="219">
        <f t="shared" si="150"/>
        <v>1</v>
      </c>
      <c r="S1023" s="211">
        <f t="shared" si="151"/>
        <v>0</v>
      </c>
      <c r="T1023" s="211">
        <f t="shared" si="147"/>
        <v>50</v>
      </c>
      <c r="U1023" s="211">
        <f t="shared" si="152"/>
        <v>50</v>
      </c>
      <c r="V1023" s="220"/>
      <c r="X1023" s="63" t="str">
        <f>'טבלה מרכזת'!A1023</f>
        <v>תשושים-אופק</v>
      </c>
      <c r="Y1023" s="63">
        <f>'טבלה מרכזת'!B1023</f>
        <v>60</v>
      </c>
      <c r="Z1023" s="63" t="str">
        <f>'טבלה מרכזת'!C1023</f>
        <v>אביזרים</v>
      </c>
      <c r="AA1023" s="63" t="str">
        <f>'טבלה מרכזת'!D1023</f>
        <v>חדרי צוות/רב תחומי</v>
      </c>
      <c r="AB1023" s="63" t="str">
        <f>'טבלה מרכזת'!E1023</f>
        <v>מיכל לאיסוף מחטים משומשות</v>
      </c>
      <c r="AC1023" s="63">
        <f>'טבלה מרכזת'!F1023</f>
        <v>50</v>
      </c>
      <c r="AD1023" s="63">
        <f>'טבלה מרכזת'!G1023</f>
        <v>1</v>
      </c>
      <c r="AE1023" s="63">
        <f>'טבלה מרכזת'!H1023</f>
        <v>50</v>
      </c>
    </row>
    <row r="1024" spans="2:31" ht="14.5" thickBot="1" x14ac:dyDescent="0.35">
      <c r="B1024" s="64" t="str">
        <f>תקן[[#This Row],[סוג מרכז]]</f>
        <v>תשושים-אופק</v>
      </c>
      <c r="C1024" s="64">
        <f>תקן[[#This Row],[גודל מרכז]]</f>
        <v>60</v>
      </c>
      <c r="D1024" s="64" t="str">
        <f>תקן[[#This Row],[סוג פריט]]</f>
        <v>אביזרים</v>
      </c>
      <c r="E1024" s="64" t="str">
        <f>תקן[[#This Row],[קטגוריה]]</f>
        <v>חדרי צוות/רב תחומי</v>
      </c>
      <c r="F1024" s="60" t="str">
        <f>תקן[[#This Row],[תיאור הפריט]]</f>
        <v>מתקן לגלילי נייר חד פעמי</v>
      </c>
      <c r="G1024" s="64">
        <f>תקן[[#This Row],[עלות פריט]]</f>
        <v>150</v>
      </c>
      <c r="H1024" s="64">
        <f>תקן[[#This Row],[כמות]]</f>
        <v>1</v>
      </c>
      <c r="I1024" s="64">
        <f>תקן[[#This Row],[סהכ עלות]]</f>
        <v>150</v>
      </c>
      <c r="J1024" s="65"/>
      <c r="K1024" s="209" t="str">
        <f t="shared" si="148"/>
        <v>מתקן לגלילי נייר חד פעמי</v>
      </c>
      <c r="L1024" s="210">
        <f t="shared" si="144"/>
        <v>1</v>
      </c>
      <c r="M1024" s="211">
        <f t="shared" si="145"/>
        <v>0</v>
      </c>
      <c r="N1024" s="211">
        <f t="shared" si="146"/>
        <v>150</v>
      </c>
      <c r="O1024" s="210"/>
      <c r="P1024" s="218"/>
      <c r="Q1024" s="215" t="str">
        <f t="shared" si="149"/>
        <v>אביזרים</v>
      </c>
      <c r="R1024" s="219">
        <f t="shared" si="150"/>
        <v>1</v>
      </c>
      <c r="S1024" s="211">
        <f t="shared" si="151"/>
        <v>0</v>
      </c>
      <c r="T1024" s="211">
        <f t="shared" si="147"/>
        <v>150</v>
      </c>
      <c r="U1024" s="211">
        <f t="shared" si="152"/>
        <v>150</v>
      </c>
      <c r="V1024" s="220"/>
      <c r="X1024" s="63" t="str">
        <f>'טבלה מרכזת'!A1024</f>
        <v>תשושים-אופק</v>
      </c>
      <c r="Y1024" s="63">
        <f>'טבלה מרכזת'!B1024</f>
        <v>60</v>
      </c>
      <c r="Z1024" s="63" t="str">
        <f>'טבלה מרכזת'!C1024</f>
        <v>אביזרים</v>
      </c>
      <c r="AA1024" s="63" t="str">
        <f>'טבלה מרכזת'!D1024</f>
        <v>חדרי צוות/רב תחומי</v>
      </c>
      <c r="AB1024" s="63" t="str">
        <f>'טבלה מרכזת'!E1024</f>
        <v>מתקן לגלילי נייר חד פעמי</v>
      </c>
      <c r="AC1024" s="63">
        <f>'טבלה מרכזת'!F1024</f>
        <v>150</v>
      </c>
      <c r="AD1024" s="63">
        <f>'טבלה מרכזת'!G1024</f>
        <v>1</v>
      </c>
      <c r="AE1024" s="63">
        <f>'טבלה מרכזת'!H1024</f>
        <v>150</v>
      </c>
    </row>
    <row r="1025" spans="2:31" ht="14.5" thickBot="1" x14ac:dyDescent="0.35">
      <c r="B1025" s="64" t="str">
        <f>תקן[[#This Row],[סוג מרכז]]</f>
        <v>תשושים-אופק</v>
      </c>
      <c r="C1025" s="64">
        <f>תקן[[#This Row],[גודל מרכז]]</f>
        <v>60</v>
      </c>
      <c r="D1025" s="64" t="str">
        <f>תקן[[#This Row],[סוג פריט]]</f>
        <v>אביזרים</v>
      </c>
      <c r="E1025" s="64" t="str">
        <f>תקן[[#This Row],[קטגוריה]]</f>
        <v>חדר ניקיון</v>
      </c>
      <c r="F1025" s="60" t="str">
        <f>תקן[[#This Row],[תיאור הפריט]]</f>
        <v>סולם</v>
      </c>
      <c r="G1025" s="64">
        <f>תקן[[#This Row],[עלות פריט]]</f>
        <v>650</v>
      </c>
      <c r="H1025" s="64">
        <f>תקן[[#This Row],[כמות]]</f>
        <v>1</v>
      </c>
      <c r="I1025" s="64">
        <f>תקן[[#This Row],[סהכ עלות]]</f>
        <v>650</v>
      </c>
      <c r="J1025" s="65"/>
      <c r="K1025" s="209" t="str">
        <f t="shared" si="148"/>
        <v>סולם</v>
      </c>
      <c r="L1025" s="210">
        <f t="shared" si="144"/>
        <v>1</v>
      </c>
      <c r="M1025" s="211">
        <f t="shared" si="145"/>
        <v>0</v>
      </c>
      <c r="N1025" s="211">
        <f t="shared" si="146"/>
        <v>650</v>
      </c>
      <c r="O1025" s="210"/>
      <c r="P1025" s="218"/>
      <c r="Q1025" s="215" t="str">
        <f t="shared" si="149"/>
        <v>אביזרים</v>
      </c>
      <c r="R1025" s="219">
        <f t="shared" si="150"/>
        <v>1</v>
      </c>
      <c r="S1025" s="211">
        <f t="shared" si="151"/>
        <v>0</v>
      </c>
      <c r="T1025" s="211">
        <f t="shared" si="147"/>
        <v>650</v>
      </c>
      <c r="U1025" s="211">
        <f t="shared" si="152"/>
        <v>650</v>
      </c>
      <c r="V1025" s="220"/>
      <c r="X1025" s="63" t="str">
        <f>'טבלה מרכזת'!A1025</f>
        <v>תשושים-אופק</v>
      </c>
      <c r="Y1025" s="63">
        <f>'טבלה מרכזת'!B1025</f>
        <v>60</v>
      </c>
      <c r="Z1025" s="63" t="str">
        <f>'טבלה מרכזת'!C1025</f>
        <v>אביזרים</v>
      </c>
      <c r="AA1025" s="63" t="str">
        <f>'טבלה מרכזת'!D1025</f>
        <v>חדר ניקיון</v>
      </c>
      <c r="AB1025" s="63" t="str">
        <f>'טבלה מרכזת'!E1025</f>
        <v>סולם</v>
      </c>
      <c r="AC1025" s="63">
        <f>'טבלה מרכזת'!F1025</f>
        <v>650</v>
      </c>
      <c r="AD1025" s="63">
        <f>'טבלה מרכזת'!G1025</f>
        <v>1</v>
      </c>
      <c r="AE1025" s="63">
        <f>'טבלה מרכזת'!H1025</f>
        <v>650</v>
      </c>
    </row>
    <row r="1026" spans="2:31" ht="14.5" thickBot="1" x14ac:dyDescent="0.35">
      <c r="B1026" s="64" t="str">
        <f>תקן[[#This Row],[סוג מרכז]]</f>
        <v>תשושים-אופק</v>
      </c>
      <c r="C1026" s="64">
        <f>תקן[[#This Row],[גודל מרכז]]</f>
        <v>60</v>
      </c>
      <c r="D1026" s="64" t="str">
        <f>תקן[[#This Row],[סוג פריט]]</f>
        <v>אביזרים</v>
      </c>
      <c r="E1026" s="64" t="str">
        <f>תקן[[#This Row],[קטגוריה]]</f>
        <v>מכבסה</v>
      </c>
      <c r="F1026" s="60" t="str">
        <f>תקן[[#This Row],[תיאור הפריט]]</f>
        <v>סלי כביסה</v>
      </c>
      <c r="G1026" s="64">
        <f>תקן[[#This Row],[עלות פריט]]</f>
        <v>150</v>
      </c>
      <c r="H1026" s="64">
        <f>תקן[[#This Row],[כמות]]</f>
        <v>1</v>
      </c>
      <c r="I1026" s="64">
        <f>תקן[[#This Row],[סהכ עלות]]</f>
        <v>150</v>
      </c>
      <c r="J1026" s="65"/>
      <c r="K1026" s="209" t="str">
        <f t="shared" si="148"/>
        <v>סלי כביסה</v>
      </c>
      <c r="L1026" s="210">
        <f t="shared" si="144"/>
        <v>1</v>
      </c>
      <c r="M1026" s="211">
        <f t="shared" si="145"/>
        <v>0</v>
      </c>
      <c r="N1026" s="211">
        <f t="shared" si="146"/>
        <v>150</v>
      </c>
      <c r="O1026" s="210"/>
      <c r="P1026" s="218"/>
      <c r="Q1026" s="215" t="str">
        <f t="shared" si="149"/>
        <v>אביזרים</v>
      </c>
      <c r="R1026" s="219">
        <f t="shared" si="150"/>
        <v>1</v>
      </c>
      <c r="S1026" s="211">
        <f t="shared" si="151"/>
        <v>0</v>
      </c>
      <c r="T1026" s="211">
        <f t="shared" si="147"/>
        <v>150</v>
      </c>
      <c r="U1026" s="211">
        <f t="shared" si="152"/>
        <v>150</v>
      </c>
      <c r="V1026" s="220"/>
      <c r="X1026" s="63" t="str">
        <f>'טבלה מרכזת'!A1026</f>
        <v>תשושים-אופק</v>
      </c>
      <c r="Y1026" s="63">
        <f>'טבלה מרכזת'!B1026</f>
        <v>60</v>
      </c>
      <c r="Z1026" s="63" t="str">
        <f>'טבלה מרכזת'!C1026</f>
        <v>אביזרים</v>
      </c>
      <c r="AA1026" s="63" t="str">
        <f>'טבלה מרכזת'!D1026</f>
        <v>מכבסה</v>
      </c>
      <c r="AB1026" s="63" t="str">
        <f>'טבלה מרכזת'!E1026</f>
        <v>סלי כביסה</v>
      </c>
      <c r="AC1026" s="63">
        <f>'טבלה מרכזת'!F1026</f>
        <v>150</v>
      </c>
      <c r="AD1026" s="63">
        <f>'טבלה מרכזת'!G1026</f>
        <v>1</v>
      </c>
      <c r="AE1026" s="63">
        <f>'טבלה מרכזת'!H1026</f>
        <v>150</v>
      </c>
    </row>
    <row r="1027" spans="2:31" ht="28.5" thickBot="1" x14ac:dyDescent="0.35">
      <c r="B1027" s="64" t="str">
        <f>תקן[[#This Row],[סוג מרכז]]</f>
        <v>תשושים-אופק</v>
      </c>
      <c r="C1027" s="64">
        <f>תקן[[#This Row],[גודל מרכז]]</f>
        <v>60</v>
      </c>
      <c r="D1027" s="64" t="str">
        <f>תקן[[#This Row],[סוג פריט]]</f>
        <v>אביזרים</v>
      </c>
      <c r="E1027" s="64" t="str">
        <f>תקן[[#This Row],[קטגוריה]]</f>
        <v>חדרי פעילות/תעסוקה</v>
      </c>
      <c r="F1027" s="60" t="str">
        <f>תקן[[#This Row],[תיאור הפריט]]</f>
        <v>סלסלות אישיות לעבודות הקשישים</v>
      </c>
      <c r="G1027" s="64">
        <f>תקן[[#This Row],[עלות פריט]]</f>
        <v>30</v>
      </c>
      <c r="H1027" s="64">
        <f>תקן[[#This Row],[כמות]]</f>
        <v>30</v>
      </c>
      <c r="I1027" s="64">
        <f>תקן[[#This Row],[סהכ עלות]]</f>
        <v>900</v>
      </c>
      <c r="J1027" s="65"/>
      <c r="K1027" s="209" t="str">
        <f t="shared" si="148"/>
        <v>סלסלות אישיות לעבודות הקשישים</v>
      </c>
      <c r="L1027" s="210">
        <f t="shared" si="144"/>
        <v>30</v>
      </c>
      <c r="M1027" s="211">
        <f t="shared" si="145"/>
        <v>0</v>
      </c>
      <c r="N1027" s="211">
        <f t="shared" si="146"/>
        <v>900</v>
      </c>
      <c r="O1027" s="210"/>
      <c r="P1027" s="218"/>
      <c r="Q1027" s="215" t="str">
        <f t="shared" si="149"/>
        <v>אביזרים</v>
      </c>
      <c r="R1027" s="219">
        <f t="shared" si="150"/>
        <v>30</v>
      </c>
      <c r="S1027" s="211">
        <f t="shared" si="151"/>
        <v>0</v>
      </c>
      <c r="T1027" s="211">
        <f t="shared" si="147"/>
        <v>30</v>
      </c>
      <c r="U1027" s="211">
        <f t="shared" si="152"/>
        <v>900</v>
      </c>
      <c r="V1027" s="220"/>
      <c r="X1027" s="63" t="str">
        <f>'טבלה מרכזת'!A1027</f>
        <v>תשושים-אופק</v>
      </c>
      <c r="Y1027" s="63">
        <f>'טבלה מרכזת'!B1027</f>
        <v>60</v>
      </c>
      <c r="Z1027" s="63" t="str">
        <f>'טבלה מרכזת'!C1027</f>
        <v>אביזרים</v>
      </c>
      <c r="AA1027" s="63" t="str">
        <f>'טבלה מרכזת'!D1027</f>
        <v>חדרי פעילות/תעסוקה</v>
      </c>
      <c r="AB1027" s="63" t="str">
        <f>'טבלה מרכזת'!E1027</f>
        <v>סלסלות אישיות לעבודות הקשישים</v>
      </c>
      <c r="AC1027" s="63">
        <f>'טבלה מרכזת'!F1027</f>
        <v>30</v>
      </c>
      <c r="AD1027" s="63">
        <f>'טבלה מרכזת'!G1027</f>
        <v>30</v>
      </c>
      <c r="AE1027" s="63">
        <f>'טבלה מרכזת'!H1027</f>
        <v>900</v>
      </c>
    </row>
    <row r="1028" spans="2:31" ht="14.5" thickBot="1" x14ac:dyDescent="0.35">
      <c r="B1028" s="64" t="str">
        <f>תקן[[#This Row],[סוג מרכז]]</f>
        <v>תשושים-אופק</v>
      </c>
      <c r="C1028" s="64">
        <f>תקן[[#This Row],[גודל מרכז]]</f>
        <v>60</v>
      </c>
      <c r="D1028" s="64" t="str">
        <f>תקן[[#This Row],[סוג פריט]]</f>
        <v>אביזרים</v>
      </c>
      <c r="E1028" s="64" t="str">
        <f>תקן[[#This Row],[קטגוריה]]</f>
        <v>חדר ניקיון</v>
      </c>
      <c r="F1028" s="60" t="str">
        <f>תקן[[#This Row],[תיאור הפריט]]</f>
        <v>עגלת ניקיון</v>
      </c>
      <c r="G1028" s="64">
        <f>תקן[[#This Row],[עלות פריט]]</f>
        <v>750</v>
      </c>
      <c r="H1028" s="64">
        <f>תקן[[#This Row],[כמות]]</f>
        <v>1</v>
      </c>
      <c r="I1028" s="64">
        <f>תקן[[#This Row],[סהכ עלות]]</f>
        <v>750</v>
      </c>
      <c r="J1028" s="65"/>
      <c r="K1028" s="209" t="str">
        <f t="shared" si="148"/>
        <v>עגלת ניקיון</v>
      </c>
      <c r="L1028" s="210">
        <f t="shared" si="144"/>
        <v>1</v>
      </c>
      <c r="M1028" s="211">
        <f t="shared" si="145"/>
        <v>0</v>
      </c>
      <c r="N1028" s="211">
        <f t="shared" si="146"/>
        <v>750</v>
      </c>
      <c r="O1028" s="210"/>
      <c r="P1028" s="218"/>
      <c r="Q1028" s="215" t="str">
        <f t="shared" si="149"/>
        <v>אביזרים</v>
      </c>
      <c r="R1028" s="219">
        <f t="shared" si="150"/>
        <v>1</v>
      </c>
      <c r="S1028" s="211">
        <f t="shared" si="151"/>
        <v>0</v>
      </c>
      <c r="T1028" s="211">
        <f t="shared" si="147"/>
        <v>750</v>
      </c>
      <c r="U1028" s="211">
        <f t="shared" si="152"/>
        <v>750</v>
      </c>
      <c r="V1028" s="220"/>
      <c r="X1028" s="63" t="str">
        <f>'טבלה מרכזת'!A1028</f>
        <v>תשושים-אופק</v>
      </c>
      <c r="Y1028" s="63">
        <f>'טבלה מרכזת'!B1028</f>
        <v>60</v>
      </c>
      <c r="Z1028" s="63" t="str">
        <f>'טבלה מרכזת'!C1028</f>
        <v>אביזרים</v>
      </c>
      <c r="AA1028" s="63" t="str">
        <f>'טבלה מרכזת'!D1028</f>
        <v>חדר ניקיון</v>
      </c>
      <c r="AB1028" s="63" t="str">
        <f>'טבלה מרכזת'!E1028</f>
        <v>עגלת ניקיון</v>
      </c>
      <c r="AC1028" s="63">
        <f>'טבלה מרכזת'!F1028</f>
        <v>750</v>
      </c>
      <c r="AD1028" s="63">
        <f>'טבלה מרכזת'!G1028</f>
        <v>1</v>
      </c>
      <c r="AE1028" s="63">
        <f>'טבלה מרכזת'!H1028</f>
        <v>750</v>
      </c>
    </row>
    <row r="1029" spans="2:31" ht="14.5" thickBot="1" x14ac:dyDescent="0.35">
      <c r="B1029" s="64" t="str">
        <f>תקן[[#This Row],[סוג מרכז]]</f>
        <v>תשושים-אופק</v>
      </c>
      <c r="C1029" s="64">
        <f>תקן[[#This Row],[גודל מרכז]]</f>
        <v>60</v>
      </c>
      <c r="D1029" s="64" t="str">
        <f>תקן[[#This Row],[סוג פריט]]</f>
        <v>אביזרים</v>
      </c>
      <c r="E1029" s="64" t="str">
        <f>תקן[[#This Row],[קטגוריה]]</f>
        <v>חדר ניקיון</v>
      </c>
      <c r="F1029" s="60" t="str">
        <f>תקן[[#This Row],[תיאור הפריט]]</f>
        <v>פח אשפה</v>
      </c>
      <c r="G1029" s="64">
        <f>תקן[[#This Row],[עלות פריט]]</f>
        <v>150</v>
      </c>
      <c r="H1029" s="64">
        <f>תקן[[#This Row],[כמות]]</f>
        <v>1</v>
      </c>
      <c r="I1029" s="64">
        <f>תקן[[#This Row],[סהכ עלות]]</f>
        <v>150</v>
      </c>
      <c r="J1029" s="65"/>
      <c r="K1029" s="209" t="str">
        <f t="shared" si="148"/>
        <v>פח אשפה</v>
      </c>
      <c r="L1029" s="210">
        <f t="shared" si="144"/>
        <v>1</v>
      </c>
      <c r="M1029" s="211">
        <f t="shared" si="145"/>
        <v>0</v>
      </c>
      <c r="N1029" s="211">
        <f t="shared" si="146"/>
        <v>150</v>
      </c>
      <c r="O1029" s="210"/>
      <c r="P1029" s="218"/>
      <c r="Q1029" s="215" t="str">
        <f t="shared" si="149"/>
        <v>אביזרים</v>
      </c>
      <c r="R1029" s="219">
        <f t="shared" si="150"/>
        <v>1</v>
      </c>
      <c r="S1029" s="211">
        <f t="shared" si="151"/>
        <v>0</v>
      </c>
      <c r="T1029" s="211">
        <f t="shared" si="147"/>
        <v>150</v>
      </c>
      <c r="U1029" s="211">
        <f t="shared" si="152"/>
        <v>150</v>
      </c>
      <c r="V1029" s="220"/>
      <c r="X1029" s="63" t="str">
        <f>'טבלה מרכזת'!A1029</f>
        <v>תשושים-אופק</v>
      </c>
      <c r="Y1029" s="63">
        <f>'טבלה מרכזת'!B1029</f>
        <v>60</v>
      </c>
      <c r="Z1029" s="63" t="str">
        <f>'טבלה מרכזת'!C1029</f>
        <v>אביזרים</v>
      </c>
      <c r="AA1029" s="63" t="str">
        <f>'טבלה מרכזת'!D1029</f>
        <v>חדר ניקיון</v>
      </c>
      <c r="AB1029" s="63" t="str">
        <f>'טבלה מרכזת'!E1029</f>
        <v>פח אשפה</v>
      </c>
      <c r="AC1029" s="63">
        <f>'טבלה מרכזת'!F1029</f>
        <v>150</v>
      </c>
      <c r="AD1029" s="63">
        <f>'טבלה מרכזת'!G1029</f>
        <v>1</v>
      </c>
      <c r="AE1029" s="63">
        <f>'טבלה מרכזת'!H1029</f>
        <v>150</v>
      </c>
    </row>
    <row r="1030" spans="2:31" ht="14.5" thickBot="1" x14ac:dyDescent="0.35">
      <c r="B1030" s="64" t="str">
        <f>תקן[[#This Row],[סוג מרכז]]</f>
        <v>תשושים-אופק</v>
      </c>
      <c r="C1030" s="64">
        <f>תקן[[#This Row],[גודל מרכז]]</f>
        <v>60</v>
      </c>
      <c r="D1030" s="64" t="str">
        <f>תקן[[#This Row],[סוג פריט]]</f>
        <v>אביזרים</v>
      </c>
      <c r="E1030" s="64" t="str">
        <f>תקן[[#This Row],[קטגוריה]]</f>
        <v>חדר רחצה</v>
      </c>
      <c r="F1030" s="60" t="str">
        <f>תקן[[#This Row],[תיאור הפריט]]</f>
        <v>פח אשפה</v>
      </c>
      <c r="G1030" s="64">
        <f>תקן[[#This Row],[עלות פריט]]</f>
        <v>150</v>
      </c>
      <c r="H1030" s="64">
        <f>תקן[[#This Row],[כמות]]</f>
        <v>2</v>
      </c>
      <c r="I1030" s="64">
        <f>תקן[[#This Row],[סהכ עלות]]</f>
        <v>300</v>
      </c>
      <c r="J1030" s="65"/>
      <c r="K1030" s="209" t="str">
        <f t="shared" si="148"/>
        <v>פח אשפה</v>
      </c>
      <c r="L1030" s="210">
        <f t="shared" si="144"/>
        <v>2</v>
      </c>
      <c r="M1030" s="211">
        <f t="shared" si="145"/>
        <v>0</v>
      </c>
      <c r="N1030" s="211">
        <f t="shared" si="146"/>
        <v>300</v>
      </c>
      <c r="O1030" s="210"/>
      <c r="P1030" s="218"/>
      <c r="Q1030" s="215" t="str">
        <f t="shared" si="149"/>
        <v>אביזרים</v>
      </c>
      <c r="R1030" s="219">
        <f t="shared" si="150"/>
        <v>2</v>
      </c>
      <c r="S1030" s="211">
        <f t="shared" si="151"/>
        <v>0</v>
      </c>
      <c r="T1030" s="211">
        <f t="shared" si="147"/>
        <v>150</v>
      </c>
      <c r="U1030" s="211">
        <f t="shared" si="152"/>
        <v>300</v>
      </c>
      <c r="V1030" s="220"/>
      <c r="X1030" s="63" t="str">
        <f>'טבלה מרכזת'!A1030</f>
        <v>תשושים-אופק</v>
      </c>
      <c r="Y1030" s="63">
        <f>'טבלה מרכזת'!B1030</f>
        <v>60</v>
      </c>
      <c r="Z1030" s="63" t="str">
        <f>'טבלה מרכזת'!C1030</f>
        <v>אביזרים</v>
      </c>
      <c r="AA1030" s="63" t="str">
        <f>'טבלה מרכזת'!D1030</f>
        <v>חדר רחצה</v>
      </c>
      <c r="AB1030" s="63" t="str">
        <f>'טבלה מרכזת'!E1030</f>
        <v>פח אשפה</v>
      </c>
      <c r="AC1030" s="63">
        <f>'טבלה מרכזת'!F1030</f>
        <v>150</v>
      </c>
      <c r="AD1030" s="63">
        <f>'טבלה מרכזת'!G1030</f>
        <v>2</v>
      </c>
      <c r="AE1030" s="63">
        <f>'טבלה מרכזת'!H1030</f>
        <v>300</v>
      </c>
    </row>
    <row r="1031" spans="2:31" ht="14.5" thickBot="1" x14ac:dyDescent="0.35">
      <c r="B1031" s="64" t="str">
        <f>תקן[[#This Row],[סוג מרכז]]</f>
        <v>תשושים-אופק</v>
      </c>
      <c r="C1031" s="64">
        <f>תקן[[#This Row],[גודל מרכז]]</f>
        <v>60</v>
      </c>
      <c r="D1031" s="64" t="str">
        <f>תקן[[#This Row],[סוג פריט]]</f>
        <v>אביזרים</v>
      </c>
      <c r="E1031" s="64" t="str">
        <f>תקן[[#This Row],[קטגוריה]]</f>
        <v>חדרי פעילות/תעסוקה</v>
      </c>
      <c r="F1031" s="60" t="str">
        <f>תקן[[#This Row],[תיאור הפריט]]</f>
        <v>פח אשפה</v>
      </c>
      <c r="G1031" s="64">
        <f>תקן[[#This Row],[עלות פריט]]</f>
        <v>150</v>
      </c>
      <c r="H1031" s="64">
        <f>תקן[[#This Row],[כמות]]</f>
        <v>4</v>
      </c>
      <c r="I1031" s="64">
        <f>תקן[[#This Row],[סהכ עלות]]</f>
        <v>600</v>
      </c>
      <c r="J1031" s="65"/>
      <c r="K1031" s="209" t="str">
        <f t="shared" si="148"/>
        <v>פח אשפה</v>
      </c>
      <c r="L1031" s="210">
        <f t="shared" si="144"/>
        <v>4</v>
      </c>
      <c r="M1031" s="211">
        <f t="shared" si="145"/>
        <v>0</v>
      </c>
      <c r="N1031" s="211">
        <f t="shared" si="146"/>
        <v>600</v>
      </c>
      <c r="O1031" s="210"/>
      <c r="P1031" s="218"/>
      <c r="Q1031" s="215" t="str">
        <f t="shared" si="149"/>
        <v>אביזרים</v>
      </c>
      <c r="R1031" s="219">
        <f t="shared" si="150"/>
        <v>4</v>
      </c>
      <c r="S1031" s="211">
        <f t="shared" si="151"/>
        <v>0</v>
      </c>
      <c r="T1031" s="211">
        <f t="shared" si="147"/>
        <v>150</v>
      </c>
      <c r="U1031" s="211">
        <f t="shared" si="152"/>
        <v>600</v>
      </c>
      <c r="V1031" s="220"/>
      <c r="X1031" s="63" t="str">
        <f>'טבלה מרכזת'!A1031</f>
        <v>תשושים-אופק</v>
      </c>
      <c r="Y1031" s="63">
        <f>'טבלה מרכזת'!B1031</f>
        <v>60</v>
      </c>
      <c r="Z1031" s="63" t="str">
        <f>'טבלה מרכזת'!C1031</f>
        <v>אביזרים</v>
      </c>
      <c r="AA1031" s="63" t="str">
        <f>'טבלה מרכזת'!D1031</f>
        <v>חדרי פעילות/תעסוקה</v>
      </c>
      <c r="AB1031" s="63" t="str">
        <f>'טבלה מרכזת'!E1031</f>
        <v>פח אשפה</v>
      </c>
      <c r="AC1031" s="63">
        <f>'טבלה מרכזת'!F1031</f>
        <v>150</v>
      </c>
      <c r="AD1031" s="63">
        <f>'טבלה מרכזת'!G1031</f>
        <v>4</v>
      </c>
      <c r="AE1031" s="63">
        <f>'טבלה מרכזת'!H1031</f>
        <v>600</v>
      </c>
    </row>
    <row r="1032" spans="2:31" ht="28.5" thickBot="1" x14ac:dyDescent="0.35">
      <c r="B1032" s="64" t="str">
        <f>תקן[[#This Row],[סוג מרכז]]</f>
        <v>תשושים-אופק</v>
      </c>
      <c r="C1032" s="64">
        <f>תקן[[#This Row],[גודל מרכז]]</f>
        <v>60</v>
      </c>
      <c r="D1032" s="64" t="str">
        <f>תקן[[#This Row],[סוג פריט]]</f>
        <v>אביזרים</v>
      </c>
      <c r="E1032" s="64" t="str">
        <f>תקן[[#This Row],[קטגוריה]]</f>
        <v>חדר אוכל</v>
      </c>
      <c r="F1032" s="60" t="str">
        <f>תקן[[#This Row],[תיאור הפריט]]</f>
        <v>פריטי עיצוב, תמונות, מיכל צמחים וכדו' (תקציב)</v>
      </c>
      <c r="G1032" s="64">
        <f>תקן[[#This Row],[עלות פריט]]</f>
        <v>1000</v>
      </c>
      <c r="H1032" s="64">
        <f>תקן[[#This Row],[כמות]]</f>
        <v>4</v>
      </c>
      <c r="I1032" s="64">
        <f>תקן[[#This Row],[סהכ עלות]]</f>
        <v>4000</v>
      </c>
      <c r="J1032" s="65"/>
      <c r="K1032" s="209" t="str">
        <f t="shared" si="148"/>
        <v>פריטי עיצוב, תמונות, מיכל צמחים וכדו' (תקציב)</v>
      </c>
      <c r="L1032" s="210">
        <f t="shared" si="144"/>
        <v>4</v>
      </c>
      <c r="M1032" s="211">
        <f t="shared" si="145"/>
        <v>0</v>
      </c>
      <c r="N1032" s="211">
        <f t="shared" si="146"/>
        <v>4000</v>
      </c>
      <c r="O1032" s="210"/>
      <c r="P1032" s="218"/>
      <c r="Q1032" s="215" t="str">
        <f t="shared" si="149"/>
        <v>אביזרים</v>
      </c>
      <c r="R1032" s="219">
        <f t="shared" si="150"/>
        <v>4</v>
      </c>
      <c r="S1032" s="211">
        <f t="shared" si="151"/>
        <v>0</v>
      </c>
      <c r="T1032" s="211">
        <f t="shared" si="147"/>
        <v>1000</v>
      </c>
      <c r="U1032" s="211">
        <f t="shared" si="152"/>
        <v>4000</v>
      </c>
      <c r="V1032" s="220"/>
      <c r="X1032" s="63" t="str">
        <f>'טבלה מרכזת'!A1032</f>
        <v>תשושים-אופק</v>
      </c>
      <c r="Y1032" s="63">
        <f>'טבלה מרכזת'!B1032</f>
        <v>60</v>
      </c>
      <c r="Z1032" s="63" t="str">
        <f>'טבלה מרכזת'!C1032</f>
        <v>אביזרים</v>
      </c>
      <c r="AA1032" s="63" t="str">
        <f>'טבלה מרכזת'!D1032</f>
        <v>חדר אוכל</v>
      </c>
      <c r="AB1032" s="63" t="str">
        <f>'טבלה מרכזת'!E1032</f>
        <v>פריטי עיצוב, תמונות, מיכל צמחים וכדו' (תקציב)</v>
      </c>
      <c r="AC1032" s="63">
        <f>'טבלה מרכזת'!F1032</f>
        <v>1000</v>
      </c>
      <c r="AD1032" s="63">
        <f>'טבלה מרכזת'!G1032</f>
        <v>4</v>
      </c>
      <c r="AE1032" s="63">
        <f>'טבלה מרכזת'!H1032</f>
        <v>4000</v>
      </c>
    </row>
    <row r="1033" spans="2:31" ht="14.5" thickBot="1" x14ac:dyDescent="0.35">
      <c r="B1033" s="64" t="str">
        <f>תקן[[#This Row],[סוג מרכז]]</f>
        <v>תשושים-אופק</v>
      </c>
      <c r="C1033" s="64">
        <f>תקן[[#This Row],[גודל מרכז]]</f>
        <v>60</v>
      </c>
      <c r="D1033" s="64" t="str">
        <f>תקן[[#This Row],[סוג פריט]]</f>
        <v>אביזרים</v>
      </c>
      <c r="E1033" s="64" t="str">
        <f>תקן[[#This Row],[קטגוריה]]</f>
        <v>חדר רחצה</v>
      </c>
      <c r="F1033" s="60" t="str">
        <f>תקן[[#This Row],[תיאור הפריט]]</f>
        <v>קולב בגדים</v>
      </c>
      <c r="G1033" s="64">
        <f>תקן[[#This Row],[עלות פריט]]</f>
        <v>300</v>
      </c>
      <c r="H1033" s="64">
        <f>תקן[[#This Row],[כמות]]</f>
        <v>1</v>
      </c>
      <c r="I1033" s="64">
        <f>תקן[[#This Row],[סהכ עלות]]</f>
        <v>300</v>
      </c>
      <c r="J1033" s="65"/>
      <c r="K1033" s="209" t="str">
        <f t="shared" si="148"/>
        <v>קולב בגדים</v>
      </c>
      <c r="L1033" s="210">
        <f t="shared" si="144"/>
        <v>1</v>
      </c>
      <c r="M1033" s="211">
        <f t="shared" si="145"/>
        <v>0</v>
      </c>
      <c r="N1033" s="211">
        <f t="shared" si="146"/>
        <v>300</v>
      </c>
      <c r="O1033" s="210"/>
      <c r="P1033" s="218"/>
      <c r="Q1033" s="215" t="str">
        <f t="shared" si="149"/>
        <v>אביזרים</v>
      </c>
      <c r="R1033" s="219">
        <f t="shared" si="150"/>
        <v>1</v>
      </c>
      <c r="S1033" s="211">
        <f t="shared" si="151"/>
        <v>0</v>
      </c>
      <c r="T1033" s="211">
        <f t="shared" si="147"/>
        <v>300</v>
      </c>
      <c r="U1033" s="211">
        <f t="shared" si="152"/>
        <v>300</v>
      </c>
      <c r="V1033" s="220"/>
      <c r="X1033" s="63" t="str">
        <f>'טבלה מרכזת'!A1033</f>
        <v>תשושים-אופק</v>
      </c>
      <c r="Y1033" s="63">
        <f>'טבלה מרכזת'!B1033</f>
        <v>60</v>
      </c>
      <c r="Z1033" s="63" t="str">
        <f>'טבלה מרכזת'!C1033</f>
        <v>אביזרים</v>
      </c>
      <c r="AA1033" s="63" t="str">
        <f>'טבלה מרכזת'!D1033</f>
        <v>חדר רחצה</v>
      </c>
      <c r="AB1033" s="63" t="str">
        <f>'טבלה מרכזת'!E1033</f>
        <v>קולב בגדים</v>
      </c>
      <c r="AC1033" s="63">
        <f>'טבלה מרכזת'!F1033</f>
        <v>300</v>
      </c>
      <c r="AD1033" s="63">
        <f>'טבלה מרכזת'!G1033</f>
        <v>1</v>
      </c>
      <c r="AE1033" s="63">
        <f>'טבלה מרכזת'!H1033</f>
        <v>300</v>
      </c>
    </row>
    <row r="1034" spans="2:31" ht="14.5" thickBot="1" x14ac:dyDescent="0.35">
      <c r="B1034" s="64" t="str">
        <f>תקן[[#This Row],[סוג מרכז]]</f>
        <v>תשושים-אופק</v>
      </c>
      <c r="C1034" s="64">
        <f>תקן[[#This Row],[גודל מרכז]]</f>
        <v>60</v>
      </c>
      <c r="D1034" s="64" t="str">
        <f>תקן[[#This Row],[סוג פריט]]</f>
        <v>אביזרים</v>
      </c>
      <c r="E1034" s="64" t="str">
        <f>תקן[[#This Row],[קטגוריה]]</f>
        <v>חדרי צוות/רב תחומי</v>
      </c>
      <c r="F1034" s="60" t="str">
        <f>תקן[[#This Row],[תיאור הפריט]]</f>
        <v>קולב בגדים</v>
      </c>
      <c r="G1034" s="64">
        <f>תקן[[#This Row],[עלות פריט]]</f>
        <v>300</v>
      </c>
      <c r="H1034" s="64">
        <f>תקן[[#This Row],[כמות]]</f>
        <v>1</v>
      </c>
      <c r="I1034" s="64">
        <f>תקן[[#This Row],[סהכ עלות]]</f>
        <v>300</v>
      </c>
      <c r="J1034" s="65"/>
      <c r="K1034" s="209" t="str">
        <f t="shared" si="148"/>
        <v>קולב בגדים</v>
      </c>
      <c r="L1034" s="210">
        <f t="shared" si="144"/>
        <v>1</v>
      </c>
      <c r="M1034" s="211">
        <f t="shared" si="145"/>
        <v>0</v>
      </c>
      <c r="N1034" s="211">
        <f t="shared" si="146"/>
        <v>300</v>
      </c>
      <c r="O1034" s="210"/>
      <c r="P1034" s="218"/>
      <c r="Q1034" s="215" t="str">
        <f t="shared" si="149"/>
        <v>אביזרים</v>
      </c>
      <c r="R1034" s="219">
        <f t="shared" si="150"/>
        <v>1</v>
      </c>
      <c r="S1034" s="211">
        <f t="shared" si="151"/>
        <v>0</v>
      </c>
      <c r="T1034" s="211">
        <f t="shared" si="147"/>
        <v>300</v>
      </c>
      <c r="U1034" s="211">
        <f t="shared" si="152"/>
        <v>300</v>
      </c>
      <c r="V1034" s="220"/>
      <c r="X1034" s="63" t="str">
        <f>'טבלה מרכזת'!A1034</f>
        <v>תשושים-אופק</v>
      </c>
      <c r="Y1034" s="63">
        <f>'טבלה מרכזת'!B1034</f>
        <v>60</v>
      </c>
      <c r="Z1034" s="63" t="str">
        <f>'טבלה מרכזת'!C1034</f>
        <v>אביזרים</v>
      </c>
      <c r="AA1034" s="63" t="str">
        <f>'טבלה מרכזת'!D1034</f>
        <v>חדרי צוות/רב תחומי</v>
      </c>
      <c r="AB1034" s="63" t="str">
        <f>'טבלה מרכזת'!E1034</f>
        <v>קולב בגדים</v>
      </c>
      <c r="AC1034" s="63">
        <f>'טבלה מרכזת'!F1034</f>
        <v>300</v>
      </c>
      <c r="AD1034" s="63">
        <f>'טבלה מרכזת'!G1034</f>
        <v>1</v>
      </c>
      <c r="AE1034" s="63">
        <f>'טבלה מרכזת'!H1034</f>
        <v>300</v>
      </c>
    </row>
    <row r="1035" spans="2:31" ht="14.5" thickBot="1" x14ac:dyDescent="0.35">
      <c r="B1035" s="64" t="str">
        <f>תקן[[#This Row],[סוג מרכז]]</f>
        <v>תשושים-אופק</v>
      </c>
      <c r="C1035" s="64">
        <f>תקן[[#This Row],[גודל מרכז]]</f>
        <v>60</v>
      </c>
      <c r="D1035" s="64" t="str">
        <f>תקן[[#This Row],[סוג פריט]]</f>
        <v>אביזרים</v>
      </c>
      <c r="E1035" s="64" t="str">
        <f>תקן[[#This Row],[קטגוריה]]</f>
        <v>מכבסה</v>
      </c>
      <c r="F1035" s="60" t="str">
        <f>תקן[[#This Row],[תיאור הפריט]]</f>
        <v>קרש גיהוץ + מגהץ</v>
      </c>
      <c r="G1035" s="64">
        <f>תקן[[#This Row],[עלות פריט]]</f>
        <v>1000</v>
      </c>
      <c r="H1035" s="64">
        <f>תקן[[#This Row],[כמות]]</f>
        <v>1</v>
      </c>
      <c r="I1035" s="64">
        <f>תקן[[#This Row],[סהכ עלות]]</f>
        <v>1000</v>
      </c>
      <c r="J1035" s="65"/>
      <c r="K1035" s="209" t="str">
        <f t="shared" si="148"/>
        <v>קרש גיהוץ + מגהץ</v>
      </c>
      <c r="L1035" s="210">
        <f t="shared" si="144"/>
        <v>1</v>
      </c>
      <c r="M1035" s="211">
        <f t="shared" si="145"/>
        <v>0</v>
      </c>
      <c r="N1035" s="211">
        <f t="shared" si="146"/>
        <v>1000</v>
      </c>
      <c r="O1035" s="210"/>
      <c r="P1035" s="218"/>
      <c r="Q1035" s="215" t="str">
        <f t="shared" si="149"/>
        <v>אביזרים</v>
      </c>
      <c r="R1035" s="219">
        <f t="shared" si="150"/>
        <v>1</v>
      </c>
      <c r="S1035" s="211">
        <f t="shared" si="151"/>
        <v>0</v>
      </c>
      <c r="T1035" s="211">
        <f t="shared" si="147"/>
        <v>1000</v>
      </c>
      <c r="U1035" s="211">
        <f t="shared" si="152"/>
        <v>1000</v>
      </c>
      <c r="V1035" s="220"/>
      <c r="X1035" s="63" t="str">
        <f>'טבלה מרכזת'!A1035</f>
        <v>תשושים-אופק</v>
      </c>
      <c r="Y1035" s="63">
        <f>'טבלה מרכזת'!B1035</f>
        <v>60</v>
      </c>
      <c r="Z1035" s="63" t="str">
        <f>'טבלה מרכזת'!C1035</f>
        <v>אביזרים</v>
      </c>
      <c r="AA1035" s="63" t="str">
        <f>'טבלה מרכזת'!D1035</f>
        <v>מכבסה</v>
      </c>
      <c r="AB1035" s="63" t="str">
        <f>'טבלה מרכזת'!E1035</f>
        <v>קרש גיהוץ + מגהץ</v>
      </c>
      <c r="AC1035" s="63">
        <f>'טבלה מרכזת'!F1035</f>
        <v>1000</v>
      </c>
      <c r="AD1035" s="63">
        <f>'טבלה מרכזת'!G1035</f>
        <v>1</v>
      </c>
      <c r="AE1035" s="63">
        <f>'טבלה מרכזת'!H1035</f>
        <v>1000</v>
      </c>
    </row>
    <row r="1036" spans="2:31" ht="14.5" thickBot="1" x14ac:dyDescent="0.35">
      <c r="B1036" s="64" t="str">
        <f>תקן[[#This Row],[סוג מרכז]]</f>
        <v>תשושים-אופק</v>
      </c>
      <c r="C1036" s="64">
        <f>תקן[[#This Row],[גודל מרכז]]</f>
        <v>60</v>
      </c>
      <c r="D1036" s="64" t="str">
        <f>תקן[[#This Row],[סוג פריט]]</f>
        <v>אביזרים</v>
      </c>
      <c r="E1036" s="64" t="str">
        <f>תקן[[#This Row],[קטגוריה]]</f>
        <v>חדר רחצה</v>
      </c>
      <c r="F1036" s="60" t="str">
        <f>תקן[[#This Row],[תיאור הפריט]]</f>
        <v>שטיח למניעת החלקה</v>
      </c>
      <c r="G1036" s="64">
        <f>תקן[[#This Row],[עלות פריט]]</f>
        <v>200</v>
      </c>
      <c r="H1036" s="64">
        <f>תקן[[#This Row],[כמות]]</f>
        <v>2</v>
      </c>
      <c r="I1036" s="64">
        <f>תקן[[#This Row],[סהכ עלות]]</f>
        <v>400</v>
      </c>
      <c r="J1036" s="65"/>
      <c r="K1036" s="209" t="str">
        <f t="shared" si="148"/>
        <v>שטיח למניעת החלקה</v>
      </c>
      <c r="L1036" s="210">
        <f t="shared" si="144"/>
        <v>2</v>
      </c>
      <c r="M1036" s="211">
        <f t="shared" si="145"/>
        <v>0</v>
      </c>
      <c r="N1036" s="211">
        <f t="shared" si="146"/>
        <v>400</v>
      </c>
      <c r="O1036" s="210"/>
      <c r="P1036" s="218"/>
      <c r="Q1036" s="215" t="str">
        <f t="shared" si="149"/>
        <v>אביזרים</v>
      </c>
      <c r="R1036" s="219">
        <f t="shared" si="150"/>
        <v>2</v>
      </c>
      <c r="S1036" s="211">
        <f t="shared" si="151"/>
        <v>0</v>
      </c>
      <c r="T1036" s="211">
        <f t="shared" si="147"/>
        <v>200</v>
      </c>
      <c r="U1036" s="211">
        <f t="shared" si="152"/>
        <v>400</v>
      </c>
      <c r="V1036" s="220"/>
      <c r="X1036" s="63" t="str">
        <f>'טבלה מרכזת'!A1036</f>
        <v>תשושים-אופק</v>
      </c>
      <c r="Y1036" s="63">
        <f>'טבלה מרכזת'!B1036</f>
        <v>60</v>
      </c>
      <c r="Z1036" s="63" t="str">
        <f>'טבלה מרכזת'!C1036</f>
        <v>אביזרים</v>
      </c>
      <c r="AA1036" s="63" t="str">
        <f>'טבלה מרכזת'!D1036</f>
        <v>חדר רחצה</v>
      </c>
      <c r="AB1036" s="63" t="str">
        <f>'טבלה מרכזת'!E1036</f>
        <v>שטיח למניעת החלקה</v>
      </c>
      <c r="AC1036" s="63">
        <f>'טבלה מרכזת'!F1036</f>
        <v>200</v>
      </c>
      <c r="AD1036" s="63">
        <f>'טבלה מרכזת'!G1036</f>
        <v>2</v>
      </c>
      <c r="AE1036" s="63">
        <f>'טבלה מרכזת'!H1036</f>
        <v>400</v>
      </c>
    </row>
    <row r="1037" spans="2:31" ht="14.5" thickBot="1" x14ac:dyDescent="0.35">
      <c r="B1037" s="64" t="str">
        <f>תקן[[#This Row],[סוג מרכז]]</f>
        <v>תשושים-אופק</v>
      </c>
      <c r="C1037" s="64">
        <f>תקן[[#This Row],[גודל מרכז]]</f>
        <v>60</v>
      </c>
      <c r="D1037" s="64" t="str">
        <f>תקן[[#This Row],[סוג פריט]]</f>
        <v>אביזרים</v>
      </c>
      <c r="E1037" s="64" t="str">
        <f>תקן[[#This Row],[קטגוריה]]</f>
        <v>כללי</v>
      </c>
      <c r="F1037" s="60" t="str">
        <f>תקן[[#This Row],[תיאור הפריט]]</f>
        <v>שילוט חיצוני למרכז (תקציב)</v>
      </c>
      <c r="G1037" s="64">
        <f>תקן[[#This Row],[עלות פריט]]</f>
        <v>8000</v>
      </c>
      <c r="H1037" s="64">
        <f>תקן[[#This Row],[כמות]]</f>
        <v>1</v>
      </c>
      <c r="I1037" s="64">
        <f>תקן[[#This Row],[סהכ עלות]]</f>
        <v>8000</v>
      </c>
      <c r="J1037" s="65"/>
      <c r="K1037" s="209" t="str">
        <f t="shared" si="148"/>
        <v>שילוט חיצוני למרכז (תקציב)</v>
      </c>
      <c r="L1037" s="210">
        <f t="shared" si="144"/>
        <v>1</v>
      </c>
      <c r="M1037" s="211">
        <f t="shared" si="145"/>
        <v>0</v>
      </c>
      <c r="N1037" s="211">
        <f t="shared" si="146"/>
        <v>8000</v>
      </c>
      <c r="O1037" s="210"/>
      <c r="P1037" s="218"/>
      <c r="Q1037" s="215" t="str">
        <f t="shared" si="149"/>
        <v>אביזרים</v>
      </c>
      <c r="R1037" s="219">
        <f t="shared" si="150"/>
        <v>1</v>
      </c>
      <c r="S1037" s="211">
        <f t="shared" si="151"/>
        <v>0</v>
      </c>
      <c r="T1037" s="211">
        <f t="shared" si="147"/>
        <v>8000</v>
      </c>
      <c r="U1037" s="211">
        <f t="shared" si="152"/>
        <v>8000</v>
      </c>
      <c r="V1037" s="220"/>
      <c r="X1037" s="63" t="str">
        <f>'טבלה מרכזת'!A1037</f>
        <v>תשושים-אופק</v>
      </c>
      <c r="Y1037" s="63">
        <f>'טבלה מרכזת'!B1037</f>
        <v>60</v>
      </c>
      <c r="Z1037" s="63" t="str">
        <f>'טבלה מרכזת'!C1037</f>
        <v>אביזרים</v>
      </c>
      <c r="AA1037" s="63" t="str">
        <f>'טבלה מרכזת'!D1037</f>
        <v>כללי</v>
      </c>
      <c r="AB1037" s="63" t="str">
        <f>'טבלה מרכזת'!E1037</f>
        <v>שילוט חיצוני למרכז (תקציב)</v>
      </c>
      <c r="AC1037" s="63">
        <f>'טבלה מרכזת'!F1037</f>
        <v>8000</v>
      </c>
      <c r="AD1037" s="63">
        <f>'טבלה מרכזת'!G1037</f>
        <v>1</v>
      </c>
      <c r="AE1037" s="63">
        <f>'טבלה מרכזת'!H1037</f>
        <v>8000</v>
      </c>
    </row>
    <row r="1038" spans="2:31" ht="42.5" thickBot="1" x14ac:dyDescent="0.35">
      <c r="B1038" s="64" t="str">
        <f>תקן[[#This Row],[סוג מרכז]]</f>
        <v>תשושים-אופק</v>
      </c>
      <c r="C1038" s="64">
        <f>תקן[[#This Row],[גודל מרכז]]</f>
        <v>60</v>
      </c>
      <c r="D1038" s="64" t="str">
        <f>תקן[[#This Row],[סוג פריט]]</f>
        <v>אביזרים</v>
      </c>
      <c r="E1038" s="64" t="str">
        <f>תקן[[#This Row],[קטגוריה]]</f>
        <v>כללי</v>
      </c>
      <c r="F1038" s="60" t="str">
        <f>תקן[[#This Row],[תיאור הפריט]]</f>
        <v>שיפור בטיחות כמו: מעקות, מאחזי בטיחות, לחצן מצוקה עם צופר, פסים למניעת החלקה.</v>
      </c>
      <c r="G1038" s="64">
        <f>תקן[[#This Row],[עלות פריט]]</f>
        <v>500</v>
      </c>
      <c r="H1038" s="64">
        <f>תקן[[#This Row],[כמות]]</f>
        <v>10</v>
      </c>
      <c r="I1038" s="64">
        <f>תקן[[#This Row],[סהכ עלות]]</f>
        <v>5000</v>
      </c>
      <c r="J1038" s="65"/>
      <c r="K1038" s="209" t="str">
        <f t="shared" si="148"/>
        <v>שיפור בטיחות כמו: מעקות, מאחזי בטיחות, לחצן מצוקה עם צופר, פסים למניעת החלקה.</v>
      </c>
      <c r="L1038" s="210">
        <f t="shared" si="144"/>
        <v>10</v>
      </c>
      <c r="M1038" s="211">
        <f t="shared" si="145"/>
        <v>0</v>
      </c>
      <c r="N1038" s="211">
        <f t="shared" si="146"/>
        <v>5000</v>
      </c>
      <c r="O1038" s="210"/>
      <c r="P1038" s="218"/>
      <c r="Q1038" s="215" t="str">
        <f t="shared" si="149"/>
        <v>אביזרים</v>
      </c>
      <c r="R1038" s="219">
        <f t="shared" si="150"/>
        <v>10</v>
      </c>
      <c r="S1038" s="211">
        <f t="shared" si="151"/>
        <v>0</v>
      </c>
      <c r="T1038" s="211">
        <f t="shared" si="147"/>
        <v>500</v>
      </c>
      <c r="U1038" s="211">
        <f t="shared" si="152"/>
        <v>5000</v>
      </c>
      <c r="V1038" s="220"/>
      <c r="X1038" s="63" t="str">
        <f>'טבלה מרכזת'!A1038</f>
        <v>תשושים-אופק</v>
      </c>
      <c r="Y1038" s="63">
        <f>'טבלה מרכזת'!B1038</f>
        <v>60</v>
      </c>
      <c r="Z1038" s="63" t="str">
        <f>'טבלה מרכזת'!C1038</f>
        <v>אביזרים</v>
      </c>
      <c r="AA1038" s="63" t="str">
        <f>'טבלה מרכזת'!D1038</f>
        <v>כללי</v>
      </c>
      <c r="AB1038" s="63" t="str">
        <f>'טבלה מרכזת'!E1038</f>
        <v>שיפור בטיחות כמו: מעקות, מאחזי בטיחות, לחצן מצוקה עם צופר, פסים למניעת החלקה.</v>
      </c>
      <c r="AC1038" s="63">
        <f>'טבלה מרכזת'!F1038</f>
        <v>500</v>
      </c>
      <c r="AD1038" s="63">
        <f>'טבלה מרכזת'!G1038</f>
        <v>10</v>
      </c>
      <c r="AE1038" s="63">
        <f>'טבלה מרכזת'!H1038</f>
        <v>5000</v>
      </c>
    </row>
    <row r="1039" spans="2:31" ht="14.5" thickBot="1" x14ac:dyDescent="0.35">
      <c r="B1039" s="64" t="str">
        <f>תקן[[#This Row],[סוג מרכז]]</f>
        <v>תשושים-אופק</v>
      </c>
      <c r="C1039" s="64">
        <f>תקן[[#This Row],[גודל מרכז]]</f>
        <v>60</v>
      </c>
      <c r="D1039" s="64" t="str">
        <f>תקן[[#This Row],[סוג פריט]]</f>
        <v>אביזרים</v>
      </c>
      <c r="E1039" s="64" t="str">
        <f>תקן[[#This Row],[קטגוריה]]</f>
        <v>כללי</v>
      </c>
      <c r="F1039" s="60" t="str">
        <f>תקן[[#This Row],[תיאור הפריט]]</f>
        <v>שעון נוכחות</v>
      </c>
      <c r="G1039" s="64">
        <f>תקן[[#This Row],[עלות פריט]]</f>
        <v>900</v>
      </c>
      <c r="H1039" s="64">
        <f>תקן[[#This Row],[כמות]]</f>
        <v>1</v>
      </c>
      <c r="I1039" s="64">
        <f>תקן[[#This Row],[סהכ עלות]]</f>
        <v>900</v>
      </c>
      <c r="J1039" s="65"/>
      <c r="K1039" s="209" t="str">
        <f t="shared" si="148"/>
        <v>שעון נוכחות</v>
      </c>
      <c r="L1039" s="210">
        <f t="shared" si="144"/>
        <v>1</v>
      </c>
      <c r="M1039" s="211">
        <f t="shared" si="145"/>
        <v>0</v>
      </c>
      <c r="N1039" s="211">
        <f t="shared" si="146"/>
        <v>900</v>
      </c>
      <c r="O1039" s="210"/>
      <c r="P1039" s="218"/>
      <c r="Q1039" s="215" t="str">
        <f t="shared" si="149"/>
        <v>אביזרים</v>
      </c>
      <c r="R1039" s="219">
        <f t="shared" si="150"/>
        <v>1</v>
      </c>
      <c r="S1039" s="211">
        <f t="shared" si="151"/>
        <v>0</v>
      </c>
      <c r="T1039" s="211">
        <f t="shared" si="147"/>
        <v>900</v>
      </c>
      <c r="U1039" s="211">
        <f t="shared" si="152"/>
        <v>900</v>
      </c>
      <c r="V1039" s="220"/>
      <c r="X1039" s="63" t="str">
        <f>'טבלה מרכזת'!A1039</f>
        <v>תשושים-אופק</v>
      </c>
      <c r="Y1039" s="63">
        <f>'טבלה מרכזת'!B1039</f>
        <v>60</v>
      </c>
      <c r="Z1039" s="63" t="str">
        <f>'טבלה מרכזת'!C1039</f>
        <v>אביזרים</v>
      </c>
      <c r="AA1039" s="63" t="str">
        <f>'טבלה מרכזת'!D1039</f>
        <v>כללי</v>
      </c>
      <c r="AB1039" s="63" t="str">
        <f>'טבלה מרכזת'!E1039</f>
        <v>שעון נוכחות</v>
      </c>
      <c r="AC1039" s="63">
        <f>'טבלה מרכזת'!F1039</f>
        <v>900</v>
      </c>
      <c r="AD1039" s="63">
        <f>'טבלה מרכזת'!G1039</f>
        <v>1</v>
      </c>
      <c r="AE1039" s="63">
        <f>'טבלה מרכזת'!H1039</f>
        <v>900</v>
      </c>
    </row>
    <row r="1040" spans="2:31" ht="14.5" thickBot="1" x14ac:dyDescent="0.35">
      <c r="B1040" s="64" t="str">
        <f>תקן[[#This Row],[סוג מרכז]]</f>
        <v>תשושים-אופק</v>
      </c>
      <c r="C1040" s="64">
        <f>תקן[[#This Row],[גודל מרכז]]</f>
        <v>60</v>
      </c>
      <c r="D1040" s="64" t="str">
        <f>תקן[[#This Row],[סוג פריט]]</f>
        <v>אביזרים</v>
      </c>
      <c r="E1040" s="64" t="str">
        <f>תקן[[#This Row],[קטגוריה]]</f>
        <v>כללי</v>
      </c>
      <c r="F1040" s="60" t="str">
        <f>תקן[[#This Row],[תיאור הפריט]]</f>
        <v>שעון קיר</v>
      </c>
      <c r="G1040" s="64">
        <f>תקן[[#This Row],[עלות פריט]]</f>
        <v>150</v>
      </c>
      <c r="H1040" s="64">
        <f>תקן[[#This Row],[כמות]]</f>
        <v>2</v>
      </c>
      <c r="I1040" s="64">
        <f>תקן[[#This Row],[סהכ עלות]]</f>
        <v>300</v>
      </c>
      <c r="J1040" s="65"/>
      <c r="K1040" s="209" t="str">
        <f t="shared" si="148"/>
        <v>שעון קיר</v>
      </c>
      <c r="L1040" s="210">
        <f t="shared" si="144"/>
        <v>2</v>
      </c>
      <c r="M1040" s="211">
        <f t="shared" si="145"/>
        <v>0</v>
      </c>
      <c r="N1040" s="211">
        <f t="shared" si="146"/>
        <v>300</v>
      </c>
      <c r="O1040" s="210"/>
      <c r="P1040" s="218"/>
      <c r="Q1040" s="215" t="str">
        <f t="shared" si="149"/>
        <v>אביזרים</v>
      </c>
      <c r="R1040" s="219">
        <f t="shared" si="150"/>
        <v>2</v>
      </c>
      <c r="S1040" s="211">
        <f t="shared" si="151"/>
        <v>0</v>
      </c>
      <c r="T1040" s="211">
        <f t="shared" si="147"/>
        <v>150</v>
      </c>
      <c r="U1040" s="211">
        <f t="shared" si="152"/>
        <v>300</v>
      </c>
      <c r="V1040" s="220"/>
      <c r="X1040" s="63" t="str">
        <f>'טבלה מרכזת'!A1040</f>
        <v>תשושים-אופק</v>
      </c>
      <c r="Y1040" s="63">
        <f>'טבלה מרכזת'!B1040</f>
        <v>60</v>
      </c>
      <c r="Z1040" s="63" t="str">
        <f>'טבלה מרכזת'!C1040</f>
        <v>אביזרים</v>
      </c>
      <c r="AA1040" s="63" t="str">
        <f>'טבלה מרכזת'!D1040</f>
        <v>כללי</v>
      </c>
      <c r="AB1040" s="63" t="str">
        <f>'טבלה מרכזת'!E1040</f>
        <v>שעון קיר</v>
      </c>
      <c r="AC1040" s="63">
        <f>'טבלה מרכזת'!F1040</f>
        <v>150</v>
      </c>
      <c r="AD1040" s="63">
        <f>'טבלה מרכזת'!G1040</f>
        <v>2</v>
      </c>
      <c r="AE1040" s="63">
        <f>'טבלה מרכזת'!H1040</f>
        <v>300</v>
      </c>
    </row>
    <row r="1041" spans="2:31" ht="14.5" thickBot="1" x14ac:dyDescent="0.35">
      <c r="B1041" s="64" t="str">
        <f>תקן[[#This Row],[סוג מרכז]]</f>
        <v>תשושים-אופק</v>
      </c>
      <c r="C1041" s="64">
        <f>תקן[[#This Row],[גודל מרכז]]</f>
        <v>60</v>
      </c>
      <c r="D1041" s="64" t="str">
        <f>תקן[[#This Row],[סוג פריט]]</f>
        <v>אביזרים</v>
      </c>
      <c r="E1041" s="64" t="str">
        <f>תקן[[#This Row],[קטגוריה]]</f>
        <v>כללי</v>
      </c>
      <c r="F1041" s="60" t="str">
        <f>תקן[[#This Row],[תיאור הפריט]]</f>
        <v>תמונות וקישוטי קיר (תקציב)</v>
      </c>
      <c r="G1041" s="64">
        <f>תקן[[#This Row],[עלות פריט]]</f>
        <v>2200</v>
      </c>
      <c r="H1041" s="64">
        <f>תקן[[#This Row],[כמות]]</f>
        <v>1</v>
      </c>
      <c r="I1041" s="64">
        <f>תקן[[#This Row],[סהכ עלות]]</f>
        <v>2200</v>
      </c>
      <c r="J1041" s="65"/>
      <c r="K1041" s="209" t="str">
        <f t="shared" si="148"/>
        <v>תמונות וקישוטי קיר (תקציב)</v>
      </c>
      <c r="L1041" s="210">
        <f t="shared" si="144"/>
        <v>1</v>
      </c>
      <c r="M1041" s="211">
        <f t="shared" si="145"/>
        <v>0</v>
      </c>
      <c r="N1041" s="211">
        <f t="shared" si="146"/>
        <v>2200</v>
      </c>
      <c r="O1041" s="210"/>
      <c r="P1041" s="218"/>
      <c r="Q1041" s="215" t="str">
        <f t="shared" si="149"/>
        <v>אביזרים</v>
      </c>
      <c r="R1041" s="219">
        <f t="shared" si="150"/>
        <v>1</v>
      </c>
      <c r="S1041" s="211">
        <f t="shared" si="151"/>
        <v>0</v>
      </c>
      <c r="T1041" s="211">
        <f t="shared" si="147"/>
        <v>2200</v>
      </c>
      <c r="U1041" s="211">
        <f t="shared" si="152"/>
        <v>2200</v>
      </c>
      <c r="V1041" s="220"/>
      <c r="X1041" s="63" t="str">
        <f>'טבלה מרכזת'!A1041</f>
        <v>תשושים-אופק</v>
      </c>
      <c r="Y1041" s="63">
        <f>'טבלה מרכזת'!B1041</f>
        <v>60</v>
      </c>
      <c r="Z1041" s="63" t="str">
        <f>'טבלה מרכזת'!C1041</f>
        <v>אביזרים</v>
      </c>
      <c r="AA1041" s="63" t="str">
        <f>'טבלה מרכזת'!D1041</f>
        <v>כללי</v>
      </c>
      <c r="AB1041" s="63" t="str">
        <f>'טבלה מרכזת'!E1041</f>
        <v>תמונות וקישוטי קיר (תקציב)</v>
      </c>
      <c r="AC1041" s="63">
        <f>'טבלה מרכזת'!F1041</f>
        <v>2200</v>
      </c>
      <c r="AD1041" s="63">
        <f>'טבלה מרכזת'!G1041</f>
        <v>1</v>
      </c>
      <c r="AE1041" s="63">
        <f>'טבלה מרכזת'!H1041</f>
        <v>2200</v>
      </c>
    </row>
    <row r="1042" spans="2:31" ht="14.5" thickBot="1" x14ac:dyDescent="0.35">
      <c r="B1042" s="64" t="str">
        <f>תקן[[#This Row],[סוג מרכז]]</f>
        <v>תשושים-אופק</v>
      </c>
      <c r="C1042" s="64">
        <f>תקן[[#This Row],[גודל מרכז]]</f>
        <v>60</v>
      </c>
      <c r="D1042" s="64" t="str">
        <f>תקן[[#This Row],[סוג פריט]]</f>
        <v>הנגשת ראייה</v>
      </c>
      <c r="E1042" s="64" t="str">
        <f>תקן[[#This Row],[קטגוריה]]</f>
        <v>הנגשת ראייה</v>
      </c>
      <c r="F1042" s="60" t="str">
        <f>תקן[[#This Row],[תיאור הפריט]]</f>
        <v xml:space="preserve">ראה גיליון מצורף </v>
      </c>
      <c r="G1042" s="64">
        <f>תקן[[#This Row],[עלות פריט]]</f>
        <v>0</v>
      </c>
      <c r="H1042" s="64">
        <f>תקן[[#This Row],[כמות]]</f>
        <v>0</v>
      </c>
      <c r="I1042" s="64">
        <f>תקן[[#This Row],[סהכ עלות]]</f>
        <v>0</v>
      </c>
      <c r="J1042" s="65"/>
      <c r="K1042" s="209" t="str">
        <f t="shared" si="148"/>
        <v xml:space="preserve">ראה גיליון מצורף </v>
      </c>
      <c r="L1042" s="210">
        <f t="shared" si="144"/>
        <v>0</v>
      </c>
      <c r="M1042" s="211">
        <f t="shared" si="145"/>
        <v>0</v>
      </c>
      <c r="N1042" s="211">
        <f t="shared" si="146"/>
        <v>0</v>
      </c>
      <c r="O1042" s="210"/>
      <c r="P1042" s="218"/>
      <c r="Q1042" s="215" t="str">
        <f t="shared" si="149"/>
        <v>הנגשת ראייה</v>
      </c>
      <c r="R1042" s="219">
        <f t="shared" si="150"/>
        <v>0</v>
      </c>
      <c r="S1042" s="211">
        <f t="shared" si="151"/>
        <v>0</v>
      </c>
      <c r="T1042" s="211">
        <f t="shared" si="147"/>
        <v>0</v>
      </c>
      <c r="U1042" s="211">
        <f t="shared" si="152"/>
        <v>0</v>
      </c>
      <c r="V1042" s="220"/>
      <c r="X1042" s="63" t="str">
        <f>'טבלה מרכזת'!A1042</f>
        <v>תשושים-אופק</v>
      </c>
      <c r="Y1042" s="63">
        <f>'טבלה מרכזת'!B1042</f>
        <v>60</v>
      </c>
      <c r="Z1042" s="63" t="str">
        <f>'טבלה מרכזת'!C1042</f>
        <v>הנגשת ראייה</v>
      </c>
      <c r="AA1042" s="63" t="str">
        <f>'טבלה מרכזת'!D1042</f>
        <v>הנגשת ראייה</v>
      </c>
      <c r="AB1042" s="63" t="str">
        <f>'טבלה מרכזת'!E1042</f>
        <v xml:space="preserve">ראה גיליון מצורף </v>
      </c>
      <c r="AC1042" s="63">
        <f>'טבלה מרכזת'!F1042</f>
        <v>0</v>
      </c>
      <c r="AD1042" s="63">
        <f>'טבלה מרכזת'!G1042</f>
        <v>0</v>
      </c>
      <c r="AE1042" s="63">
        <f>'טבלה מרכזת'!H1042</f>
        <v>0</v>
      </c>
    </row>
    <row r="1043" spans="2:31" ht="14.5" thickBot="1" x14ac:dyDescent="0.35">
      <c r="B1043" s="64" t="str">
        <f>תקן[[#This Row],[סוג מרכז]]</f>
        <v>תשושים-אופק</v>
      </c>
      <c r="C1043" s="64">
        <f>תקן[[#This Row],[גודל מרכז]]</f>
        <v>60</v>
      </c>
      <c r="D1043" s="64" t="str">
        <f>תקן[[#This Row],[סוג פריט]]</f>
        <v>הנגשת שמע</v>
      </c>
      <c r="E1043" s="64" t="str">
        <f>תקן[[#This Row],[קטגוריה]]</f>
        <v>הנגשת שמע</v>
      </c>
      <c r="F1043" s="60" t="str">
        <f>תקן[[#This Row],[תיאור הפריט]]</f>
        <v xml:space="preserve">ראה גיליון מצורף </v>
      </c>
      <c r="G1043" s="64">
        <f>תקן[[#This Row],[עלות פריט]]</f>
        <v>0</v>
      </c>
      <c r="H1043" s="64">
        <f>תקן[[#This Row],[כמות]]</f>
        <v>0</v>
      </c>
      <c r="I1043" s="64">
        <f>תקן[[#This Row],[סהכ עלות]]</f>
        <v>0</v>
      </c>
      <c r="J1043" s="65"/>
      <c r="K1043" s="209" t="str">
        <f t="shared" si="148"/>
        <v xml:space="preserve">ראה גיליון מצורף </v>
      </c>
      <c r="L1043" s="210">
        <f t="shared" si="144"/>
        <v>0</v>
      </c>
      <c r="M1043" s="211">
        <f t="shared" si="145"/>
        <v>0</v>
      </c>
      <c r="N1043" s="211">
        <f t="shared" si="146"/>
        <v>0</v>
      </c>
      <c r="O1043" s="210"/>
      <c r="P1043" s="218"/>
      <c r="Q1043" s="215" t="str">
        <f t="shared" si="149"/>
        <v>הנגשת שמע</v>
      </c>
      <c r="R1043" s="219">
        <f t="shared" si="150"/>
        <v>0</v>
      </c>
      <c r="S1043" s="211">
        <f t="shared" si="151"/>
        <v>0</v>
      </c>
      <c r="T1043" s="211">
        <f t="shared" si="147"/>
        <v>0</v>
      </c>
      <c r="U1043" s="211">
        <f t="shared" si="152"/>
        <v>0</v>
      </c>
      <c r="V1043" s="220"/>
      <c r="X1043" s="63" t="str">
        <f>'טבלה מרכזת'!A1043</f>
        <v>תשושים-אופק</v>
      </c>
      <c r="Y1043" s="63">
        <f>'טבלה מרכזת'!B1043</f>
        <v>60</v>
      </c>
      <c r="Z1043" s="63" t="str">
        <f>'טבלה מרכזת'!C1043</f>
        <v>הנגשת שמע</v>
      </c>
      <c r="AA1043" s="63" t="str">
        <f>'טבלה מרכזת'!D1043</f>
        <v>הנגשת שמע</v>
      </c>
      <c r="AB1043" s="63" t="str">
        <f>'טבלה מרכזת'!E1043</f>
        <v xml:space="preserve">ראה גיליון מצורף </v>
      </c>
      <c r="AC1043" s="63">
        <f>'טבלה מרכזת'!F1043</f>
        <v>0</v>
      </c>
      <c r="AD1043" s="63">
        <f>'טבלה מרכזת'!G1043</f>
        <v>0</v>
      </c>
      <c r="AE1043" s="63">
        <f>'טבלה מרכזת'!H1043</f>
        <v>0</v>
      </c>
    </row>
    <row r="1044" spans="2:31" ht="14.5" thickBot="1" x14ac:dyDescent="0.35">
      <c r="B1044" s="64" t="str">
        <f>תקן[[#This Row],[סוג מרכז]]</f>
        <v>תשושים-אופק</v>
      </c>
      <c r="C1044" s="64">
        <f>תקן[[#This Row],[גודל מרכז]]</f>
        <v>60</v>
      </c>
      <c r="D1044" s="64" t="str">
        <f>תקן[[#This Row],[סוג פריט]]</f>
        <v>חדר סנוזלן</v>
      </c>
      <c r="E1044" s="64" t="str">
        <f>תקן[[#This Row],[קטגוריה]]</f>
        <v>חדר סנוזלן</v>
      </c>
      <c r="F1044" s="60" t="str">
        <f>תקן[[#This Row],[תיאור הפריט]]</f>
        <v xml:space="preserve">ראה גיליון מצורף </v>
      </c>
      <c r="G1044" s="64">
        <f>תקן[[#This Row],[עלות פריט]]</f>
        <v>0</v>
      </c>
      <c r="H1044" s="64">
        <f>תקן[[#This Row],[כמות]]</f>
        <v>0</v>
      </c>
      <c r="I1044" s="64">
        <f>תקן[[#This Row],[סהכ עלות]]</f>
        <v>0</v>
      </c>
      <c r="J1044" s="65"/>
      <c r="K1044" s="209" t="str">
        <f t="shared" si="148"/>
        <v xml:space="preserve">ראה גיליון מצורף </v>
      </c>
      <c r="L1044" s="210">
        <f t="shared" si="144"/>
        <v>0</v>
      </c>
      <c r="M1044" s="211">
        <f t="shared" si="145"/>
        <v>0</v>
      </c>
      <c r="N1044" s="211">
        <f t="shared" si="146"/>
        <v>0</v>
      </c>
      <c r="O1044" s="210"/>
      <c r="P1044" s="218"/>
      <c r="Q1044" s="215" t="str">
        <f t="shared" si="149"/>
        <v>חדר סנוזלן</v>
      </c>
      <c r="R1044" s="219">
        <f t="shared" si="150"/>
        <v>0</v>
      </c>
      <c r="S1044" s="211">
        <f t="shared" si="151"/>
        <v>0</v>
      </c>
      <c r="T1044" s="211">
        <f t="shared" si="147"/>
        <v>0</v>
      </c>
      <c r="U1044" s="211">
        <f t="shared" si="152"/>
        <v>0</v>
      </c>
      <c r="V1044" s="220"/>
      <c r="X1044" s="63" t="str">
        <f>'טבלה מרכזת'!A1044</f>
        <v>תשושים-אופק</v>
      </c>
      <c r="Y1044" s="63">
        <f>'טבלה מרכזת'!B1044</f>
        <v>60</v>
      </c>
      <c r="Z1044" s="63" t="str">
        <f>'טבלה מרכזת'!C1044</f>
        <v>חדר סנוזלן</v>
      </c>
      <c r="AA1044" s="63" t="str">
        <f>'טבלה מרכזת'!D1044</f>
        <v>חדר סנוזלן</v>
      </c>
      <c r="AB1044" s="63" t="str">
        <f>'טבלה מרכזת'!E1044</f>
        <v xml:space="preserve">ראה גיליון מצורף </v>
      </c>
      <c r="AC1044" s="63">
        <f>'טבלה מרכזת'!F1044</f>
        <v>0</v>
      </c>
      <c r="AD1044" s="63">
        <f>'טבלה מרכזת'!G1044</f>
        <v>0</v>
      </c>
      <c r="AE1044" s="63">
        <f>'טבלה מרכזת'!H1044</f>
        <v>0</v>
      </c>
    </row>
    <row r="1045" spans="2:31" ht="14.5" thickBot="1" x14ac:dyDescent="0.35">
      <c r="B1045" s="64" t="str">
        <f>תקן[[#This Row],[סוג מרכז]]</f>
        <v>תשושים-אופק</v>
      </c>
      <c r="C1045" s="64">
        <f>תקן[[#This Row],[גודל מרכז]]</f>
        <v>60</v>
      </c>
      <c r="D1045" s="64" t="str">
        <f>תקן[[#This Row],[סוג פריט]]</f>
        <v>חוגים</v>
      </c>
      <c r="E1045" s="64" t="str">
        <f>תקן[[#This Row],[קטגוריה]]</f>
        <v>חוגים</v>
      </c>
      <c r="F1045" s="60" t="str">
        <f>תקן[[#This Row],[תיאור הפריט]]</f>
        <v xml:space="preserve">ראה גיליון מצורף </v>
      </c>
      <c r="G1045" s="64">
        <f>תקן[[#This Row],[עלות פריט]]</f>
        <v>0</v>
      </c>
      <c r="H1045" s="64">
        <f>תקן[[#This Row],[כמות]]</f>
        <v>0</v>
      </c>
      <c r="I1045" s="64">
        <f>תקן[[#This Row],[סהכ עלות]]</f>
        <v>0</v>
      </c>
      <c r="J1045" s="65"/>
      <c r="K1045" s="209" t="str">
        <f t="shared" si="148"/>
        <v xml:space="preserve">ראה גיליון מצורף </v>
      </c>
      <c r="L1045" s="210">
        <f t="shared" si="144"/>
        <v>0</v>
      </c>
      <c r="M1045" s="211">
        <f t="shared" si="145"/>
        <v>0</v>
      </c>
      <c r="N1045" s="211">
        <f t="shared" si="146"/>
        <v>0</v>
      </c>
      <c r="O1045" s="210"/>
      <c r="P1045" s="218"/>
      <c r="Q1045" s="215" t="str">
        <f t="shared" si="149"/>
        <v>חוגים</v>
      </c>
      <c r="R1045" s="219">
        <f t="shared" si="150"/>
        <v>0</v>
      </c>
      <c r="S1045" s="211">
        <f t="shared" si="151"/>
        <v>0</v>
      </c>
      <c r="T1045" s="211">
        <f t="shared" si="147"/>
        <v>0</v>
      </c>
      <c r="U1045" s="211">
        <f t="shared" si="152"/>
        <v>0</v>
      </c>
      <c r="V1045" s="220"/>
      <c r="X1045" s="63" t="str">
        <f>'טבלה מרכזת'!A1045</f>
        <v>תשושים-אופק</v>
      </c>
      <c r="Y1045" s="63">
        <f>'טבלה מרכזת'!B1045</f>
        <v>60</v>
      </c>
      <c r="Z1045" s="63" t="str">
        <f>'טבלה מרכזת'!C1045</f>
        <v>חוגים</v>
      </c>
      <c r="AA1045" s="63" t="str">
        <f>'טבלה מרכזת'!D1045</f>
        <v>חוגים</v>
      </c>
      <c r="AB1045" s="63" t="str">
        <f>'טבלה מרכזת'!E1045</f>
        <v xml:space="preserve">ראה גיליון מצורף </v>
      </c>
      <c r="AC1045" s="63">
        <f>'טבלה מרכזת'!F1045</f>
        <v>0</v>
      </c>
      <c r="AD1045" s="63">
        <f>'טבלה מרכזת'!G1045</f>
        <v>0</v>
      </c>
      <c r="AE1045" s="63">
        <f>'טבלה מרכזת'!H1045</f>
        <v>0</v>
      </c>
    </row>
    <row r="1046" spans="2:31" ht="14.5" thickBot="1" x14ac:dyDescent="0.35">
      <c r="B1046" s="64" t="str">
        <f>תקן[[#This Row],[סוג מרכז]]</f>
        <v>תשושים-אופק</v>
      </c>
      <c r="C1046" s="64">
        <f>תקן[[#This Row],[גודל מרכז]]</f>
        <v>60</v>
      </c>
      <c r="D1046" s="64" t="str">
        <f>תקן[[#This Row],[סוג פריט]]</f>
        <v>חממה/גינה טיפולית</v>
      </c>
      <c r="E1046" s="64" t="str">
        <f>תקן[[#This Row],[קטגוריה]]</f>
        <v>חממה/גינה טיפולית</v>
      </c>
      <c r="F1046" s="60" t="str">
        <f>תקן[[#This Row],[תיאור הפריט]]</f>
        <v xml:space="preserve">ראה גיליון מצורף </v>
      </c>
      <c r="G1046" s="64">
        <f>תקן[[#This Row],[עלות פריט]]</f>
        <v>0</v>
      </c>
      <c r="H1046" s="64">
        <f>תקן[[#This Row],[כמות]]</f>
        <v>0</v>
      </c>
      <c r="I1046" s="64">
        <f>תקן[[#This Row],[סהכ עלות]]</f>
        <v>0</v>
      </c>
      <c r="J1046" s="65"/>
      <c r="K1046" s="209" t="str">
        <f t="shared" si="148"/>
        <v xml:space="preserve">ראה גיליון מצורף </v>
      </c>
      <c r="L1046" s="210">
        <f t="shared" si="144"/>
        <v>0</v>
      </c>
      <c r="M1046" s="211">
        <f t="shared" si="145"/>
        <v>0</v>
      </c>
      <c r="N1046" s="211">
        <f t="shared" si="146"/>
        <v>0</v>
      </c>
      <c r="O1046" s="210"/>
      <c r="P1046" s="218"/>
      <c r="Q1046" s="215" t="str">
        <f t="shared" si="149"/>
        <v>חממה/גינה טיפולית</v>
      </c>
      <c r="R1046" s="219">
        <f t="shared" si="150"/>
        <v>0</v>
      </c>
      <c r="S1046" s="211">
        <f t="shared" si="151"/>
        <v>0</v>
      </c>
      <c r="T1046" s="211">
        <f t="shared" si="147"/>
        <v>0</v>
      </c>
      <c r="U1046" s="211">
        <f t="shared" si="152"/>
        <v>0</v>
      </c>
      <c r="V1046" s="220"/>
      <c r="X1046" s="63" t="str">
        <f>'טבלה מרכזת'!A1046</f>
        <v>תשושים-אופק</v>
      </c>
      <c r="Y1046" s="63">
        <f>'טבלה מרכזת'!B1046</f>
        <v>60</v>
      </c>
      <c r="Z1046" s="63" t="str">
        <f>'טבלה מרכזת'!C1046</f>
        <v>חממה/גינה טיפולית</v>
      </c>
      <c r="AA1046" s="63" t="str">
        <f>'טבלה מרכזת'!D1046</f>
        <v>חממה/גינה טיפולית</v>
      </c>
      <c r="AB1046" s="63" t="str">
        <f>'טבלה מרכזת'!E1046</f>
        <v xml:space="preserve">ראה גיליון מצורף </v>
      </c>
      <c r="AC1046" s="63">
        <f>'טבלה מרכזת'!F1046</f>
        <v>0</v>
      </c>
      <c r="AD1046" s="63">
        <f>'טבלה מרכזת'!G1046</f>
        <v>0</v>
      </c>
      <c r="AE1046" s="63">
        <f>'טבלה מרכזת'!H1046</f>
        <v>0</v>
      </c>
    </row>
    <row r="1047" spans="2:31" ht="14.5" thickBot="1" x14ac:dyDescent="0.35">
      <c r="B1047" s="64" t="str">
        <f>תקן[[#This Row],[סוג מרכז]]</f>
        <v>תשושים-אופק</v>
      </c>
      <c r="C1047" s="64">
        <f>תקן[[#This Row],[גודל מרכז]]</f>
        <v>60</v>
      </c>
      <c r="D1047" s="64" t="str">
        <f>תקן[[#This Row],[סוג פריט]]</f>
        <v>טיפוח חן/מספרה</v>
      </c>
      <c r="E1047" s="64" t="str">
        <f>תקן[[#This Row],[קטגוריה]]</f>
        <v>טיפוח החן</v>
      </c>
      <c r="F1047" s="60" t="str">
        <f>תקן[[#This Row],[תיאור הפריט]]</f>
        <v>ארון איחסון (רוחב 80-100 ס"מ)</v>
      </c>
      <c r="G1047" s="64">
        <f>תקן[[#This Row],[עלות פריט]]</f>
        <v>1000</v>
      </c>
      <c r="H1047" s="64">
        <f>תקן[[#This Row],[כמות]]</f>
        <v>1</v>
      </c>
      <c r="I1047" s="64">
        <f>תקן[[#This Row],[סהכ עלות]]</f>
        <v>1000</v>
      </c>
      <c r="J1047" s="65"/>
      <c r="K1047" s="209" t="str">
        <f t="shared" si="148"/>
        <v>ארון איחסון (רוחב 80-100 ס"מ)</v>
      </c>
      <c r="L1047" s="210">
        <f t="shared" si="144"/>
        <v>1</v>
      </c>
      <c r="M1047" s="211">
        <f t="shared" si="145"/>
        <v>0</v>
      </c>
      <c r="N1047" s="211">
        <f t="shared" si="146"/>
        <v>1000</v>
      </c>
      <c r="O1047" s="210"/>
      <c r="P1047" s="218"/>
      <c r="Q1047" s="215" t="str">
        <f t="shared" si="149"/>
        <v>טיפוח חן/מספרה</v>
      </c>
      <c r="R1047" s="219">
        <f t="shared" si="150"/>
        <v>1</v>
      </c>
      <c r="S1047" s="211">
        <f t="shared" si="151"/>
        <v>0</v>
      </c>
      <c r="T1047" s="211">
        <f t="shared" si="147"/>
        <v>1000</v>
      </c>
      <c r="U1047" s="211">
        <f t="shared" si="152"/>
        <v>1000</v>
      </c>
      <c r="V1047" s="220"/>
      <c r="X1047" s="63" t="str">
        <f>'טבלה מרכזת'!A1047</f>
        <v>תשושים-אופק</v>
      </c>
      <c r="Y1047" s="63">
        <f>'טבלה מרכזת'!B1047</f>
        <v>60</v>
      </c>
      <c r="Z1047" s="63" t="str">
        <f>'טבלה מרכזת'!C1047</f>
        <v>טיפוח חן/מספרה</v>
      </c>
      <c r="AA1047" s="63" t="str">
        <f>'טבלה מרכזת'!D1047</f>
        <v>טיפוח החן</v>
      </c>
      <c r="AB1047" s="63" t="str">
        <f>'טבלה מרכזת'!E1047</f>
        <v>ארון איחסון (רוחב 80-100 ס"מ)</v>
      </c>
      <c r="AC1047" s="63">
        <f>'טבלה מרכזת'!F1047</f>
        <v>1000</v>
      </c>
      <c r="AD1047" s="63">
        <f>'טבלה מרכזת'!G1047</f>
        <v>1</v>
      </c>
      <c r="AE1047" s="63">
        <f>'טבלה מרכזת'!H1047</f>
        <v>1000</v>
      </c>
    </row>
    <row r="1048" spans="2:31" ht="14.5" thickBot="1" x14ac:dyDescent="0.35">
      <c r="B1048" s="64" t="str">
        <f>תקן[[#This Row],[סוג מרכז]]</f>
        <v>תשושים-אופק</v>
      </c>
      <c r="C1048" s="64">
        <f>תקן[[#This Row],[גודל מרכז]]</f>
        <v>60</v>
      </c>
      <c r="D1048" s="64" t="str">
        <f>תקן[[#This Row],[סוג פריט]]</f>
        <v>טיפוח חן/מספרה</v>
      </c>
      <c r="E1048" s="64" t="str">
        <f>תקן[[#This Row],[קטגוריה]]</f>
        <v>טיפוח החן</v>
      </c>
      <c r="F1048" s="60" t="str">
        <f>תקן[[#This Row],[תיאור הפריט]]</f>
        <v>ארון תחתון+כיור+ברז+משטח</v>
      </c>
      <c r="G1048" s="64">
        <f>תקן[[#This Row],[עלות פריט]]</f>
        <v>2500</v>
      </c>
      <c r="H1048" s="64">
        <f>תקן[[#This Row],[כמות]]</f>
        <v>1</v>
      </c>
      <c r="I1048" s="64">
        <f>תקן[[#This Row],[סהכ עלות]]</f>
        <v>2500</v>
      </c>
      <c r="J1048" s="65"/>
      <c r="K1048" s="209" t="str">
        <f t="shared" si="148"/>
        <v>ארון תחתון+כיור+ברז+משטח</v>
      </c>
      <c r="L1048" s="210">
        <f t="shared" si="144"/>
        <v>1</v>
      </c>
      <c r="M1048" s="211">
        <f t="shared" si="145"/>
        <v>0</v>
      </c>
      <c r="N1048" s="211">
        <f t="shared" si="146"/>
        <v>2500</v>
      </c>
      <c r="O1048" s="210"/>
      <c r="P1048" s="218"/>
      <c r="Q1048" s="215" t="str">
        <f t="shared" si="149"/>
        <v>טיפוח חן/מספרה</v>
      </c>
      <c r="R1048" s="219">
        <f t="shared" si="150"/>
        <v>1</v>
      </c>
      <c r="S1048" s="211">
        <f t="shared" si="151"/>
        <v>0</v>
      </c>
      <c r="T1048" s="211">
        <f t="shared" si="147"/>
        <v>2500</v>
      </c>
      <c r="U1048" s="211">
        <f t="shared" si="152"/>
        <v>2500</v>
      </c>
      <c r="V1048" s="220"/>
      <c r="X1048" s="63" t="str">
        <f>'טבלה מרכזת'!A1048</f>
        <v>תשושים-אופק</v>
      </c>
      <c r="Y1048" s="63">
        <f>'טבלה מרכזת'!B1048</f>
        <v>60</v>
      </c>
      <c r="Z1048" s="63" t="str">
        <f>'טבלה מרכזת'!C1048</f>
        <v>טיפוח חן/מספרה</v>
      </c>
      <c r="AA1048" s="63" t="str">
        <f>'טבלה מרכזת'!D1048</f>
        <v>טיפוח החן</v>
      </c>
      <c r="AB1048" s="63" t="str">
        <f>'טבלה מרכזת'!E1048</f>
        <v>ארון תחתון+כיור+ברז+משטח</v>
      </c>
      <c r="AC1048" s="63">
        <f>'טבלה מרכזת'!F1048</f>
        <v>2500</v>
      </c>
      <c r="AD1048" s="63">
        <f>'טבלה מרכזת'!G1048</f>
        <v>1</v>
      </c>
      <c r="AE1048" s="63">
        <f>'טבלה מרכזת'!H1048</f>
        <v>2500</v>
      </c>
    </row>
    <row r="1049" spans="2:31" ht="14.5" thickBot="1" x14ac:dyDescent="0.35">
      <c r="B1049" s="64" t="str">
        <f>תקן[[#This Row],[סוג מרכז]]</f>
        <v>תשושים-אופק</v>
      </c>
      <c r="C1049" s="64">
        <f>תקן[[#This Row],[גודל מרכז]]</f>
        <v>60</v>
      </c>
      <c r="D1049" s="64" t="str">
        <f>תקן[[#This Row],[סוג פריט]]</f>
        <v>טיפוח חן/מספרה</v>
      </c>
      <c r="E1049" s="64" t="str">
        <f>תקן[[#This Row],[קטגוריה]]</f>
        <v>טיפוח החן</v>
      </c>
      <c r="F1049" s="60" t="str">
        <f>תקן[[#This Row],[תיאור הפריט]]</f>
        <v>דלפק עבודה למספרה</v>
      </c>
      <c r="G1049" s="64">
        <f>תקן[[#This Row],[עלות פריט]]</f>
        <v>2000</v>
      </c>
      <c r="H1049" s="64">
        <f>תקן[[#This Row],[כמות]]</f>
        <v>1</v>
      </c>
      <c r="I1049" s="64">
        <f>תקן[[#This Row],[סהכ עלות]]</f>
        <v>2000</v>
      </c>
      <c r="J1049" s="65"/>
      <c r="K1049" s="209" t="str">
        <f t="shared" si="148"/>
        <v>דלפק עבודה למספרה</v>
      </c>
      <c r="L1049" s="210">
        <f t="shared" si="144"/>
        <v>1</v>
      </c>
      <c r="M1049" s="211">
        <f t="shared" si="145"/>
        <v>0</v>
      </c>
      <c r="N1049" s="211">
        <f t="shared" si="146"/>
        <v>2000</v>
      </c>
      <c r="O1049" s="210"/>
      <c r="P1049" s="218"/>
      <c r="Q1049" s="215" t="str">
        <f t="shared" si="149"/>
        <v>טיפוח חן/מספרה</v>
      </c>
      <c r="R1049" s="219">
        <f t="shared" si="150"/>
        <v>1</v>
      </c>
      <c r="S1049" s="211">
        <f t="shared" si="151"/>
        <v>0</v>
      </c>
      <c r="T1049" s="211">
        <f t="shared" si="147"/>
        <v>2000</v>
      </c>
      <c r="U1049" s="211">
        <f t="shared" si="152"/>
        <v>2000</v>
      </c>
      <c r="V1049" s="220"/>
      <c r="X1049" s="63" t="str">
        <f>'טבלה מרכזת'!A1049</f>
        <v>תשושים-אופק</v>
      </c>
      <c r="Y1049" s="63">
        <f>'טבלה מרכזת'!B1049</f>
        <v>60</v>
      </c>
      <c r="Z1049" s="63" t="str">
        <f>'טבלה מרכזת'!C1049</f>
        <v>טיפוח חן/מספרה</v>
      </c>
      <c r="AA1049" s="63" t="str">
        <f>'טבלה מרכזת'!D1049</f>
        <v>טיפוח החן</v>
      </c>
      <c r="AB1049" s="63" t="str">
        <f>'טבלה מרכזת'!E1049</f>
        <v>דלפק עבודה למספרה</v>
      </c>
      <c r="AC1049" s="63">
        <f>'טבלה מרכזת'!F1049</f>
        <v>2000</v>
      </c>
      <c r="AD1049" s="63">
        <f>'טבלה מרכזת'!G1049</f>
        <v>1</v>
      </c>
      <c r="AE1049" s="63">
        <f>'טבלה מרכזת'!H1049</f>
        <v>2000</v>
      </c>
    </row>
    <row r="1050" spans="2:31" ht="14.5" thickBot="1" x14ac:dyDescent="0.35">
      <c r="B1050" s="64" t="str">
        <f>תקן[[#This Row],[סוג מרכז]]</f>
        <v>תשושים-אופק</v>
      </c>
      <c r="C1050" s="64">
        <f>תקן[[#This Row],[גודל מרכז]]</f>
        <v>60</v>
      </c>
      <c r="D1050" s="64" t="str">
        <f>תקן[[#This Row],[סוג פריט]]</f>
        <v>טיפוח חן/מספרה</v>
      </c>
      <c r="E1050" s="64" t="str">
        <f>תקן[[#This Row],[קטגוריה]]</f>
        <v>טיפוח החן</v>
      </c>
      <c r="F1050" s="60" t="str">
        <f>תקן[[#This Row],[תיאור הפריט]]</f>
        <v>כיסא טיפולים</v>
      </c>
      <c r="G1050" s="64">
        <f>תקן[[#This Row],[עלות פריט]]</f>
        <v>1500</v>
      </c>
      <c r="H1050" s="64">
        <f>תקן[[#This Row],[כמות]]</f>
        <v>1</v>
      </c>
      <c r="I1050" s="64">
        <f>תקן[[#This Row],[סהכ עלות]]</f>
        <v>1500</v>
      </c>
      <c r="J1050" s="65"/>
      <c r="K1050" s="209" t="str">
        <f t="shared" si="148"/>
        <v>כיסא טיפולים</v>
      </c>
      <c r="L1050" s="210">
        <f t="shared" ref="L1050:L1105" si="153">H1050</f>
        <v>1</v>
      </c>
      <c r="M1050" s="211">
        <f t="shared" ref="M1050:M1105" si="154">IF(L1050-H1050&lt;&gt;0,L1050-H1050,0)</f>
        <v>0</v>
      </c>
      <c r="N1050" s="211">
        <f t="shared" ref="N1050:N1105" si="155">L1050*G1050</f>
        <v>1500</v>
      </c>
      <c r="O1050" s="210"/>
      <c r="P1050" s="218"/>
      <c r="Q1050" s="215" t="str">
        <f t="shared" si="149"/>
        <v>טיפוח חן/מספרה</v>
      </c>
      <c r="R1050" s="219">
        <f t="shared" si="150"/>
        <v>1</v>
      </c>
      <c r="S1050" s="211">
        <f t="shared" si="151"/>
        <v>0</v>
      </c>
      <c r="T1050" s="211">
        <f t="shared" ref="T1050:T1105" si="156">G1050</f>
        <v>1500</v>
      </c>
      <c r="U1050" s="211">
        <f t="shared" si="152"/>
        <v>1500</v>
      </c>
      <c r="V1050" s="220"/>
      <c r="X1050" s="63" t="str">
        <f>'טבלה מרכזת'!A1050</f>
        <v>תשושים-אופק</v>
      </c>
      <c r="Y1050" s="63">
        <f>'טבלה מרכזת'!B1050</f>
        <v>60</v>
      </c>
      <c r="Z1050" s="63" t="str">
        <f>'טבלה מרכזת'!C1050</f>
        <v>טיפוח חן/מספרה</v>
      </c>
      <c r="AA1050" s="63" t="str">
        <f>'טבלה מרכזת'!D1050</f>
        <v>טיפוח החן</v>
      </c>
      <c r="AB1050" s="63" t="str">
        <f>'טבלה מרכזת'!E1050</f>
        <v>כיסא טיפולים</v>
      </c>
      <c r="AC1050" s="63">
        <f>'טבלה מרכזת'!F1050</f>
        <v>1500</v>
      </c>
      <c r="AD1050" s="63">
        <f>'טבלה מרכזת'!G1050</f>
        <v>1</v>
      </c>
      <c r="AE1050" s="63">
        <f>'טבלה מרכזת'!H1050</f>
        <v>1500</v>
      </c>
    </row>
    <row r="1051" spans="2:31" ht="14.5" thickBot="1" x14ac:dyDescent="0.35">
      <c r="B1051" s="64" t="str">
        <f>תקן[[#This Row],[סוג מרכז]]</f>
        <v>תשושים-אופק</v>
      </c>
      <c r="C1051" s="64">
        <f>תקן[[#This Row],[גודל מרכז]]</f>
        <v>60</v>
      </c>
      <c r="D1051" s="64" t="str">
        <f>תקן[[#This Row],[סוג פריט]]</f>
        <v>טיפוח חן/מספרה</v>
      </c>
      <c r="E1051" s="64" t="str">
        <f>תקן[[#This Row],[קטגוריה]]</f>
        <v>טיפוח החן</v>
      </c>
      <c r="F1051" s="60" t="str">
        <f>תקן[[#This Row],[תיאור הפריט]]</f>
        <v>כיסא לייבוש + הדום</v>
      </c>
      <c r="G1051" s="64">
        <f>תקן[[#This Row],[עלות פריט]]</f>
        <v>1600</v>
      </c>
      <c r="H1051" s="64">
        <f>תקן[[#This Row],[כמות]]</f>
        <v>1</v>
      </c>
      <c r="I1051" s="64">
        <f>תקן[[#This Row],[סהכ עלות]]</f>
        <v>1600</v>
      </c>
      <c r="J1051" s="65"/>
      <c r="K1051" s="209" t="str">
        <f t="shared" ref="K1051:K1106" si="157">F1051</f>
        <v>כיסא לייבוש + הדום</v>
      </c>
      <c r="L1051" s="210">
        <f t="shared" si="153"/>
        <v>1</v>
      </c>
      <c r="M1051" s="211">
        <f t="shared" si="154"/>
        <v>0</v>
      </c>
      <c r="N1051" s="211">
        <f t="shared" si="155"/>
        <v>1600</v>
      </c>
      <c r="O1051" s="210"/>
      <c r="P1051" s="218"/>
      <c r="Q1051" s="215" t="str">
        <f t="shared" ref="Q1051:Q1106" si="158">D1051</f>
        <v>טיפוח חן/מספרה</v>
      </c>
      <c r="R1051" s="219">
        <f t="shared" ref="R1051:R1106" si="159">L1051</f>
        <v>1</v>
      </c>
      <c r="S1051" s="211">
        <f t="shared" ref="S1051:S1106" si="160">M1051</f>
        <v>0</v>
      </c>
      <c r="T1051" s="211">
        <f t="shared" si="156"/>
        <v>1600</v>
      </c>
      <c r="U1051" s="211">
        <f t="shared" ref="U1051:U1106" si="161">T1051*R1051</f>
        <v>1600</v>
      </c>
      <c r="V1051" s="220"/>
      <c r="X1051" s="63" t="str">
        <f>'טבלה מרכזת'!A1051</f>
        <v>תשושים-אופק</v>
      </c>
      <c r="Y1051" s="63">
        <f>'טבלה מרכזת'!B1051</f>
        <v>60</v>
      </c>
      <c r="Z1051" s="63" t="str">
        <f>'טבלה מרכזת'!C1051</f>
        <v>טיפוח חן/מספרה</v>
      </c>
      <c r="AA1051" s="63" t="str">
        <f>'טבלה מרכזת'!D1051</f>
        <v>טיפוח החן</v>
      </c>
      <c r="AB1051" s="63" t="str">
        <f>'טבלה מרכזת'!E1051</f>
        <v>כיסא לייבוש + הדום</v>
      </c>
      <c r="AC1051" s="63">
        <f>'טבלה מרכזת'!F1051</f>
        <v>1600</v>
      </c>
      <c r="AD1051" s="63">
        <f>'טבלה מרכזת'!G1051</f>
        <v>1</v>
      </c>
      <c r="AE1051" s="63">
        <f>'טבלה מרכזת'!H1051</f>
        <v>1600</v>
      </c>
    </row>
    <row r="1052" spans="2:31" ht="14.5" thickBot="1" x14ac:dyDescent="0.35">
      <c r="B1052" s="64" t="str">
        <f>תקן[[#This Row],[סוג מרכז]]</f>
        <v>תשושים-אופק</v>
      </c>
      <c r="C1052" s="64">
        <f>תקן[[#This Row],[גודל מרכז]]</f>
        <v>60</v>
      </c>
      <c r="D1052" s="64" t="str">
        <f>תקן[[#This Row],[סוג פריט]]</f>
        <v>טיפוח חן/מספרה</v>
      </c>
      <c r="E1052" s="64" t="str">
        <f>תקן[[#This Row],[קטגוריה]]</f>
        <v>טיפוח החן</v>
      </c>
      <c r="F1052" s="60" t="str">
        <f>תקן[[#This Row],[תיאור הפריט]]</f>
        <v>כיסא מספרה</v>
      </c>
      <c r="G1052" s="64">
        <f>תקן[[#This Row],[עלות פריט]]</f>
        <v>2950</v>
      </c>
      <c r="H1052" s="64">
        <f>תקן[[#This Row],[כמות]]</f>
        <v>1</v>
      </c>
      <c r="I1052" s="64">
        <f>תקן[[#This Row],[סהכ עלות]]</f>
        <v>2950</v>
      </c>
      <c r="J1052" s="65"/>
      <c r="K1052" s="209" t="str">
        <f t="shared" si="157"/>
        <v>כיסא מספרה</v>
      </c>
      <c r="L1052" s="210">
        <f t="shared" si="153"/>
        <v>1</v>
      </c>
      <c r="M1052" s="211">
        <f t="shared" si="154"/>
        <v>0</v>
      </c>
      <c r="N1052" s="211">
        <f t="shared" si="155"/>
        <v>2950</v>
      </c>
      <c r="O1052" s="210"/>
      <c r="P1052" s="218"/>
      <c r="Q1052" s="215" t="str">
        <f t="shared" si="158"/>
        <v>טיפוח חן/מספרה</v>
      </c>
      <c r="R1052" s="219">
        <f t="shared" si="159"/>
        <v>1</v>
      </c>
      <c r="S1052" s="211">
        <f t="shared" si="160"/>
        <v>0</v>
      </c>
      <c r="T1052" s="211">
        <f t="shared" si="156"/>
        <v>2950</v>
      </c>
      <c r="U1052" s="211">
        <f t="shared" si="161"/>
        <v>2950</v>
      </c>
      <c r="V1052" s="220"/>
      <c r="X1052" s="63" t="str">
        <f>'טבלה מרכזת'!A1052</f>
        <v>תשושים-אופק</v>
      </c>
      <c r="Y1052" s="63">
        <f>'טבלה מרכזת'!B1052</f>
        <v>60</v>
      </c>
      <c r="Z1052" s="63" t="str">
        <f>'טבלה מרכזת'!C1052</f>
        <v>טיפוח חן/מספרה</v>
      </c>
      <c r="AA1052" s="63" t="str">
        <f>'טבלה מרכזת'!D1052</f>
        <v>טיפוח החן</v>
      </c>
      <c r="AB1052" s="63" t="str">
        <f>'טבלה מרכזת'!E1052</f>
        <v>כיסא מספרה</v>
      </c>
      <c r="AC1052" s="63">
        <f>'טבלה מרכזת'!F1052</f>
        <v>2950</v>
      </c>
      <c r="AD1052" s="63">
        <f>'טבלה מרכזת'!G1052</f>
        <v>1</v>
      </c>
      <c r="AE1052" s="63">
        <f>'טבלה מרכזת'!H1052</f>
        <v>2950</v>
      </c>
    </row>
    <row r="1053" spans="2:31" ht="14.5" thickBot="1" x14ac:dyDescent="0.35">
      <c r="B1053" s="64" t="str">
        <f>תקן[[#This Row],[סוג מרכז]]</f>
        <v>תשושים-אופק</v>
      </c>
      <c r="C1053" s="64">
        <f>תקן[[#This Row],[גודל מרכז]]</f>
        <v>60</v>
      </c>
      <c r="D1053" s="64" t="str">
        <f>תקן[[#This Row],[סוג פריט]]</f>
        <v>טיפוח חן/מספרה</v>
      </c>
      <c r="E1053" s="64" t="str">
        <f>תקן[[#This Row],[קטגוריה]]</f>
        <v>טיפוח החן</v>
      </c>
      <c r="F1053" s="60" t="str">
        <f>תקן[[#This Row],[תיאור הפריט]]</f>
        <v>כיסא פעילות/עובד</v>
      </c>
      <c r="G1053" s="64">
        <f>תקן[[#This Row],[עלות פריט]]</f>
        <v>450</v>
      </c>
      <c r="H1053" s="64">
        <f>תקן[[#This Row],[כמות]]</f>
        <v>2</v>
      </c>
      <c r="I1053" s="64">
        <f>תקן[[#This Row],[סהכ עלות]]</f>
        <v>900</v>
      </c>
      <c r="J1053" s="65"/>
      <c r="K1053" s="209" t="str">
        <f t="shared" si="157"/>
        <v>כיסא פעילות/עובד</v>
      </c>
      <c r="L1053" s="210">
        <f t="shared" si="153"/>
        <v>2</v>
      </c>
      <c r="M1053" s="211">
        <f t="shared" si="154"/>
        <v>0</v>
      </c>
      <c r="N1053" s="211">
        <f t="shared" si="155"/>
        <v>900</v>
      </c>
      <c r="O1053" s="210"/>
      <c r="P1053" s="218"/>
      <c r="Q1053" s="215" t="str">
        <f t="shared" si="158"/>
        <v>טיפוח חן/מספרה</v>
      </c>
      <c r="R1053" s="219">
        <f t="shared" si="159"/>
        <v>2</v>
      </c>
      <c r="S1053" s="211">
        <f t="shared" si="160"/>
        <v>0</v>
      </c>
      <c r="T1053" s="211">
        <f t="shared" si="156"/>
        <v>450</v>
      </c>
      <c r="U1053" s="211">
        <f t="shared" si="161"/>
        <v>900</v>
      </c>
      <c r="V1053" s="220"/>
      <c r="X1053" s="63" t="str">
        <f>'טבלה מרכזת'!A1053</f>
        <v>תשושים-אופק</v>
      </c>
      <c r="Y1053" s="63">
        <f>'טבלה מרכזת'!B1053</f>
        <v>60</v>
      </c>
      <c r="Z1053" s="63" t="str">
        <f>'טבלה מרכזת'!C1053</f>
        <v>טיפוח חן/מספרה</v>
      </c>
      <c r="AA1053" s="63" t="str">
        <f>'טבלה מרכזת'!D1053</f>
        <v>טיפוח החן</v>
      </c>
      <c r="AB1053" s="63" t="str">
        <f>'טבלה מרכזת'!E1053</f>
        <v>כיסא פעילות/עובד</v>
      </c>
      <c r="AC1053" s="63">
        <f>'טבלה מרכזת'!F1053</f>
        <v>450</v>
      </c>
      <c r="AD1053" s="63">
        <f>'טבלה מרכזת'!G1053</f>
        <v>2</v>
      </c>
      <c r="AE1053" s="63">
        <f>'טבלה מרכזת'!H1053</f>
        <v>900</v>
      </c>
    </row>
    <row r="1054" spans="2:31" ht="14.5" thickBot="1" x14ac:dyDescent="0.35">
      <c r="B1054" s="64" t="str">
        <f>תקן[[#This Row],[סוג מרכז]]</f>
        <v>תשושים-אופק</v>
      </c>
      <c r="C1054" s="64">
        <f>תקן[[#This Row],[גודל מרכז]]</f>
        <v>60</v>
      </c>
      <c r="D1054" s="64" t="str">
        <f>תקן[[#This Row],[סוג פריט]]</f>
        <v>טיפוח חן/מספרה</v>
      </c>
      <c r="E1054" s="64" t="str">
        <f>תקן[[#This Row],[קטגוריה]]</f>
        <v>טיפוח החן</v>
      </c>
      <c r="F1054" s="60" t="str">
        <f>תקן[[#This Row],[תיאור הפריט]]</f>
        <v>כיסא+כיור חפיפה</v>
      </c>
      <c r="G1054" s="64">
        <f>תקן[[#This Row],[עלות פריט]]</f>
        <v>2500</v>
      </c>
      <c r="H1054" s="64">
        <f>תקן[[#This Row],[כמות]]</f>
        <v>1</v>
      </c>
      <c r="I1054" s="64">
        <f>תקן[[#This Row],[סהכ עלות]]</f>
        <v>2500</v>
      </c>
      <c r="J1054" s="65"/>
      <c r="K1054" s="209" t="str">
        <f t="shared" si="157"/>
        <v>כיסא+כיור חפיפה</v>
      </c>
      <c r="L1054" s="210">
        <f t="shared" si="153"/>
        <v>1</v>
      </c>
      <c r="M1054" s="211">
        <f t="shared" si="154"/>
        <v>0</v>
      </c>
      <c r="N1054" s="211">
        <f t="shared" si="155"/>
        <v>2500</v>
      </c>
      <c r="O1054" s="210"/>
      <c r="P1054" s="218"/>
      <c r="Q1054" s="215" t="str">
        <f t="shared" si="158"/>
        <v>טיפוח חן/מספרה</v>
      </c>
      <c r="R1054" s="219">
        <f t="shared" si="159"/>
        <v>1</v>
      </c>
      <c r="S1054" s="211">
        <f t="shared" si="160"/>
        <v>0</v>
      </c>
      <c r="T1054" s="211">
        <f t="shared" si="156"/>
        <v>2500</v>
      </c>
      <c r="U1054" s="211">
        <f t="shared" si="161"/>
        <v>2500</v>
      </c>
      <c r="V1054" s="220"/>
      <c r="X1054" s="63" t="str">
        <f>'טבלה מרכזת'!A1054</f>
        <v>תשושים-אופק</v>
      </c>
      <c r="Y1054" s="63">
        <f>'טבלה מרכזת'!B1054</f>
        <v>60</v>
      </c>
      <c r="Z1054" s="63" t="str">
        <f>'טבלה מרכזת'!C1054</f>
        <v>טיפוח חן/מספרה</v>
      </c>
      <c r="AA1054" s="63" t="str">
        <f>'טבלה מרכזת'!D1054</f>
        <v>טיפוח החן</v>
      </c>
      <c r="AB1054" s="63" t="str">
        <f>'טבלה מרכזת'!E1054</f>
        <v>כיסא+כיור חפיפה</v>
      </c>
      <c r="AC1054" s="63">
        <f>'טבלה מרכזת'!F1054</f>
        <v>2500</v>
      </c>
      <c r="AD1054" s="63">
        <f>'טבלה מרכזת'!G1054</f>
        <v>1</v>
      </c>
      <c r="AE1054" s="63">
        <f>'טבלה מרכזת'!H1054</f>
        <v>2500</v>
      </c>
    </row>
    <row r="1055" spans="2:31" ht="14.5" thickBot="1" x14ac:dyDescent="0.35">
      <c r="B1055" s="64" t="str">
        <f>תקן[[#This Row],[סוג מרכז]]</f>
        <v>תשושים-אופק</v>
      </c>
      <c r="C1055" s="64">
        <f>תקן[[#This Row],[גודל מרכז]]</f>
        <v>60</v>
      </c>
      <c r="D1055" s="64" t="str">
        <f>תקן[[#This Row],[סוג פריט]]</f>
        <v>טיפוח חן/מספרה</v>
      </c>
      <c r="E1055" s="64" t="str">
        <f>תקן[[#This Row],[קטגוריה]]</f>
        <v>טיפוח החן</v>
      </c>
      <c r="F1055" s="60" t="str">
        <f>תקן[[#This Row],[תיאור הפריט]]</f>
        <v>מייבש שיער מקצועי</v>
      </c>
      <c r="G1055" s="64">
        <f>תקן[[#This Row],[עלות פריט]]</f>
        <v>500</v>
      </c>
      <c r="H1055" s="64">
        <f>תקן[[#This Row],[כמות]]</f>
        <v>2</v>
      </c>
      <c r="I1055" s="64">
        <f>תקן[[#This Row],[סהכ עלות]]</f>
        <v>1000</v>
      </c>
      <c r="J1055" s="65"/>
      <c r="K1055" s="209" t="str">
        <f t="shared" si="157"/>
        <v>מייבש שיער מקצועי</v>
      </c>
      <c r="L1055" s="210">
        <f t="shared" si="153"/>
        <v>2</v>
      </c>
      <c r="M1055" s="211">
        <f t="shared" si="154"/>
        <v>0</v>
      </c>
      <c r="N1055" s="211">
        <f t="shared" si="155"/>
        <v>1000</v>
      </c>
      <c r="O1055" s="210"/>
      <c r="P1055" s="218"/>
      <c r="Q1055" s="215" t="str">
        <f t="shared" si="158"/>
        <v>טיפוח חן/מספרה</v>
      </c>
      <c r="R1055" s="219">
        <f t="shared" si="159"/>
        <v>2</v>
      </c>
      <c r="S1055" s="211">
        <f t="shared" si="160"/>
        <v>0</v>
      </c>
      <c r="T1055" s="211">
        <f t="shared" si="156"/>
        <v>500</v>
      </c>
      <c r="U1055" s="211">
        <f t="shared" si="161"/>
        <v>1000</v>
      </c>
      <c r="V1055" s="220"/>
      <c r="X1055" s="63" t="str">
        <f>'טבלה מרכזת'!A1055</f>
        <v>תשושים-אופק</v>
      </c>
      <c r="Y1055" s="63">
        <f>'טבלה מרכזת'!B1055</f>
        <v>60</v>
      </c>
      <c r="Z1055" s="63" t="str">
        <f>'טבלה מרכזת'!C1055</f>
        <v>טיפוח חן/מספרה</v>
      </c>
      <c r="AA1055" s="63" t="str">
        <f>'טבלה מרכזת'!D1055</f>
        <v>טיפוח החן</v>
      </c>
      <c r="AB1055" s="63" t="str">
        <f>'טבלה מרכזת'!E1055</f>
        <v>מייבש שיער מקצועי</v>
      </c>
      <c r="AC1055" s="63">
        <f>'טבלה מרכזת'!F1055</f>
        <v>500</v>
      </c>
      <c r="AD1055" s="63">
        <f>'טבלה מרכזת'!G1055</f>
        <v>2</v>
      </c>
      <c r="AE1055" s="63">
        <f>'טבלה מרכזת'!H1055</f>
        <v>1000</v>
      </c>
    </row>
    <row r="1056" spans="2:31" ht="14.5" thickBot="1" x14ac:dyDescent="0.35">
      <c r="B1056" s="64" t="str">
        <f>תקן[[#This Row],[סוג מרכז]]</f>
        <v>תשושים-אופק</v>
      </c>
      <c r="C1056" s="64">
        <f>תקן[[#This Row],[גודל מרכז]]</f>
        <v>60</v>
      </c>
      <c r="D1056" s="64" t="str">
        <f>תקן[[#This Row],[סוג פריט]]</f>
        <v>טיפוח חן/מספרה</v>
      </c>
      <c r="E1056" s="64" t="str">
        <f>תקן[[#This Row],[קטגוריה]]</f>
        <v>טיפוח החן</v>
      </c>
      <c r="F1056" s="60" t="str">
        <f>תקן[[#This Row],[תיאור הפריט]]</f>
        <v>מכונת ייבוש</v>
      </c>
      <c r="G1056" s="64">
        <f>תקן[[#This Row],[עלות פריט]]</f>
        <v>2200</v>
      </c>
      <c r="H1056" s="64">
        <f>תקן[[#This Row],[כמות]]</f>
        <v>1</v>
      </c>
      <c r="I1056" s="64">
        <f>תקן[[#This Row],[סהכ עלות]]</f>
        <v>2200</v>
      </c>
      <c r="J1056" s="65"/>
      <c r="K1056" s="209" t="str">
        <f t="shared" si="157"/>
        <v>מכונת ייבוש</v>
      </c>
      <c r="L1056" s="210">
        <f t="shared" si="153"/>
        <v>1</v>
      </c>
      <c r="M1056" s="211">
        <f t="shared" si="154"/>
        <v>0</v>
      </c>
      <c r="N1056" s="211">
        <f t="shared" si="155"/>
        <v>2200</v>
      </c>
      <c r="O1056" s="210"/>
      <c r="P1056" s="218"/>
      <c r="Q1056" s="215" t="str">
        <f t="shared" si="158"/>
        <v>טיפוח חן/מספרה</v>
      </c>
      <c r="R1056" s="219">
        <f t="shared" si="159"/>
        <v>1</v>
      </c>
      <c r="S1056" s="211">
        <f t="shared" si="160"/>
        <v>0</v>
      </c>
      <c r="T1056" s="211">
        <f t="shared" si="156"/>
        <v>2200</v>
      </c>
      <c r="U1056" s="211">
        <f t="shared" si="161"/>
        <v>2200</v>
      </c>
      <c r="V1056" s="220"/>
      <c r="X1056" s="63" t="str">
        <f>'טבלה מרכזת'!A1056</f>
        <v>תשושים-אופק</v>
      </c>
      <c r="Y1056" s="63">
        <f>'טבלה מרכזת'!B1056</f>
        <v>60</v>
      </c>
      <c r="Z1056" s="63" t="str">
        <f>'טבלה מרכזת'!C1056</f>
        <v>טיפוח חן/מספרה</v>
      </c>
      <c r="AA1056" s="63" t="str">
        <f>'טבלה מרכזת'!D1056</f>
        <v>טיפוח החן</v>
      </c>
      <c r="AB1056" s="63" t="str">
        <f>'טבלה מרכזת'!E1056</f>
        <v>מכונת ייבוש</v>
      </c>
      <c r="AC1056" s="63">
        <f>'טבלה מרכזת'!F1056</f>
        <v>2200</v>
      </c>
      <c r="AD1056" s="63">
        <f>'טבלה מרכזת'!G1056</f>
        <v>1</v>
      </c>
      <c r="AE1056" s="63">
        <f>'טבלה מרכזת'!H1056</f>
        <v>2200</v>
      </c>
    </row>
    <row r="1057" spans="2:31" ht="14.5" thickBot="1" x14ac:dyDescent="0.35">
      <c r="B1057" s="64" t="str">
        <f>תקן[[#This Row],[סוג מרכז]]</f>
        <v>תשושים-אופק</v>
      </c>
      <c r="C1057" s="64">
        <f>תקן[[#This Row],[גודל מרכז]]</f>
        <v>60</v>
      </c>
      <c r="D1057" s="64" t="str">
        <f>תקן[[#This Row],[סוג פריט]]</f>
        <v>טיפוח חן/מספרה</v>
      </c>
      <c r="E1057" s="64" t="str">
        <f>תקן[[#This Row],[קטגוריה]]</f>
        <v>טיפוח החן</v>
      </c>
      <c r="F1057" s="60" t="str">
        <f>תקן[[#This Row],[תיאור הפריט]]</f>
        <v>מכונת תספורת</v>
      </c>
      <c r="G1057" s="64">
        <f>תקן[[#This Row],[עלות פריט]]</f>
        <v>550</v>
      </c>
      <c r="H1057" s="64">
        <f>תקן[[#This Row],[כמות]]</f>
        <v>1</v>
      </c>
      <c r="I1057" s="64">
        <f>תקן[[#This Row],[סהכ עלות]]</f>
        <v>550</v>
      </c>
      <c r="J1057" s="65"/>
      <c r="K1057" s="209" t="str">
        <f t="shared" si="157"/>
        <v>מכונת תספורת</v>
      </c>
      <c r="L1057" s="210">
        <f t="shared" si="153"/>
        <v>1</v>
      </c>
      <c r="M1057" s="211">
        <f t="shared" si="154"/>
        <v>0</v>
      </c>
      <c r="N1057" s="211">
        <f t="shared" si="155"/>
        <v>550</v>
      </c>
      <c r="O1057" s="210"/>
      <c r="P1057" s="218"/>
      <c r="Q1057" s="215" t="str">
        <f t="shared" si="158"/>
        <v>טיפוח חן/מספרה</v>
      </c>
      <c r="R1057" s="219">
        <f t="shared" si="159"/>
        <v>1</v>
      </c>
      <c r="S1057" s="211">
        <f t="shared" si="160"/>
        <v>0</v>
      </c>
      <c r="T1057" s="211">
        <f t="shared" si="156"/>
        <v>550</v>
      </c>
      <c r="U1057" s="211">
        <f t="shared" si="161"/>
        <v>550</v>
      </c>
      <c r="V1057" s="220"/>
      <c r="X1057" s="63" t="str">
        <f>'טבלה מרכזת'!A1057</f>
        <v>תשושים-אופק</v>
      </c>
      <c r="Y1057" s="63">
        <f>'טבלה מרכזת'!B1057</f>
        <v>60</v>
      </c>
      <c r="Z1057" s="63" t="str">
        <f>'טבלה מרכזת'!C1057</f>
        <v>טיפוח חן/מספרה</v>
      </c>
      <c r="AA1057" s="63" t="str">
        <f>'טבלה מרכזת'!D1057</f>
        <v>טיפוח החן</v>
      </c>
      <c r="AB1057" s="63" t="str">
        <f>'טבלה מרכזת'!E1057</f>
        <v>מכונת תספורת</v>
      </c>
      <c r="AC1057" s="63">
        <f>'טבלה מרכזת'!F1057</f>
        <v>550</v>
      </c>
      <c r="AD1057" s="63">
        <f>'טבלה מרכזת'!G1057</f>
        <v>1</v>
      </c>
      <c r="AE1057" s="63">
        <f>'טבלה מרכזת'!H1057</f>
        <v>550</v>
      </c>
    </row>
    <row r="1058" spans="2:31" ht="14.5" thickBot="1" x14ac:dyDescent="0.35">
      <c r="B1058" s="64" t="str">
        <f>תקן[[#This Row],[סוג מרכז]]</f>
        <v>תשושים-אופק</v>
      </c>
      <c r="C1058" s="64">
        <f>תקן[[#This Row],[גודל מרכז]]</f>
        <v>60</v>
      </c>
      <c r="D1058" s="64" t="str">
        <f>תקן[[#This Row],[סוג פריט]]</f>
        <v>טיפוח חן/מספרה</v>
      </c>
      <c r="E1058" s="64" t="str">
        <f>תקן[[#This Row],[קטגוריה]]</f>
        <v>טיפוח החן</v>
      </c>
      <c r="F1058" s="60" t="str">
        <f>תקן[[#This Row],[תיאור הפריט]]</f>
        <v>מנורה מכוונת</v>
      </c>
      <c r="G1058" s="64">
        <f>תקן[[#This Row],[עלות פריט]]</f>
        <v>400</v>
      </c>
      <c r="H1058" s="64">
        <f>תקן[[#This Row],[כמות]]</f>
        <v>1</v>
      </c>
      <c r="I1058" s="64">
        <f>תקן[[#This Row],[סהכ עלות]]</f>
        <v>400</v>
      </c>
      <c r="J1058" s="65"/>
      <c r="K1058" s="209" t="str">
        <f t="shared" si="157"/>
        <v>מנורה מכוונת</v>
      </c>
      <c r="L1058" s="210">
        <f t="shared" si="153"/>
        <v>1</v>
      </c>
      <c r="M1058" s="211">
        <f t="shared" si="154"/>
        <v>0</v>
      </c>
      <c r="N1058" s="211">
        <f t="shared" si="155"/>
        <v>400</v>
      </c>
      <c r="O1058" s="210"/>
      <c r="P1058" s="218"/>
      <c r="Q1058" s="215" t="str">
        <f t="shared" si="158"/>
        <v>טיפוח חן/מספרה</v>
      </c>
      <c r="R1058" s="219">
        <f t="shared" si="159"/>
        <v>1</v>
      </c>
      <c r="S1058" s="211">
        <f t="shared" si="160"/>
        <v>0</v>
      </c>
      <c r="T1058" s="211">
        <f t="shared" si="156"/>
        <v>400</v>
      </c>
      <c r="U1058" s="211">
        <f t="shared" si="161"/>
        <v>400</v>
      </c>
      <c r="V1058" s="220"/>
      <c r="X1058" s="63" t="str">
        <f>'טבלה מרכזת'!A1058</f>
        <v>תשושים-אופק</v>
      </c>
      <c r="Y1058" s="63">
        <f>'טבלה מרכזת'!B1058</f>
        <v>60</v>
      </c>
      <c r="Z1058" s="63" t="str">
        <f>'טבלה מרכזת'!C1058</f>
        <v>טיפוח חן/מספרה</v>
      </c>
      <c r="AA1058" s="63" t="str">
        <f>'טבלה מרכזת'!D1058</f>
        <v>טיפוח החן</v>
      </c>
      <c r="AB1058" s="63" t="str">
        <f>'טבלה מרכזת'!E1058</f>
        <v>מנורה מכוונת</v>
      </c>
      <c r="AC1058" s="63">
        <f>'טבלה מרכזת'!F1058</f>
        <v>400</v>
      </c>
      <c r="AD1058" s="63">
        <f>'טבלה מרכזת'!G1058</f>
        <v>1</v>
      </c>
      <c r="AE1058" s="63">
        <f>'טבלה מרכזת'!H1058</f>
        <v>400</v>
      </c>
    </row>
    <row r="1059" spans="2:31" ht="14.5" thickBot="1" x14ac:dyDescent="0.35">
      <c r="B1059" s="64" t="str">
        <f>תקן[[#This Row],[סוג מרכז]]</f>
        <v>תשושים-אופק</v>
      </c>
      <c r="C1059" s="64">
        <f>תקן[[#This Row],[גודל מרכז]]</f>
        <v>60</v>
      </c>
      <c r="D1059" s="64" t="str">
        <f>תקן[[#This Row],[סוג פריט]]</f>
        <v>טיפוח חן/מספרה</v>
      </c>
      <c r="E1059" s="64" t="str">
        <f>תקן[[#This Row],[קטגוריה]]</f>
        <v>טיפוח החן</v>
      </c>
      <c r="F1059" s="60" t="str">
        <f>תקן[[#This Row],[תיאור הפריט]]</f>
        <v>מראה</v>
      </c>
      <c r="G1059" s="64">
        <f>תקן[[#This Row],[עלות פריט]]</f>
        <v>600</v>
      </c>
      <c r="H1059" s="64">
        <f>תקן[[#This Row],[כמות]]</f>
        <v>1</v>
      </c>
      <c r="I1059" s="64">
        <f>תקן[[#This Row],[סהכ עלות]]</f>
        <v>600</v>
      </c>
      <c r="J1059" s="65"/>
      <c r="K1059" s="209" t="str">
        <f t="shared" si="157"/>
        <v>מראה</v>
      </c>
      <c r="L1059" s="210">
        <f t="shared" si="153"/>
        <v>1</v>
      </c>
      <c r="M1059" s="211">
        <f t="shared" si="154"/>
        <v>0</v>
      </c>
      <c r="N1059" s="211">
        <f t="shared" si="155"/>
        <v>600</v>
      </c>
      <c r="O1059" s="210"/>
      <c r="P1059" s="218"/>
      <c r="Q1059" s="215" t="str">
        <f t="shared" si="158"/>
        <v>טיפוח חן/מספרה</v>
      </c>
      <c r="R1059" s="219">
        <f t="shared" si="159"/>
        <v>1</v>
      </c>
      <c r="S1059" s="211">
        <f t="shared" si="160"/>
        <v>0</v>
      </c>
      <c r="T1059" s="211">
        <f t="shared" si="156"/>
        <v>600</v>
      </c>
      <c r="U1059" s="211">
        <f t="shared" si="161"/>
        <v>600</v>
      </c>
      <c r="V1059" s="220"/>
      <c r="X1059" s="63" t="str">
        <f>'טבלה מרכזת'!A1059</f>
        <v>תשושים-אופק</v>
      </c>
      <c r="Y1059" s="63">
        <f>'טבלה מרכזת'!B1059</f>
        <v>60</v>
      </c>
      <c r="Z1059" s="63" t="str">
        <f>'טבלה מרכזת'!C1059</f>
        <v>טיפוח חן/מספרה</v>
      </c>
      <c r="AA1059" s="63" t="str">
        <f>'טבלה מרכזת'!D1059</f>
        <v>טיפוח החן</v>
      </c>
      <c r="AB1059" s="63" t="str">
        <f>'טבלה מרכזת'!E1059</f>
        <v>מראה</v>
      </c>
      <c r="AC1059" s="63">
        <f>'טבלה מרכזת'!F1059</f>
        <v>600</v>
      </c>
      <c r="AD1059" s="63">
        <f>'טבלה מרכזת'!G1059</f>
        <v>1</v>
      </c>
      <c r="AE1059" s="63">
        <f>'טבלה מרכזת'!H1059</f>
        <v>600</v>
      </c>
    </row>
    <row r="1060" spans="2:31" ht="14.5" thickBot="1" x14ac:dyDescent="0.35">
      <c r="B1060" s="64" t="str">
        <f>תקן[[#This Row],[סוג מרכז]]</f>
        <v>תשושים-אופק</v>
      </c>
      <c r="C1060" s="64">
        <f>תקן[[#This Row],[גודל מרכז]]</f>
        <v>60</v>
      </c>
      <c r="D1060" s="64" t="str">
        <f>תקן[[#This Row],[סוג פריט]]</f>
        <v>טיפוח חן/מספרה</v>
      </c>
      <c r="E1060" s="64" t="str">
        <f>תקן[[#This Row],[קטגוריה]]</f>
        <v>טיפוח החן</v>
      </c>
      <c r="F1060" s="60" t="str">
        <f>תקן[[#This Row],[תיאור הפריט]]</f>
        <v>מתלה נייד למגבות</v>
      </c>
      <c r="G1060" s="64">
        <f>תקן[[#This Row],[עלות פריט]]</f>
        <v>300</v>
      </c>
      <c r="H1060" s="64">
        <f>תקן[[#This Row],[כמות]]</f>
        <v>1</v>
      </c>
      <c r="I1060" s="64">
        <f>תקן[[#This Row],[סהכ עלות]]</f>
        <v>300</v>
      </c>
      <c r="J1060" s="65"/>
      <c r="K1060" s="209" t="str">
        <f t="shared" si="157"/>
        <v>מתלה נייד למגבות</v>
      </c>
      <c r="L1060" s="210">
        <f t="shared" si="153"/>
        <v>1</v>
      </c>
      <c r="M1060" s="211">
        <f t="shared" si="154"/>
        <v>0</v>
      </c>
      <c r="N1060" s="211">
        <f t="shared" si="155"/>
        <v>300</v>
      </c>
      <c r="O1060" s="210"/>
      <c r="P1060" s="218"/>
      <c r="Q1060" s="215" t="str">
        <f t="shared" si="158"/>
        <v>טיפוח חן/מספרה</v>
      </c>
      <c r="R1060" s="219">
        <f t="shared" si="159"/>
        <v>1</v>
      </c>
      <c r="S1060" s="211">
        <f t="shared" si="160"/>
        <v>0</v>
      </c>
      <c r="T1060" s="211">
        <f t="shared" si="156"/>
        <v>300</v>
      </c>
      <c r="U1060" s="211">
        <f t="shared" si="161"/>
        <v>300</v>
      </c>
      <c r="V1060" s="220"/>
      <c r="X1060" s="63" t="str">
        <f>'טבלה מרכזת'!A1060</f>
        <v>תשושים-אופק</v>
      </c>
      <c r="Y1060" s="63">
        <f>'טבלה מרכזת'!B1060</f>
        <v>60</v>
      </c>
      <c r="Z1060" s="63" t="str">
        <f>'טבלה מרכזת'!C1060</f>
        <v>טיפוח חן/מספרה</v>
      </c>
      <c r="AA1060" s="63" t="str">
        <f>'טבלה מרכזת'!D1060</f>
        <v>טיפוח החן</v>
      </c>
      <c r="AB1060" s="63" t="str">
        <f>'טבלה מרכזת'!E1060</f>
        <v>מתלה נייד למגבות</v>
      </c>
      <c r="AC1060" s="63">
        <f>'טבלה מרכזת'!F1060</f>
        <v>300</v>
      </c>
      <c r="AD1060" s="63">
        <f>'טבלה מרכזת'!G1060</f>
        <v>1</v>
      </c>
      <c r="AE1060" s="63">
        <f>'טבלה מרכזת'!H1060</f>
        <v>300</v>
      </c>
    </row>
    <row r="1061" spans="2:31" ht="14.5" thickBot="1" x14ac:dyDescent="0.35">
      <c r="B1061" s="64" t="str">
        <f>תקן[[#This Row],[סוג מרכז]]</f>
        <v>תשושים-אופק</v>
      </c>
      <c r="C1061" s="64">
        <f>תקן[[#This Row],[גודל מרכז]]</f>
        <v>60</v>
      </c>
      <c r="D1061" s="64" t="str">
        <f>תקן[[#This Row],[סוג פריט]]</f>
        <v>טיפוח חן/מספרה</v>
      </c>
      <c r="E1061" s="64" t="str">
        <f>תקן[[#This Row],[קטגוריה]]</f>
        <v>טיפוח החן</v>
      </c>
      <c r="F1061" s="60" t="str">
        <f>תקן[[#This Row],[תיאור הפריט]]</f>
        <v xml:space="preserve">סטרליזטור </v>
      </c>
      <c r="G1061" s="64">
        <f>תקן[[#This Row],[עלות פריט]]</f>
        <v>900</v>
      </c>
      <c r="H1061" s="64">
        <f>תקן[[#This Row],[כמות]]</f>
        <v>1</v>
      </c>
      <c r="I1061" s="64">
        <f>תקן[[#This Row],[סהכ עלות]]</f>
        <v>900</v>
      </c>
      <c r="J1061" s="65"/>
      <c r="K1061" s="209" t="str">
        <f t="shared" si="157"/>
        <v xml:space="preserve">סטרליזטור </v>
      </c>
      <c r="L1061" s="210">
        <f t="shared" si="153"/>
        <v>1</v>
      </c>
      <c r="M1061" s="211">
        <f t="shared" si="154"/>
        <v>0</v>
      </c>
      <c r="N1061" s="211">
        <f t="shared" si="155"/>
        <v>900</v>
      </c>
      <c r="O1061" s="210"/>
      <c r="P1061" s="218"/>
      <c r="Q1061" s="215" t="str">
        <f t="shared" si="158"/>
        <v>טיפוח חן/מספרה</v>
      </c>
      <c r="R1061" s="219">
        <f t="shared" si="159"/>
        <v>1</v>
      </c>
      <c r="S1061" s="211">
        <f t="shared" si="160"/>
        <v>0</v>
      </c>
      <c r="T1061" s="211">
        <f t="shared" si="156"/>
        <v>900</v>
      </c>
      <c r="U1061" s="211">
        <f t="shared" si="161"/>
        <v>900</v>
      </c>
      <c r="V1061" s="220"/>
      <c r="X1061" s="63" t="str">
        <f>'טבלה מרכזת'!A1061</f>
        <v>תשושים-אופק</v>
      </c>
      <c r="Y1061" s="63">
        <f>'טבלה מרכזת'!B1061</f>
        <v>60</v>
      </c>
      <c r="Z1061" s="63" t="str">
        <f>'טבלה מרכזת'!C1061</f>
        <v>טיפוח חן/מספרה</v>
      </c>
      <c r="AA1061" s="63" t="str">
        <f>'טבלה מרכזת'!D1061</f>
        <v>טיפוח החן</v>
      </c>
      <c r="AB1061" s="63" t="str">
        <f>'טבלה מרכזת'!E1061</f>
        <v xml:space="preserve">סטרליזטור </v>
      </c>
      <c r="AC1061" s="63">
        <f>'טבלה מרכזת'!F1061</f>
        <v>900</v>
      </c>
      <c r="AD1061" s="63">
        <f>'טבלה מרכזת'!G1061</f>
        <v>1</v>
      </c>
      <c r="AE1061" s="63">
        <f>'טבלה מרכזת'!H1061</f>
        <v>900</v>
      </c>
    </row>
    <row r="1062" spans="2:31" ht="14.5" thickBot="1" x14ac:dyDescent="0.35">
      <c r="B1062" s="64" t="str">
        <f>תקן[[#This Row],[סוג מרכז]]</f>
        <v>תשושים-אופק</v>
      </c>
      <c r="C1062" s="64">
        <f>תקן[[#This Row],[גודל מרכז]]</f>
        <v>60</v>
      </c>
      <c r="D1062" s="64" t="str">
        <f>תקן[[#This Row],[סוג פריט]]</f>
        <v>טיפוח חן/מספרה</v>
      </c>
      <c r="E1062" s="64" t="str">
        <f>תקן[[#This Row],[קטגוריה]]</f>
        <v>טיפוח החן</v>
      </c>
      <c r="F1062" s="60" t="str">
        <f>תקן[[#This Row],[תיאור הפריט]]</f>
        <v>עגלת טיפולים</v>
      </c>
      <c r="G1062" s="64">
        <f>תקן[[#This Row],[עלות פריט]]</f>
        <v>800</v>
      </c>
      <c r="H1062" s="64">
        <f>תקן[[#This Row],[כמות]]</f>
        <v>1</v>
      </c>
      <c r="I1062" s="64">
        <f>תקן[[#This Row],[סהכ עלות]]</f>
        <v>800</v>
      </c>
      <c r="J1062" s="65"/>
      <c r="K1062" s="209" t="str">
        <f t="shared" si="157"/>
        <v>עגלת טיפולים</v>
      </c>
      <c r="L1062" s="210">
        <f t="shared" si="153"/>
        <v>1</v>
      </c>
      <c r="M1062" s="211">
        <f t="shared" si="154"/>
        <v>0</v>
      </c>
      <c r="N1062" s="211">
        <f t="shared" si="155"/>
        <v>800</v>
      </c>
      <c r="O1062" s="210"/>
      <c r="P1062" s="218"/>
      <c r="Q1062" s="215" t="str">
        <f t="shared" si="158"/>
        <v>טיפוח חן/מספרה</v>
      </c>
      <c r="R1062" s="219">
        <f t="shared" si="159"/>
        <v>1</v>
      </c>
      <c r="S1062" s="211">
        <f t="shared" si="160"/>
        <v>0</v>
      </c>
      <c r="T1062" s="211">
        <f t="shared" si="156"/>
        <v>800</v>
      </c>
      <c r="U1062" s="211">
        <f t="shared" si="161"/>
        <v>800</v>
      </c>
      <c r="V1062" s="220"/>
      <c r="X1062" s="63" t="str">
        <f>'טבלה מרכזת'!A1062</f>
        <v>תשושים-אופק</v>
      </c>
      <c r="Y1062" s="63">
        <f>'טבלה מרכזת'!B1062</f>
        <v>60</v>
      </c>
      <c r="Z1062" s="63" t="str">
        <f>'טבלה מרכזת'!C1062</f>
        <v>טיפוח חן/מספרה</v>
      </c>
      <c r="AA1062" s="63" t="str">
        <f>'טבלה מרכזת'!D1062</f>
        <v>טיפוח החן</v>
      </c>
      <c r="AB1062" s="63" t="str">
        <f>'טבלה מרכזת'!E1062</f>
        <v>עגלת טיפולים</v>
      </c>
      <c r="AC1062" s="63">
        <f>'טבלה מרכזת'!F1062</f>
        <v>800</v>
      </c>
      <c r="AD1062" s="63">
        <f>'טבלה מרכזת'!G1062</f>
        <v>1</v>
      </c>
      <c r="AE1062" s="63">
        <f>'טבלה מרכזת'!H1062</f>
        <v>800</v>
      </c>
    </row>
    <row r="1063" spans="2:31" ht="14.5" thickBot="1" x14ac:dyDescent="0.35">
      <c r="B1063" s="64" t="str">
        <f>תקן[[#This Row],[סוג מרכז]]</f>
        <v>תשושים-אופק</v>
      </c>
      <c r="C1063" s="64">
        <f>תקן[[#This Row],[גודל מרכז]]</f>
        <v>60</v>
      </c>
      <c r="D1063" s="64" t="str">
        <f>תקן[[#This Row],[סוג פריט]]</f>
        <v>טיפוח חן/מספרה</v>
      </c>
      <c r="E1063" s="64" t="str">
        <f>תקן[[#This Row],[קטגוריה]]</f>
        <v>טיפוח החן</v>
      </c>
      <c r="F1063" s="60" t="str">
        <f>תקן[[#This Row],[תיאור הפריט]]</f>
        <v>פח אשפה</v>
      </c>
      <c r="G1063" s="64">
        <f>תקן[[#This Row],[עלות פריט]]</f>
        <v>150</v>
      </c>
      <c r="H1063" s="64">
        <f>תקן[[#This Row],[כמות]]</f>
        <v>1</v>
      </c>
      <c r="I1063" s="64">
        <f>תקן[[#This Row],[סהכ עלות]]</f>
        <v>150</v>
      </c>
      <c r="J1063" s="65"/>
      <c r="K1063" s="209" t="str">
        <f t="shared" si="157"/>
        <v>פח אשפה</v>
      </c>
      <c r="L1063" s="210">
        <f t="shared" si="153"/>
        <v>1</v>
      </c>
      <c r="M1063" s="211">
        <f t="shared" si="154"/>
        <v>0</v>
      </c>
      <c r="N1063" s="211">
        <f t="shared" si="155"/>
        <v>150</v>
      </c>
      <c r="O1063" s="210"/>
      <c r="P1063" s="218"/>
      <c r="Q1063" s="215" t="str">
        <f t="shared" si="158"/>
        <v>טיפוח חן/מספרה</v>
      </c>
      <c r="R1063" s="219">
        <f t="shared" si="159"/>
        <v>1</v>
      </c>
      <c r="S1063" s="211">
        <f t="shared" si="160"/>
        <v>0</v>
      </c>
      <c r="T1063" s="211">
        <f t="shared" si="156"/>
        <v>150</v>
      </c>
      <c r="U1063" s="211">
        <f t="shared" si="161"/>
        <v>150</v>
      </c>
      <c r="V1063" s="220"/>
      <c r="X1063" s="63" t="str">
        <f>'טבלה מרכזת'!A1063</f>
        <v>תשושים-אופק</v>
      </c>
      <c r="Y1063" s="63">
        <f>'טבלה מרכזת'!B1063</f>
        <v>60</v>
      </c>
      <c r="Z1063" s="63" t="str">
        <f>'טבלה מרכזת'!C1063</f>
        <v>טיפוח חן/מספרה</v>
      </c>
      <c r="AA1063" s="63" t="str">
        <f>'טבלה מרכזת'!D1063</f>
        <v>טיפוח החן</v>
      </c>
      <c r="AB1063" s="63" t="str">
        <f>'טבלה מרכזת'!E1063</f>
        <v>פח אשפה</v>
      </c>
      <c r="AC1063" s="63">
        <f>'טבלה מרכזת'!F1063</f>
        <v>150</v>
      </c>
      <c r="AD1063" s="63">
        <f>'טבלה מרכזת'!G1063</f>
        <v>1</v>
      </c>
      <c r="AE1063" s="63">
        <f>'טבלה מרכזת'!H1063</f>
        <v>150</v>
      </c>
    </row>
    <row r="1064" spans="2:31" ht="14.5" thickBot="1" x14ac:dyDescent="0.35">
      <c r="B1064" s="64" t="str">
        <f>תקן[[#This Row],[סוג מרכז]]</f>
        <v>תשושים-אופק</v>
      </c>
      <c r="C1064" s="64">
        <f>תקן[[#This Row],[גודל מרכז]]</f>
        <v>60</v>
      </c>
      <c r="D1064" s="64" t="str">
        <f>תקן[[#This Row],[סוג פריט]]</f>
        <v>טיפוח חן/מספרה</v>
      </c>
      <c r="E1064" s="64" t="str">
        <f>תקן[[#This Row],[קטגוריה]]</f>
        <v>טיפוח החן</v>
      </c>
      <c r="F1064" s="60" t="str">
        <f>תקן[[#This Row],[תיאור הפריט]]</f>
        <v>קולב בגדים</v>
      </c>
      <c r="G1064" s="64">
        <f>תקן[[#This Row],[עלות פריט]]</f>
        <v>300</v>
      </c>
      <c r="H1064" s="64">
        <f>תקן[[#This Row],[כמות]]</f>
        <v>1</v>
      </c>
      <c r="I1064" s="64">
        <f>תקן[[#This Row],[סהכ עלות]]</f>
        <v>300</v>
      </c>
      <c r="J1064" s="65"/>
      <c r="K1064" s="209" t="str">
        <f t="shared" si="157"/>
        <v>קולב בגדים</v>
      </c>
      <c r="L1064" s="210">
        <f t="shared" si="153"/>
        <v>1</v>
      </c>
      <c r="M1064" s="211">
        <f t="shared" si="154"/>
        <v>0</v>
      </c>
      <c r="N1064" s="211">
        <f t="shared" si="155"/>
        <v>300</v>
      </c>
      <c r="O1064" s="210"/>
      <c r="P1064" s="218"/>
      <c r="Q1064" s="215" t="str">
        <f t="shared" si="158"/>
        <v>טיפוח חן/מספרה</v>
      </c>
      <c r="R1064" s="219">
        <f t="shared" si="159"/>
        <v>1</v>
      </c>
      <c r="S1064" s="211">
        <f t="shared" si="160"/>
        <v>0</v>
      </c>
      <c r="T1064" s="211">
        <f t="shared" si="156"/>
        <v>300</v>
      </c>
      <c r="U1064" s="211">
        <f t="shared" si="161"/>
        <v>300</v>
      </c>
      <c r="V1064" s="220"/>
      <c r="X1064" s="63" t="str">
        <f>'טבלה מרכזת'!A1064</f>
        <v>תשושים-אופק</v>
      </c>
      <c r="Y1064" s="63">
        <f>'טבלה מרכזת'!B1064</f>
        <v>60</v>
      </c>
      <c r="Z1064" s="63" t="str">
        <f>'טבלה מרכזת'!C1064</f>
        <v>טיפוח חן/מספרה</v>
      </c>
      <c r="AA1064" s="63" t="str">
        <f>'טבלה מרכזת'!D1064</f>
        <v>טיפוח החן</v>
      </c>
      <c r="AB1064" s="63" t="str">
        <f>'טבלה מרכזת'!E1064</f>
        <v>קולב בגדים</v>
      </c>
      <c r="AC1064" s="63">
        <f>'טבלה מרכזת'!F1064</f>
        <v>300</v>
      </c>
      <c r="AD1064" s="63">
        <f>'טבלה מרכזת'!G1064</f>
        <v>1</v>
      </c>
      <c r="AE1064" s="63">
        <f>'טבלה מרכזת'!H1064</f>
        <v>300</v>
      </c>
    </row>
    <row r="1065" spans="2:31" ht="14.5" thickBot="1" x14ac:dyDescent="0.35">
      <c r="B1065" s="64" t="str">
        <f>תקן[[#This Row],[סוג מרכז]]</f>
        <v>תשושים-אופק</v>
      </c>
      <c r="C1065" s="64">
        <f>תקן[[#This Row],[גודל מרכז]]</f>
        <v>60</v>
      </c>
      <c r="D1065" s="64" t="str">
        <f>תקן[[#This Row],[סוג פריט]]</f>
        <v>טיפוח חן/מספרה</v>
      </c>
      <c r="E1065" s="64" t="str">
        <f>תקן[[#This Row],[קטגוריה]]</f>
        <v>טיפוח החן</v>
      </c>
      <c r="F1065" s="60" t="str">
        <f>תקן[[#This Row],[תיאור הפריט]]</f>
        <v>רגלית פדיקור</v>
      </c>
      <c r="G1065" s="64">
        <f>תקן[[#This Row],[עלות פריט]]</f>
        <v>350</v>
      </c>
      <c r="H1065" s="64">
        <f>תקן[[#This Row],[כמות]]</f>
        <v>1</v>
      </c>
      <c r="I1065" s="64">
        <f>תקן[[#This Row],[סהכ עלות]]</f>
        <v>350</v>
      </c>
      <c r="J1065" s="65"/>
      <c r="K1065" s="209" t="str">
        <f t="shared" si="157"/>
        <v>רגלית פדיקור</v>
      </c>
      <c r="L1065" s="210">
        <f t="shared" si="153"/>
        <v>1</v>
      </c>
      <c r="M1065" s="211">
        <f t="shared" si="154"/>
        <v>0</v>
      </c>
      <c r="N1065" s="211">
        <f t="shared" si="155"/>
        <v>350</v>
      </c>
      <c r="O1065" s="210"/>
      <c r="P1065" s="218"/>
      <c r="Q1065" s="215" t="str">
        <f t="shared" si="158"/>
        <v>טיפוח חן/מספרה</v>
      </c>
      <c r="R1065" s="219">
        <f t="shared" si="159"/>
        <v>1</v>
      </c>
      <c r="S1065" s="211">
        <f t="shared" si="160"/>
        <v>0</v>
      </c>
      <c r="T1065" s="211">
        <f t="shared" si="156"/>
        <v>350</v>
      </c>
      <c r="U1065" s="211">
        <f t="shared" si="161"/>
        <v>350</v>
      </c>
      <c r="V1065" s="220"/>
      <c r="X1065" s="63" t="str">
        <f>'טבלה מרכזת'!A1065</f>
        <v>תשושים-אופק</v>
      </c>
      <c r="Y1065" s="63">
        <f>'טבלה מרכזת'!B1065</f>
        <v>60</v>
      </c>
      <c r="Z1065" s="63" t="str">
        <f>'טבלה מרכזת'!C1065</f>
        <v>טיפוח חן/מספרה</v>
      </c>
      <c r="AA1065" s="63" t="str">
        <f>'טבלה מרכזת'!D1065</f>
        <v>טיפוח החן</v>
      </c>
      <c r="AB1065" s="63" t="str">
        <f>'טבלה מרכזת'!E1065</f>
        <v>רגלית פדיקור</v>
      </c>
      <c r="AC1065" s="63">
        <f>'טבלה מרכזת'!F1065</f>
        <v>350</v>
      </c>
      <c r="AD1065" s="63">
        <f>'טבלה מרכזת'!G1065</f>
        <v>1</v>
      </c>
      <c r="AE1065" s="63">
        <f>'טבלה מרכזת'!H1065</f>
        <v>350</v>
      </c>
    </row>
    <row r="1066" spans="2:31" ht="14.5" thickBot="1" x14ac:dyDescent="0.35">
      <c r="B1066" s="64" t="str">
        <f>תקן[[#This Row],[סוג מרכז]]</f>
        <v>תשושים-אופק</v>
      </c>
      <c r="C1066" s="64">
        <f>תקן[[#This Row],[גודל מרכז]]</f>
        <v>60</v>
      </c>
      <c r="D1066" s="64" t="str">
        <f>תקן[[#This Row],[סוג פריט]]</f>
        <v>טיפוח חן/מספרה</v>
      </c>
      <c r="E1066" s="64" t="str">
        <f>תקן[[#This Row],[קטגוריה]]</f>
        <v>טיפוח החן</v>
      </c>
      <c r="F1066" s="60" t="str">
        <f>תקן[[#This Row],[תיאור הפריט]]</f>
        <v>שרפרף למטפל</v>
      </c>
      <c r="G1066" s="64">
        <f>תקן[[#This Row],[עלות פריט]]</f>
        <v>750</v>
      </c>
      <c r="H1066" s="64">
        <f>תקן[[#This Row],[כמות]]</f>
        <v>1</v>
      </c>
      <c r="I1066" s="64">
        <f>תקן[[#This Row],[סהכ עלות]]</f>
        <v>750</v>
      </c>
      <c r="J1066" s="65"/>
      <c r="K1066" s="209" t="str">
        <f t="shared" si="157"/>
        <v>שרפרף למטפל</v>
      </c>
      <c r="L1066" s="210">
        <f t="shared" si="153"/>
        <v>1</v>
      </c>
      <c r="M1066" s="211">
        <f t="shared" si="154"/>
        <v>0</v>
      </c>
      <c r="N1066" s="211">
        <f t="shared" si="155"/>
        <v>750</v>
      </c>
      <c r="O1066" s="210"/>
      <c r="P1066" s="218"/>
      <c r="Q1066" s="215" t="str">
        <f t="shared" si="158"/>
        <v>טיפוח חן/מספרה</v>
      </c>
      <c r="R1066" s="219">
        <f t="shared" si="159"/>
        <v>1</v>
      </c>
      <c r="S1066" s="211">
        <f t="shared" si="160"/>
        <v>0</v>
      </c>
      <c r="T1066" s="211">
        <f t="shared" si="156"/>
        <v>750</v>
      </c>
      <c r="U1066" s="211">
        <f t="shared" si="161"/>
        <v>750</v>
      </c>
      <c r="V1066" s="220"/>
      <c r="X1066" s="63" t="str">
        <f>'טבלה מרכזת'!A1066</f>
        <v>תשושים-אופק</v>
      </c>
      <c r="Y1066" s="63">
        <f>'טבלה מרכזת'!B1066</f>
        <v>60</v>
      </c>
      <c r="Z1066" s="63" t="str">
        <f>'טבלה מרכזת'!C1066</f>
        <v>טיפוח חן/מספרה</v>
      </c>
      <c r="AA1066" s="63" t="str">
        <f>'טבלה מרכזת'!D1066</f>
        <v>טיפוח החן</v>
      </c>
      <c r="AB1066" s="63" t="str">
        <f>'טבלה מרכזת'!E1066</f>
        <v>שרפרף למטפל</v>
      </c>
      <c r="AC1066" s="63">
        <f>'טבלה מרכזת'!F1066</f>
        <v>750</v>
      </c>
      <c r="AD1066" s="63">
        <f>'טבלה מרכזת'!G1066</f>
        <v>1</v>
      </c>
      <c r="AE1066" s="63">
        <f>'טבלה מרכזת'!H1066</f>
        <v>750</v>
      </c>
    </row>
    <row r="1067" spans="2:31" ht="14.5" thickBot="1" x14ac:dyDescent="0.35">
      <c r="B1067" s="64" t="str">
        <f>תקן[[#This Row],[סוג מרכז]]</f>
        <v>תשושים-אופק</v>
      </c>
      <c r="C1067" s="64">
        <f>תקן[[#This Row],[גודל מרכז]]</f>
        <v>60</v>
      </c>
      <c r="D1067" s="64" t="str">
        <f>תקן[[#This Row],[סוג פריט]]</f>
        <v>כלי חשמל</v>
      </c>
      <c r="E1067" s="64" t="str">
        <f>תקן[[#This Row],[קטגוריה]]</f>
        <v>מכבסה</v>
      </c>
      <c r="F1067" s="60" t="str">
        <f>תקן[[#This Row],[תיאור הפריט]]</f>
        <v xml:space="preserve">מייבש כביסה  </v>
      </c>
      <c r="G1067" s="64">
        <f>תקן[[#This Row],[עלות פריט]]</f>
        <v>2500</v>
      </c>
      <c r="H1067" s="64">
        <f>תקן[[#This Row],[כמות]]</f>
        <v>1</v>
      </c>
      <c r="I1067" s="64">
        <f>תקן[[#This Row],[סהכ עלות]]</f>
        <v>2500</v>
      </c>
      <c r="J1067" s="65"/>
      <c r="K1067" s="209" t="str">
        <f t="shared" si="157"/>
        <v xml:space="preserve">מייבש כביסה  </v>
      </c>
      <c r="L1067" s="210">
        <f t="shared" si="153"/>
        <v>1</v>
      </c>
      <c r="M1067" s="211">
        <f t="shared" si="154"/>
        <v>0</v>
      </c>
      <c r="N1067" s="211">
        <f t="shared" si="155"/>
        <v>2500</v>
      </c>
      <c r="O1067" s="210"/>
      <c r="P1067" s="218"/>
      <c r="Q1067" s="215" t="str">
        <f t="shared" si="158"/>
        <v>כלי חשמל</v>
      </c>
      <c r="R1067" s="219">
        <f t="shared" si="159"/>
        <v>1</v>
      </c>
      <c r="S1067" s="211">
        <f t="shared" si="160"/>
        <v>0</v>
      </c>
      <c r="T1067" s="211">
        <f t="shared" si="156"/>
        <v>2500</v>
      </c>
      <c r="U1067" s="211">
        <f t="shared" si="161"/>
        <v>2500</v>
      </c>
      <c r="V1067" s="220"/>
      <c r="X1067" s="63" t="str">
        <f>'טבלה מרכזת'!A1067</f>
        <v>תשושים-אופק</v>
      </c>
      <c r="Y1067" s="63">
        <f>'טבלה מרכזת'!B1067</f>
        <v>60</v>
      </c>
      <c r="Z1067" s="63" t="str">
        <f>'טבלה מרכזת'!C1067</f>
        <v>כלי חשמל</v>
      </c>
      <c r="AA1067" s="63" t="str">
        <f>'טבלה מרכזת'!D1067</f>
        <v>מכבסה</v>
      </c>
      <c r="AB1067" s="63" t="str">
        <f>'טבלה מרכזת'!E1067</f>
        <v xml:space="preserve">מייבש כביסה  </v>
      </c>
      <c r="AC1067" s="63">
        <f>'טבלה מרכזת'!F1067</f>
        <v>2500</v>
      </c>
      <c r="AD1067" s="63">
        <f>'טבלה מרכזת'!G1067</f>
        <v>1</v>
      </c>
      <c r="AE1067" s="63">
        <f>'טבלה מרכזת'!H1067</f>
        <v>2500</v>
      </c>
    </row>
    <row r="1068" spans="2:31" ht="14.5" thickBot="1" x14ac:dyDescent="0.35">
      <c r="B1068" s="64" t="str">
        <f>תקן[[#This Row],[סוג מרכז]]</f>
        <v>תשושים-אופק</v>
      </c>
      <c r="C1068" s="64">
        <f>תקן[[#This Row],[גודל מרכז]]</f>
        <v>60</v>
      </c>
      <c r="D1068" s="64" t="str">
        <f>תקן[[#This Row],[סוג פריט]]</f>
        <v>כלי חשמל</v>
      </c>
      <c r="E1068" s="64" t="str">
        <f>תקן[[#This Row],[קטגוריה]]</f>
        <v>חדר רחצה</v>
      </c>
      <c r="F1068" s="60" t="str">
        <f>תקן[[#This Row],[תיאור הפריט]]</f>
        <v>מייבש שיער</v>
      </c>
      <c r="G1068" s="64">
        <f>תקן[[#This Row],[עלות פריט]]</f>
        <v>250</v>
      </c>
      <c r="H1068" s="64">
        <f>תקן[[#This Row],[כמות]]</f>
        <v>2</v>
      </c>
      <c r="I1068" s="64">
        <f>תקן[[#This Row],[סהכ עלות]]</f>
        <v>500</v>
      </c>
      <c r="J1068" s="65"/>
      <c r="K1068" s="209" t="str">
        <f t="shared" si="157"/>
        <v>מייבש שיער</v>
      </c>
      <c r="L1068" s="210">
        <f t="shared" si="153"/>
        <v>2</v>
      </c>
      <c r="M1068" s="211">
        <f t="shared" si="154"/>
        <v>0</v>
      </c>
      <c r="N1068" s="211">
        <f t="shared" si="155"/>
        <v>500</v>
      </c>
      <c r="O1068" s="210"/>
      <c r="P1068" s="218"/>
      <c r="Q1068" s="215" t="str">
        <f t="shared" si="158"/>
        <v>כלי חשמל</v>
      </c>
      <c r="R1068" s="219">
        <f t="shared" si="159"/>
        <v>2</v>
      </c>
      <c r="S1068" s="211">
        <f t="shared" si="160"/>
        <v>0</v>
      </c>
      <c r="T1068" s="211">
        <f t="shared" si="156"/>
        <v>250</v>
      </c>
      <c r="U1068" s="211">
        <f t="shared" si="161"/>
        <v>500</v>
      </c>
      <c r="V1068" s="220"/>
      <c r="X1068" s="63" t="str">
        <f>'טבלה מרכזת'!A1068</f>
        <v>תשושים-אופק</v>
      </c>
      <c r="Y1068" s="63">
        <f>'טבלה מרכזת'!B1068</f>
        <v>60</v>
      </c>
      <c r="Z1068" s="63" t="str">
        <f>'טבלה מרכזת'!C1068</f>
        <v>כלי חשמל</v>
      </c>
      <c r="AA1068" s="63" t="str">
        <f>'טבלה מרכזת'!D1068</f>
        <v>חדר רחצה</v>
      </c>
      <c r="AB1068" s="63" t="str">
        <f>'טבלה מרכזת'!E1068</f>
        <v>מייבש שיער</v>
      </c>
      <c r="AC1068" s="63">
        <f>'טבלה מרכזת'!F1068</f>
        <v>250</v>
      </c>
      <c r="AD1068" s="63">
        <f>'טבלה מרכזת'!G1068</f>
        <v>2</v>
      </c>
      <c r="AE1068" s="63">
        <f>'טבלה מרכזת'!H1068</f>
        <v>500</v>
      </c>
    </row>
    <row r="1069" spans="2:31" ht="14.5" thickBot="1" x14ac:dyDescent="0.35">
      <c r="B1069" s="64" t="str">
        <f>תקן[[#This Row],[סוג מרכז]]</f>
        <v>תשושים-אופק</v>
      </c>
      <c r="C1069" s="64">
        <f>תקן[[#This Row],[גודל מרכז]]</f>
        <v>60</v>
      </c>
      <c r="D1069" s="64" t="str">
        <f>תקן[[#This Row],[סוג פריט]]</f>
        <v>כלי חשמל</v>
      </c>
      <c r="E1069" s="64" t="str">
        <f>תקן[[#This Row],[קטגוריה]]</f>
        <v>מכבסה</v>
      </c>
      <c r="F1069" s="60" t="str">
        <f>תקן[[#This Row],[תיאור הפריט]]</f>
        <v>מכונת כביסה 7 ק"ג</v>
      </c>
      <c r="G1069" s="64">
        <f>תקן[[#This Row],[עלות פריט]]</f>
        <v>3500</v>
      </c>
      <c r="H1069" s="64">
        <f>תקן[[#This Row],[כמות]]</f>
        <v>1</v>
      </c>
      <c r="I1069" s="64">
        <f>תקן[[#This Row],[סהכ עלות]]</f>
        <v>3500</v>
      </c>
      <c r="J1069" s="65"/>
      <c r="K1069" s="209" t="str">
        <f t="shared" si="157"/>
        <v>מכונת כביסה 7 ק"ג</v>
      </c>
      <c r="L1069" s="210">
        <f t="shared" si="153"/>
        <v>1</v>
      </c>
      <c r="M1069" s="211">
        <f t="shared" si="154"/>
        <v>0</v>
      </c>
      <c r="N1069" s="211">
        <f t="shared" si="155"/>
        <v>3500</v>
      </c>
      <c r="O1069" s="210"/>
      <c r="P1069" s="218"/>
      <c r="Q1069" s="215" t="str">
        <f t="shared" si="158"/>
        <v>כלי חשמל</v>
      </c>
      <c r="R1069" s="219">
        <f t="shared" si="159"/>
        <v>1</v>
      </c>
      <c r="S1069" s="211">
        <f t="shared" si="160"/>
        <v>0</v>
      </c>
      <c r="T1069" s="211">
        <f t="shared" si="156"/>
        <v>3500</v>
      </c>
      <c r="U1069" s="211">
        <f t="shared" si="161"/>
        <v>3500</v>
      </c>
      <c r="V1069" s="220"/>
      <c r="X1069" s="63" t="str">
        <f>'טבלה מרכזת'!A1069</f>
        <v>תשושים-אופק</v>
      </c>
      <c r="Y1069" s="63">
        <f>'טבלה מרכזת'!B1069</f>
        <v>60</v>
      </c>
      <c r="Z1069" s="63" t="str">
        <f>'טבלה מרכזת'!C1069</f>
        <v>כלי חשמל</v>
      </c>
      <c r="AA1069" s="63" t="str">
        <f>'טבלה מרכזת'!D1069</f>
        <v>מכבסה</v>
      </c>
      <c r="AB1069" s="63" t="str">
        <f>'טבלה מרכזת'!E1069</f>
        <v>מכונת כביסה 7 ק"ג</v>
      </c>
      <c r="AC1069" s="63">
        <f>'טבלה מרכזת'!F1069</f>
        <v>3500</v>
      </c>
      <c r="AD1069" s="63">
        <f>'טבלה מרכזת'!G1069</f>
        <v>1</v>
      </c>
      <c r="AE1069" s="63">
        <f>'טבלה מרכזת'!H1069</f>
        <v>3500</v>
      </c>
    </row>
    <row r="1070" spans="2:31" ht="14.5" thickBot="1" x14ac:dyDescent="0.35">
      <c r="B1070" s="64" t="str">
        <f>תקן[[#This Row],[סוג מרכז]]</f>
        <v>תשושים-אופק</v>
      </c>
      <c r="C1070" s="64">
        <f>תקן[[#This Row],[גודל מרכז]]</f>
        <v>60</v>
      </c>
      <c r="D1070" s="64" t="str">
        <f>תקן[[#This Row],[סוג פריט]]</f>
        <v>כלי חשמל</v>
      </c>
      <c r="E1070" s="64" t="str">
        <f>תקן[[#This Row],[קטגוריה]]</f>
        <v>חדר ניקיון</v>
      </c>
      <c r="F1070" s="60" t="str">
        <f>תקן[[#This Row],[תיאור הפריט]]</f>
        <v>מכונת שטיפה</v>
      </c>
      <c r="G1070" s="64">
        <f>תקן[[#This Row],[עלות פריט]]</f>
        <v>15000</v>
      </c>
      <c r="H1070" s="64">
        <f>תקן[[#This Row],[כמות]]</f>
        <v>1</v>
      </c>
      <c r="I1070" s="64">
        <f>תקן[[#This Row],[סהכ עלות]]</f>
        <v>15000</v>
      </c>
      <c r="J1070" s="65"/>
      <c r="K1070" s="209" t="str">
        <f t="shared" si="157"/>
        <v>מכונת שטיפה</v>
      </c>
      <c r="L1070" s="210">
        <f t="shared" si="153"/>
        <v>1</v>
      </c>
      <c r="M1070" s="211">
        <f t="shared" si="154"/>
        <v>0</v>
      </c>
      <c r="N1070" s="211">
        <f t="shared" si="155"/>
        <v>15000</v>
      </c>
      <c r="O1070" s="210"/>
      <c r="P1070" s="218"/>
      <c r="Q1070" s="215" t="str">
        <f t="shared" si="158"/>
        <v>כלי חשמל</v>
      </c>
      <c r="R1070" s="219">
        <f t="shared" si="159"/>
        <v>1</v>
      </c>
      <c r="S1070" s="211">
        <f t="shared" si="160"/>
        <v>0</v>
      </c>
      <c r="T1070" s="211">
        <f t="shared" si="156"/>
        <v>15000</v>
      </c>
      <c r="U1070" s="211">
        <f t="shared" si="161"/>
        <v>15000</v>
      </c>
      <c r="V1070" s="220"/>
      <c r="X1070" s="63" t="str">
        <f>'טבלה מרכזת'!A1070</f>
        <v>תשושים-אופק</v>
      </c>
      <c r="Y1070" s="63">
        <f>'טבלה מרכזת'!B1070</f>
        <v>60</v>
      </c>
      <c r="Z1070" s="63" t="str">
        <f>'טבלה מרכזת'!C1070</f>
        <v>כלי חשמל</v>
      </c>
      <c r="AA1070" s="63" t="str">
        <f>'טבלה מרכזת'!D1070</f>
        <v>חדר ניקיון</v>
      </c>
      <c r="AB1070" s="63" t="str">
        <f>'טבלה מרכזת'!E1070</f>
        <v>מכונת שטיפה</v>
      </c>
      <c r="AC1070" s="63">
        <f>'טבלה מרכזת'!F1070</f>
        <v>15000</v>
      </c>
      <c r="AD1070" s="63">
        <f>'טבלה מרכזת'!G1070</f>
        <v>1</v>
      </c>
      <c r="AE1070" s="63">
        <f>'טבלה מרכזת'!H1070</f>
        <v>15000</v>
      </c>
    </row>
    <row r="1071" spans="2:31" ht="14.5" thickBot="1" x14ac:dyDescent="0.35">
      <c r="B1071" s="64" t="str">
        <f>תקן[[#This Row],[סוג מרכז]]</f>
        <v>תשושים-אופק</v>
      </c>
      <c r="C1071" s="64">
        <f>תקן[[#This Row],[גודל מרכז]]</f>
        <v>60</v>
      </c>
      <c r="D1071" s="64" t="str">
        <f>תקן[[#This Row],[סוג פריט]]</f>
        <v>כלי חשמל</v>
      </c>
      <c r="E1071" s="64" t="str">
        <f>תקן[[#This Row],[קטגוריה]]</f>
        <v>שירותים ציבוריים</v>
      </c>
      <c r="F1071" s="60" t="str">
        <f>תקן[[#This Row],[תיאור הפריט]]</f>
        <v>מתקן טיהור אויר חשמלי</v>
      </c>
      <c r="G1071" s="64">
        <f>תקן[[#This Row],[עלות פריט]]</f>
        <v>650</v>
      </c>
      <c r="H1071" s="64">
        <f>תקן[[#This Row],[כמות]]</f>
        <v>3</v>
      </c>
      <c r="I1071" s="64">
        <f>תקן[[#This Row],[סהכ עלות]]</f>
        <v>1950</v>
      </c>
      <c r="J1071" s="65"/>
      <c r="K1071" s="209" t="str">
        <f t="shared" si="157"/>
        <v>מתקן טיהור אויר חשמלי</v>
      </c>
      <c r="L1071" s="210">
        <f t="shared" si="153"/>
        <v>3</v>
      </c>
      <c r="M1071" s="211">
        <f t="shared" si="154"/>
        <v>0</v>
      </c>
      <c r="N1071" s="211">
        <f t="shared" si="155"/>
        <v>1950</v>
      </c>
      <c r="O1071" s="210"/>
      <c r="P1071" s="218"/>
      <c r="Q1071" s="215" t="str">
        <f t="shared" si="158"/>
        <v>כלי חשמל</v>
      </c>
      <c r="R1071" s="219">
        <f t="shared" si="159"/>
        <v>3</v>
      </c>
      <c r="S1071" s="211">
        <f t="shared" si="160"/>
        <v>0</v>
      </c>
      <c r="T1071" s="211">
        <f t="shared" si="156"/>
        <v>650</v>
      </c>
      <c r="U1071" s="211">
        <f t="shared" si="161"/>
        <v>1950</v>
      </c>
      <c r="V1071" s="220"/>
      <c r="X1071" s="63" t="str">
        <f>'טבלה מרכזת'!A1071</f>
        <v>תשושים-אופק</v>
      </c>
      <c r="Y1071" s="63">
        <f>'טבלה מרכזת'!B1071</f>
        <v>60</v>
      </c>
      <c r="Z1071" s="63" t="str">
        <f>'טבלה מרכזת'!C1071</f>
        <v>כלי חשמל</v>
      </c>
      <c r="AA1071" s="63" t="str">
        <f>'טבלה מרכזת'!D1071</f>
        <v>שירותים ציבוריים</v>
      </c>
      <c r="AB1071" s="63" t="str">
        <f>'טבלה מרכזת'!E1071</f>
        <v>מתקן טיהור אויר חשמלי</v>
      </c>
      <c r="AC1071" s="63">
        <f>'טבלה מרכזת'!F1071</f>
        <v>650</v>
      </c>
      <c r="AD1071" s="63">
        <f>'טבלה מרכזת'!G1071</f>
        <v>3</v>
      </c>
      <c r="AE1071" s="63">
        <f>'טבלה מרכזת'!H1071</f>
        <v>1950</v>
      </c>
    </row>
    <row r="1072" spans="2:31" ht="14.5" thickBot="1" x14ac:dyDescent="0.35">
      <c r="B1072" s="64" t="str">
        <f>תקן[[#This Row],[סוג מרכז]]</f>
        <v>תשושים-אופק</v>
      </c>
      <c r="C1072" s="64">
        <f>תקן[[#This Row],[גודל מרכז]]</f>
        <v>60</v>
      </c>
      <c r="D1072" s="64" t="str">
        <f>תקן[[#This Row],[סוג פריט]]</f>
        <v>כלי חשמל</v>
      </c>
      <c r="E1072" s="64" t="str">
        <f>תקן[[#This Row],[קטגוריה]]</f>
        <v>אולם כניסה</v>
      </c>
      <c r="F1072" s="60" t="str">
        <f>תקן[[#This Row],[תיאור הפריט]]</f>
        <v>מתקן מים קרים</v>
      </c>
      <c r="G1072" s="64">
        <f>תקן[[#This Row],[עלות פריט]]</f>
        <v>2500</v>
      </c>
      <c r="H1072" s="64">
        <f>תקן[[#This Row],[כמות]]</f>
        <v>1</v>
      </c>
      <c r="I1072" s="64">
        <f>תקן[[#This Row],[סהכ עלות]]</f>
        <v>2500</v>
      </c>
      <c r="J1072" s="65"/>
      <c r="K1072" s="209" t="str">
        <f t="shared" si="157"/>
        <v>מתקן מים קרים</v>
      </c>
      <c r="L1072" s="210">
        <f t="shared" si="153"/>
        <v>1</v>
      </c>
      <c r="M1072" s="211">
        <f t="shared" si="154"/>
        <v>0</v>
      </c>
      <c r="N1072" s="211">
        <f t="shared" si="155"/>
        <v>2500</v>
      </c>
      <c r="O1072" s="210"/>
      <c r="P1072" s="218"/>
      <c r="Q1072" s="215" t="str">
        <f t="shared" si="158"/>
        <v>כלי חשמל</v>
      </c>
      <c r="R1072" s="219">
        <f t="shared" si="159"/>
        <v>1</v>
      </c>
      <c r="S1072" s="211">
        <f t="shared" si="160"/>
        <v>0</v>
      </c>
      <c r="T1072" s="211">
        <f t="shared" si="156"/>
        <v>2500</v>
      </c>
      <c r="U1072" s="211">
        <f t="shared" si="161"/>
        <v>2500</v>
      </c>
      <c r="V1072" s="220"/>
      <c r="X1072" s="63" t="str">
        <f>'טבלה מרכזת'!A1072</f>
        <v>תשושים-אופק</v>
      </c>
      <c r="Y1072" s="63">
        <f>'טבלה מרכזת'!B1072</f>
        <v>60</v>
      </c>
      <c r="Z1072" s="63" t="str">
        <f>'טבלה מרכזת'!C1072</f>
        <v>כלי חשמל</v>
      </c>
      <c r="AA1072" s="63" t="str">
        <f>'טבלה מרכזת'!D1072</f>
        <v>אולם כניסה</v>
      </c>
      <c r="AB1072" s="63" t="str">
        <f>'טבלה מרכזת'!E1072</f>
        <v>מתקן מים קרים</v>
      </c>
      <c r="AC1072" s="63">
        <f>'טבלה מרכזת'!F1072</f>
        <v>2500</v>
      </c>
      <c r="AD1072" s="63">
        <f>'טבלה מרכזת'!G1072</f>
        <v>1</v>
      </c>
      <c r="AE1072" s="63">
        <f>'טבלה מרכזת'!H1072</f>
        <v>2500</v>
      </c>
    </row>
    <row r="1073" spans="2:31" ht="14.5" thickBot="1" x14ac:dyDescent="0.35">
      <c r="B1073" s="64" t="str">
        <f>תקן[[#This Row],[סוג מרכז]]</f>
        <v>תשושים-אופק</v>
      </c>
      <c r="C1073" s="64">
        <f>תקן[[#This Row],[גודל מרכז]]</f>
        <v>60</v>
      </c>
      <c r="D1073" s="64" t="str">
        <f>תקן[[#This Row],[סוג פריט]]</f>
        <v>כלי חשמל</v>
      </c>
      <c r="E1073" s="64" t="str">
        <f>תקן[[#This Row],[קטגוריה]]</f>
        <v>חדר אוכל</v>
      </c>
      <c r="F1073" s="60" t="str">
        <f>תקן[[#This Row],[תיאור הפריט]]</f>
        <v>מתקן שתיה קלה (דיספנסר)</v>
      </c>
      <c r="G1073" s="64">
        <f>תקן[[#This Row],[עלות פריט]]</f>
        <v>4500</v>
      </c>
      <c r="H1073" s="64">
        <f>תקן[[#This Row],[כמות]]</f>
        <v>1</v>
      </c>
      <c r="I1073" s="64">
        <f>תקן[[#This Row],[סהכ עלות]]</f>
        <v>4500</v>
      </c>
      <c r="J1073" s="65"/>
      <c r="K1073" s="209" t="str">
        <f t="shared" si="157"/>
        <v>מתקן שתיה קלה (דיספנסר)</v>
      </c>
      <c r="L1073" s="210">
        <f t="shared" si="153"/>
        <v>1</v>
      </c>
      <c r="M1073" s="211">
        <f t="shared" si="154"/>
        <v>0</v>
      </c>
      <c r="N1073" s="211">
        <f t="shared" si="155"/>
        <v>4500</v>
      </c>
      <c r="O1073" s="210"/>
      <c r="P1073" s="218"/>
      <c r="Q1073" s="215" t="str">
        <f t="shared" si="158"/>
        <v>כלי חשמל</v>
      </c>
      <c r="R1073" s="219">
        <f t="shared" si="159"/>
        <v>1</v>
      </c>
      <c r="S1073" s="211">
        <f t="shared" si="160"/>
        <v>0</v>
      </c>
      <c r="T1073" s="211">
        <f t="shared" si="156"/>
        <v>4500</v>
      </c>
      <c r="U1073" s="211">
        <f t="shared" si="161"/>
        <v>4500</v>
      </c>
      <c r="V1073" s="220"/>
      <c r="X1073" s="63" t="str">
        <f>'טבלה מרכזת'!A1073</f>
        <v>תשושים-אופק</v>
      </c>
      <c r="Y1073" s="63">
        <f>'טבלה מרכזת'!B1073</f>
        <v>60</v>
      </c>
      <c r="Z1073" s="63" t="str">
        <f>'טבלה מרכזת'!C1073</f>
        <v>כלי חשמל</v>
      </c>
      <c r="AA1073" s="63" t="str">
        <f>'טבלה מרכזת'!D1073</f>
        <v>חדר אוכל</v>
      </c>
      <c r="AB1073" s="63" t="str">
        <f>'טבלה מרכזת'!E1073</f>
        <v>מתקן שתיה קלה (דיספנסר)</v>
      </c>
      <c r="AC1073" s="63">
        <f>'טבלה מרכזת'!F1073</f>
        <v>4500</v>
      </c>
      <c r="AD1073" s="63">
        <f>'טבלה מרכזת'!G1073</f>
        <v>1</v>
      </c>
      <c r="AE1073" s="63">
        <f>'טבלה מרכזת'!H1073</f>
        <v>4500</v>
      </c>
    </row>
    <row r="1074" spans="2:31" ht="14.5" thickBot="1" x14ac:dyDescent="0.35">
      <c r="B1074" s="64" t="str">
        <f>תקן[[#This Row],[סוג מרכז]]</f>
        <v>תשושים-אופק</v>
      </c>
      <c r="C1074" s="64">
        <f>תקן[[#This Row],[גודל מרכז]]</f>
        <v>60</v>
      </c>
      <c r="D1074" s="64" t="str">
        <f>תקן[[#This Row],[סוג פריט]]</f>
        <v>כלי חשמל</v>
      </c>
      <c r="E1074" s="64" t="str">
        <f>תקן[[#This Row],[קטגוריה]]</f>
        <v>חדר רחצה</v>
      </c>
      <c r="F1074" s="60" t="str">
        <f>תקן[[#This Row],[תיאור הפריט]]</f>
        <v>תנור חימום</v>
      </c>
      <c r="G1074" s="64">
        <f>תקן[[#This Row],[עלות פריט]]</f>
        <v>250</v>
      </c>
      <c r="H1074" s="64">
        <f>תקן[[#This Row],[כמות]]</f>
        <v>2</v>
      </c>
      <c r="I1074" s="64">
        <f>תקן[[#This Row],[סהכ עלות]]</f>
        <v>500</v>
      </c>
      <c r="J1074" s="65"/>
      <c r="K1074" s="209" t="str">
        <f t="shared" si="157"/>
        <v>תנור חימום</v>
      </c>
      <c r="L1074" s="210">
        <f t="shared" si="153"/>
        <v>2</v>
      </c>
      <c r="M1074" s="211">
        <f t="shared" si="154"/>
        <v>0</v>
      </c>
      <c r="N1074" s="211">
        <f t="shared" si="155"/>
        <v>500</v>
      </c>
      <c r="O1074" s="210"/>
      <c r="P1074" s="218"/>
      <c r="Q1074" s="215" t="str">
        <f t="shared" si="158"/>
        <v>כלי חשמל</v>
      </c>
      <c r="R1074" s="219">
        <f t="shared" si="159"/>
        <v>2</v>
      </c>
      <c r="S1074" s="211">
        <f t="shared" si="160"/>
        <v>0</v>
      </c>
      <c r="T1074" s="211">
        <f t="shared" si="156"/>
        <v>250</v>
      </c>
      <c r="U1074" s="211">
        <f t="shared" si="161"/>
        <v>500</v>
      </c>
      <c r="V1074" s="220"/>
      <c r="X1074" s="63" t="str">
        <f>'טבלה מרכזת'!A1074</f>
        <v>תשושים-אופק</v>
      </c>
      <c r="Y1074" s="63">
        <f>'טבלה מרכזת'!B1074</f>
        <v>60</v>
      </c>
      <c r="Z1074" s="63" t="str">
        <f>'טבלה מרכזת'!C1074</f>
        <v>כלי חשמל</v>
      </c>
      <c r="AA1074" s="63" t="str">
        <f>'טבלה מרכזת'!D1074</f>
        <v>חדר רחצה</v>
      </c>
      <c r="AB1074" s="63" t="str">
        <f>'טבלה מרכזת'!E1074</f>
        <v>תנור חימום</v>
      </c>
      <c r="AC1074" s="63">
        <f>'טבלה מרכזת'!F1074</f>
        <v>250</v>
      </c>
      <c r="AD1074" s="63">
        <f>'טבלה מרכזת'!G1074</f>
        <v>2</v>
      </c>
      <c r="AE1074" s="63">
        <f>'טבלה מרכזת'!H1074</f>
        <v>500</v>
      </c>
    </row>
    <row r="1075" spans="2:31" ht="14.5" thickBot="1" x14ac:dyDescent="0.35">
      <c r="B1075" s="64" t="str">
        <f>תקן[[#This Row],[סוג מרכז]]</f>
        <v>תשושים-אופק</v>
      </c>
      <c r="C1075" s="64">
        <f>תקן[[#This Row],[גודל מרכז]]</f>
        <v>60</v>
      </c>
      <c r="D1075" s="64" t="str">
        <f>תקן[[#This Row],[סוג פריט]]</f>
        <v>כללי</v>
      </c>
      <c r="E1075" s="64" t="str">
        <f>תקן[[#This Row],[קטגוריה]]</f>
        <v>חדרי צוות/רב תחומי</v>
      </c>
      <c r="F1075" s="60" t="str">
        <f>תקן[[#This Row],[תיאור הפריט]]</f>
        <v>מד חום אינפרא אדום</v>
      </c>
      <c r="G1075" s="64">
        <f>תקן[[#This Row],[עלות פריט]]</f>
        <v>250</v>
      </c>
      <c r="H1075" s="64">
        <f>תקן[[#This Row],[כמות]]</f>
        <v>1</v>
      </c>
      <c r="I1075" s="64">
        <f>תקן[[#This Row],[סהכ עלות]]</f>
        <v>250</v>
      </c>
      <c r="J1075" s="65"/>
      <c r="K1075" s="209" t="str">
        <f t="shared" si="157"/>
        <v>מד חום אינפרא אדום</v>
      </c>
      <c r="L1075" s="210">
        <f t="shared" si="153"/>
        <v>1</v>
      </c>
      <c r="M1075" s="211">
        <f t="shared" si="154"/>
        <v>0</v>
      </c>
      <c r="N1075" s="211">
        <f t="shared" si="155"/>
        <v>250</v>
      </c>
      <c r="O1075" s="210"/>
      <c r="P1075" s="218"/>
      <c r="Q1075" s="215" t="str">
        <f t="shared" si="158"/>
        <v>כללי</v>
      </c>
      <c r="R1075" s="219">
        <f t="shared" si="159"/>
        <v>1</v>
      </c>
      <c r="S1075" s="211">
        <f t="shared" si="160"/>
        <v>0</v>
      </c>
      <c r="T1075" s="211">
        <f t="shared" si="156"/>
        <v>250</v>
      </c>
      <c r="U1075" s="211">
        <f t="shared" si="161"/>
        <v>250</v>
      </c>
      <c r="V1075" s="220"/>
      <c r="X1075" s="63" t="str">
        <f>'טבלה מרכזת'!A1075</f>
        <v>תשושים-אופק</v>
      </c>
      <c r="Y1075" s="63">
        <f>'טבלה מרכזת'!B1075</f>
        <v>60</v>
      </c>
      <c r="Z1075" s="63" t="str">
        <f>'טבלה מרכזת'!C1075</f>
        <v>כללי</v>
      </c>
      <c r="AA1075" s="63" t="str">
        <f>'טבלה מרכזת'!D1075</f>
        <v>חדרי צוות/רב תחומי</v>
      </c>
      <c r="AB1075" s="63" t="str">
        <f>'טבלה מרכזת'!E1075</f>
        <v>מד חום אינפרא אדום</v>
      </c>
      <c r="AC1075" s="63">
        <f>'טבלה מרכזת'!F1075</f>
        <v>250</v>
      </c>
      <c r="AD1075" s="63">
        <f>'טבלה מרכזת'!G1075</f>
        <v>1</v>
      </c>
      <c r="AE1075" s="63">
        <f>'טבלה מרכזת'!H1075</f>
        <v>250</v>
      </c>
    </row>
    <row r="1076" spans="2:31" ht="28.5" thickBot="1" x14ac:dyDescent="0.35">
      <c r="B1076" s="64" t="str">
        <f>תקן[[#This Row],[סוג מרכז]]</f>
        <v>תשושים-אופק</v>
      </c>
      <c r="C1076" s="64">
        <f>תקן[[#This Row],[גודל מרכז]]</f>
        <v>60</v>
      </c>
      <c r="D1076" s="64" t="str">
        <f>תקן[[#This Row],[סוג פריט]]</f>
        <v>כללי</v>
      </c>
      <c r="E1076" s="64" t="str">
        <f>תקן[[#This Row],[קטגוריה]]</f>
        <v>חדרי צוות/רב תחומי</v>
      </c>
      <c r="F1076" s="60" t="str">
        <f>תקן[[#This Row],[תיאור הפריט]]</f>
        <v>מד לחץ דם, חום, דופק  וסוטורציה</v>
      </c>
      <c r="G1076" s="64">
        <f>תקן[[#This Row],[עלות פריט]]</f>
        <v>2500</v>
      </c>
      <c r="H1076" s="64">
        <f>תקן[[#This Row],[כמות]]</f>
        <v>1</v>
      </c>
      <c r="I1076" s="64">
        <f>תקן[[#This Row],[סהכ עלות]]</f>
        <v>2500</v>
      </c>
      <c r="J1076" s="65"/>
      <c r="K1076" s="209" t="str">
        <f t="shared" si="157"/>
        <v>מד לחץ דם, חום, דופק  וסוטורציה</v>
      </c>
      <c r="L1076" s="210">
        <f t="shared" si="153"/>
        <v>1</v>
      </c>
      <c r="M1076" s="211">
        <f t="shared" si="154"/>
        <v>0</v>
      </c>
      <c r="N1076" s="211">
        <f t="shared" si="155"/>
        <v>2500</v>
      </c>
      <c r="O1076" s="210"/>
      <c r="P1076" s="218"/>
      <c r="Q1076" s="215" t="str">
        <f t="shared" si="158"/>
        <v>כללי</v>
      </c>
      <c r="R1076" s="219">
        <f t="shared" si="159"/>
        <v>1</v>
      </c>
      <c r="S1076" s="211">
        <f t="shared" si="160"/>
        <v>0</v>
      </c>
      <c r="T1076" s="211">
        <f t="shared" si="156"/>
        <v>2500</v>
      </c>
      <c r="U1076" s="211">
        <f t="shared" si="161"/>
        <v>2500</v>
      </c>
      <c r="V1076" s="220"/>
      <c r="X1076" s="63" t="str">
        <f>'טבלה מרכזת'!A1076</f>
        <v>תשושים-אופק</v>
      </c>
      <c r="Y1076" s="63">
        <f>'טבלה מרכזת'!B1076</f>
        <v>60</v>
      </c>
      <c r="Z1076" s="63" t="str">
        <f>'טבלה מרכזת'!C1076</f>
        <v>כללי</v>
      </c>
      <c r="AA1076" s="63" t="str">
        <f>'טבלה מרכזת'!D1076</f>
        <v>חדרי צוות/רב תחומי</v>
      </c>
      <c r="AB1076" s="63" t="str">
        <f>'טבלה מרכזת'!E1076</f>
        <v>מד לחץ דם, חום, דופק  וסוטורציה</v>
      </c>
      <c r="AC1076" s="63">
        <f>'טבלה מרכזת'!F1076</f>
        <v>2500</v>
      </c>
      <c r="AD1076" s="63">
        <f>'טבלה מרכזת'!G1076</f>
        <v>1</v>
      </c>
      <c r="AE1076" s="63">
        <f>'טבלה מרכזת'!H1076</f>
        <v>2500</v>
      </c>
    </row>
    <row r="1077" spans="2:31" ht="14.5" thickBot="1" x14ac:dyDescent="0.35">
      <c r="B1077" s="64" t="str">
        <f>תקן[[#This Row],[סוג מרכז]]</f>
        <v>תשושים-אופק</v>
      </c>
      <c r="C1077" s="64">
        <f>תקן[[#This Row],[גודל מרכז]]</f>
        <v>60</v>
      </c>
      <c r="D1077" s="64" t="str">
        <f>תקן[[#This Row],[סוג פריט]]</f>
        <v>כללי</v>
      </c>
      <c r="E1077" s="64" t="str">
        <f>תקן[[#This Row],[קטגוריה]]</f>
        <v>כללי</v>
      </c>
      <c r="F1077" s="60" t="str">
        <f>תקן[[#This Row],[תיאור הפריט]]</f>
        <v>מזרקי אפיפן</v>
      </c>
      <c r="G1077" s="64">
        <f>תקן[[#This Row],[עלות פריט]]</f>
        <v>350</v>
      </c>
      <c r="H1077" s="64">
        <f>תקן[[#This Row],[כמות]]</f>
        <v>2</v>
      </c>
      <c r="I1077" s="64">
        <f>תקן[[#This Row],[סהכ עלות]]</f>
        <v>700</v>
      </c>
      <c r="J1077" s="65"/>
      <c r="K1077" s="209" t="str">
        <f t="shared" si="157"/>
        <v>מזרקי אפיפן</v>
      </c>
      <c r="L1077" s="210">
        <f t="shared" si="153"/>
        <v>2</v>
      </c>
      <c r="M1077" s="211">
        <f t="shared" si="154"/>
        <v>0</v>
      </c>
      <c r="N1077" s="211">
        <f t="shared" si="155"/>
        <v>700</v>
      </c>
      <c r="O1077" s="210"/>
      <c r="P1077" s="218"/>
      <c r="Q1077" s="215" t="str">
        <f t="shared" si="158"/>
        <v>כללי</v>
      </c>
      <c r="R1077" s="219">
        <f t="shared" si="159"/>
        <v>2</v>
      </c>
      <c r="S1077" s="211">
        <f t="shared" si="160"/>
        <v>0</v>
      </c>
      <c r="T1077" s="211">
        <f t="shared" si="156"/>
        <v>350</v>
      </c>
      <c r="U1077" s="211">
        <f t="shared" si="161"/>
        <v>700</v>
      </c>
      <c r="V1077" s="220"/>
      <c r="X1077" s="63" t="str">
        <f>'טבלה מרכזת'!A1077</f>
        <v>תשושים-אופק</v>
      </c>
      <c r="Y1077" s="63">
        <f>'טבלה מרכזת'!B1077</f>
        <v>60</v>
      </c>
      <c r="Z1077" s="63" t="str">
        <f>'טבלה מרכזת'!C1077</f>
        <v>כללי</v>
      </c>
      <c r="AA1077" s="63" t="str">
        <f>'טבלה מרכזת'!D1077</f>
        <v>כללי</v>
      </c>
      <c r="AB1077" s="63" t="str">
        <f>'טבלה מרכזת'!E1077</f>
        <v>מזרקי אפיפן</v>
      </c>
      <c r="AC1077" s="63">
        <f>'טבלה מרכזת'!F1077</f>
        <v>350</v>
      </c>
      <c r="AD1077" s="63">
        <f>'טבלה מרכזת'!G1077</f>
        <v>2</v>
      </c>
      <c r="AE1077" s="63">
        <f>'טבלה מרכזת'!H1077</f>
        <v>700</v>
      </c>
    </row>
    <row r="1078" spans="2:31" ht="14.5" thickBot="1" x14ac:dyDescent="0.35">
      <c r="B1078" s="64" t="str">
        <f>תקן[[#This Row],[סוג מרכז]]</f>
        <v>תשושים-אופק</v>
      </c>
      <c r="C1078" s="64">
        <f>תקן[[#This Row],[גודל מרכז]]</f>
        <v>60</v>
      </c>
      <c r="D1078" s="64" t="str">
        <f>תקן[[#This Row],[סוג פריט]]</f>
        <v>כללי</v>
      </c>
      <c r="E1078" s="64" t="str">
        <f>תקן[[#This Row],[קטגוריה]]</f>
        <v>כללי</v>
      </c>
      <c r="F1078" s="60" t="str">
        <f>תקן[[#This Row],[תיאור הפריט]]</f>
        <v>עיצוב פנים - תקציב למעצב/ת</v>
      </c>
      <c r="G1078" s="64">
        <f>תקן[[#This Row],[עלות פריט]]</f>
        <v>10000</v>
      </c>
      <c r="H1078" s="64">
        <f>תקן[[#This Row],[כמות]]</f>
        <v>2</v>
      </c>
      <c r="I1078" s="64">
        <f>תקן[[#This Row],[סהכ עלות]]</f>
        <v>20000</v>
      </c>
      <c r="J1078" s="65"/>
      <c r="K1078" s="209" t="str">
        <f t="shared" si="157"/>
        <v>עיצוב פנים - תקציב למעצב/ת</v>
      </c>
      <c r="L1078" s="210">
        <f t="shared" si="153"/>
        <v>2</v>
      </c>
      <c r="M1078" s="211">
        <f t="shared" si="154"/>
        <v>0</v>
      </c>
      <c r="N1078" s="211">
        <f t="shared" si="155"/>
        <v>20000</v>
      </c>
      <c r="O1078" s="210"/>
      <c r="P1078" s="218"/>
      <c r="Q1078" s="215" t="str">
        <f t="shared" si="158"/>
        <v>כללי</v>
      </c>
      <c r="R1078" s="219">
        <f t="shared" si="159"/>
        <v>2</v>
      </c>
      <c r="S1078" s="211">
        <f t="shared" si="160"/>
        <v>0</v>
      </c>
      <c r="T1078" s="211">
        <f t="shared" si="156"/>
        <v>10000</v>
      </c>
      <c r="U1078" s="211">
        <f t="shared" si="161"/>
        <v>20000</v>
      </c>
      <c r="V1078" s="220"/>
      <c r="X1078" s="63" t="str">
        <f>'טבלה מרכזת'!A1078</f>
        <v>תשושים-אופק</v>
      </c>
      <c r="Y1078" s="63">
        <f>'טבלה מרכזת'!B1078</f>
        <v>60</v>
      </c>
      <c r="Z1078" s="63" t="str">
        <f>'טבלה מרכזת'!C1078</f>
        <v>כללי</v>
      </c>
      <c r="AA1078" s="63" t="str">
        <f>'טבלה מרכזת'!D1078</f>
        <v>כללי</v>
      </c>
      <c r="AB1078" s="63" t="str">
        <f>'טבלה מרכזת'!E1078</f>
        <v>עיצוב פנים - תקציב למעצב/ת</v>
      </c>
      <c r="AC1078" s="63">
        <f>'טבלה מרכזת'!F1078</f>
        <v>10000</v>
      </c>
      <c r="AD1078" s="63">
        <f>'טבלה מרכזת'!G1078</f>
        <v>2</v>
      </c>
      <c r="AE1078" s="63">
        <f>'טבלה מרכזת'!H1078</f>
        <v>20000</v>
      </c>
    </row>
    <row r="1079" spans="2:31" ht="14.5" thickBot="1" x14ac:dyDescent="0.35">
      <c r="B1079" s="64" t="str">
        <f>תקן[[#This Row],[סוג מרכז]]</f>
        <v>תשושים-אופק</v>
      </c>
      <c r="C1079" s="64">
        <f>תקן[[#This Row],[גודל מרכז]]</f>
        <v>60</v>
      </c>
      <c r="D1079" s="64" t="str">
        <f>תקן[[#This Row],[סוג פריט]]</f>
        <v>כללי</v>
      </c>
      <c r="E1079" s="64" t="str">
        <f>תקן[[#This Row],[קטגוריה]]</f>
        <v>כללי</v>
      </c>
      <c r="F1079" s="60" t="str">
        <f>תקן[[#This Row],[תיאור הפריט]]</f>
        <v>קטלן יתושים</v>
      </c>
      <c r="G1079" s="64">
        <f>תקן[[#This Row],[עלות פריט]]</f>
        <v>250</v>
      </c>
      <c r="H1079" s="64">
        <f>תקן[[#This Row],[כמות]]</f>
        <v>3</v>
      </c>
      <c r="I1079" s="64">
        <f>תקן[[#This Row],[סהכ עלות]]</f>
        <v>750</v>
      </c>
      <c r="J1079" s="65"/>
      <c r="K1079" s="209" t="str">
        <f t="shared" si="157"/>
        <v>קטלן יתושים</v>
      </c>
      <c r="L1079" s="210">
        <f t="shared" si="153"/>
        <v>3</v>
      </c>
      <c r="M1079" s="211">
        <f t="shared" si="154"/>
        <v>0</v>
      </c>
      <c r="N1079" s="211">
        <f t="shared" si="155"/>
        <v>750</v>
      </c>
      <c r="O1079" s="210"/>
      <c r="P1079" s="218"/>
      <c r="Q1079" s="215" t="str">
        <f t="shared" si="158"/>
        <v>כללי</v>
      </c>
      <c r="R1079" s="219">
        <f t="shared" si="159"/>
        <v>3</v>
      </c>
      <c r="S1079" s="211">
        <f t="shared" si="160"/>
        <v>0</v>
      </c>
      <c r="T1079" s="211">
        <f t="shared" si="156"/>
        <v>250</v>
      </c>
      <c r="U1079" s="211">
        <f t="shared" si="161"/>
        <v>750</v>
      </c>
      <c r="V1079" s="220"/>
      <c r="X1079" s="63" t="str">
        <f>'טבלה מרכזת'!A1079</f>
        <v>תשושים-אופק</v>
      </c>
      <c r="Y1079" s="63">
        <f>'טבלה מרכזת'!B1079</f>
        <v>60</v>
      </c>
      <c r="Z1079" s="63" t="str">
        <f>'טבלה מרכזת'!C1079</f>
        <v>כללי</v>
      </c>
      <c r="AA1079" s="63" t="str">
        <f>'טבלה מרכזת'!D1079</f>
        <v>כללי</v>
      </c>
      <c r="AB1079" s="63" t="str">
        <f>'טבלה מרכזת'!E1079</f>
        <v>קטלן יתושים</v>
      </c>
      <c r="AC1079" s="63">
        <f>'טבלה מרכזת'!F1079</f>
        <v>250</v>
      </c>
      <c r="AD1079" s="63">
        <f>'טבלה מרכזת'!G1079</f>
        <v>3</v>
      </c>
      <c r="AE1079" s="63">
        <f>'טבלה מרכזת'!H1079</f>
        <v>750</v>
      </c>
    </row>
    <row r="1080" spans="2:31" ht="14.5" thickBot="1" x14ac:dyDescent="0.35">
      <c r="B1080" s="64" t="str">
        <f>תקן[[#This Row],[סוג מרכז]]</f>
        <v>תשושים-אופק</v>
      </c>
      <c r="C1080" s="64">
        <f>תקן[[#This Row],[גודל מרכז]]</f>
        <v>60</v>
      </c>
      <c r="D1080" s="64" t="str">
        <f>תקן[[#This Row],[סוג פריט]]</f>
        <v>מטבח וחדר אוכל</v>
      </c>
      <c r="E1080" s="64" t="str">
        <f>תקן[[#This Row],[קטגוריה]]</f>
        <v>מטבח</v>
      </c>
      <c r="F1080" s="60" t="str">
        <f>תקן[[#This Row],[תיאור הפריט]]</f>
        <v>ארון חימום תבניות</v>
      </c>
      <c r="G1080" s="64">
        <f>תקן[[#This Row],[עלות פריט]]</f>
        <v>7500</v>
      </c>
      <c r="H1080" s="64">
        <f>תקן[[#This Row],[כמות]]</f>
        <v>1</v>
      </c>
      <c r="I1080" s="64">
        <f>תקן[[#This Row],[סהכ עלות]]</f>
        <v>7500</v>
      </c>
      <c r="J1080" s="65"/>
      <c r="K1080" s="209" t="str">
        <f t="shared" si="157"/>
        <v>ארון חימום תבניות</v>
      </c>
      <c r="L1080" s="210">
        <f t="shared" si="153"/>
        <v>1</v>
      </c>
      <c r="M1080" s="211">
        <f t="shared" si="154"/>
        <v>0</v>
      </c>
      <c r="N1080" s="211">
        <f t="shared" si="155"/>
        <v>7500</v>
      </c>
      <c r="O1080" s="210"/>
      <c r="P1080" s="218"/>
      <c r="Q1080" s="215" t="str">
        <f t="shared" si="158"/>
        <v>מטבח וחדר אוכל</v>
      </c>
      <c r="R1080" s="219">
        <f t="shared" si="159"/>
        <v>1</v>
      </c>
      <c r="S1080" s="211">
        <f t="shared" si="160"/>
        <v>0</v>
      </c>
      <c r="T1080" s="211">
        <f t="shared" si="156"/>
        <v>7500</v>
      </c>
      <c r="U1080" s="211">
        <f t="shared" si="161"/>
        <v>7500</v>
      </c>
      <c r="V1080" s="220"/>
      <c r="X1080" s="63" t="str">
        <f>'טבלה מרכזת'!A1080</f>
        <v>תשושים-אופק</v>
      </c>
      <c r="Y1080" s="63">
        <f>'טבלה מרכזת'!B1080</f>
        <v>60</v>
      </c>
      <c r="Z1080" s="63" t="str">
        <f>'טבלה מרכזת'!C1080</f>
        <v>מטבח וחדר אוכל</v>
      </c>
      <c r="AA1080" s="63" t="str">
        <f>'טבלה מרכזת'!D1080</f>
        <v>מטבח</v>
      </c>
      <c r="AB1080" s="63" t="str">
        <f>'טבלה מרכזת'!E1080</f>
        <v>ארון חימום תבניות</v>
      </c>
      <c r="AC1080" s="63">
        <f>'טבלה מרכזת'!F1080</f>
        <v>7500</v>
      </c>
      <c r="AD1080" s="63">
        <f>'טבלה מרכזת'!G1080</f>
        <v>1</v>
      </c>
      <c r="AE1080" s="63">
        <f>'טבלה מרכזת'!H1080</f>
        <v>7500</v>
      </c>
    </row>
    <row r="1081" spans="2:31" ht="14.5" thickBot="1" x14ac:dyDescent="0.35">
      <c r="B1081" s="64" t="str">
        <f>תקן[[#This Row],[סוג מרכז]]</f>
        <v>תשושים-אופק</v>
      </c>
      <c r="C1081" s="64">
        <f>תקן[[#This Row],[גודל מרכז]]</f>
        <v>60</v>
      </c>
      <c r="D1081" s="64" t="str">
        <f>תקן[[#This Row],[סוג פריט]]</f>
        <v>מטבח וחדר אוכל</v>
      </c>
      <c r="E1081" s="64" t="str">
        <f>תקן[[#This Row],[קטגוריה]]</f>
        <v>מטבח</v>
      </c>
      <c r="F1081" s="60" t="str">
        <f>תקן[[#This Row],[תיאור הפריט]]</f>
        <v>כוננית לאיחסון כלים וסירים</v>
      </c>
      <c r="G1081" s="64">
        <f>תקן[[#This Row],[עלות פריט]]</f>
        <v>1500</v>
      </c>
      <c r="H1081" s="64">
        <f>תקן[[#This Row],[כמות]]</f>
        <v>2</v>
      </c>
      <c r="I1081" s="64">
        <f>תקן[[#This Row],[סהכ עלות]]</f>
        <v>3000</v>
      </c>
      <c r="J1081" s="65"/>
      <c r="K1081" s="209" t="str">
        <f t="shared" si="157"/>
        <v>כוננית לאיחסון כלים וסירים</v>
      </c>
      <c r="L1081" s="210">
        <f t="shared" si="153"/>
        <v>2</v>
      </c>
      <c r="M1081" s="211">
        <f t="shared" si="154"/>
        <v>0</v>
      </c>
      <c r="N1081" s="211">
        <f t="shared" si="155"/>
        <v>3000</v>
      </c>
      <c r="O1081" s="210"/>
      <c r="P1081" s="218"/>
      <c r="Q1081" s="215" t="str">
        <f t="shared" si="158"/>
        <v>מטבח וחדר אוכל</v>
      </c>
      <c r="R1081" s="219">
        <f t="shared" si="159"/>
        <v>2</v>
      </c>
      <c r="S1081" s="211">
        <f t="shared" si="160"/>
        <v>0</v>
      </c>
      <c r="T1081" s="211">
        <f t="shared" si="156"/>
        <v>1500</v>
      </c>
      <c r="U1081" s="211">
        <f t="shared" si="161"/>
        <v>3000</v>
      </c>
      <c r="V1081" s="220"/>
      <c r="X1081" s="63" t="str">
        <f>'טבלה מרכזת'!A1081</f>
        <v>תשושים-אופק</v>
      </c>
      <c r="Y1081" s="63">
        <f>'טבלה מרכזת'!B1081</f>
        <v>60</v>
      </c>
      <c r="Z1081" s="63" t="str">
        <f>'טבלה מרכזת'!C1081</f>
        <v>מטבח וחדר אוכל</v>
      </c>
      <c r="AA1081" s="63" t="str">
        <f>'טבלה מרכזת'!D1081</f>
        <v>מטבח</v>
      </c>
      <c r="AB1081" s="63" t="str">
        <f>'טבלה מרכזת'!E1081</f>
        <v>כוננית לאיחסון כלים וסירים</v>
      </c>
      <c r="AC1081" s="63">
        <f>'טבלה מרכזת'!F1081</f>
        <v>1500</v>
      </c>
      <c r="AD1081" s="63">
        <f>'טבלה מרכזת'!G1081</f>
        <v>2</v>
      </c>
      <c r="AE1081" s="63">
        <f>'טבלה מרכזת'!H1081</f>
        <v>3000</v>
      </c>
    </row>
    <row r="1082" spans="2:31" ht="14.5" thickBot="1" x14ac:dyDescent="0.35">
      <c r="B1082" s="64" t="str">
        <f>תקן[[#This Row],[סוג מרכז]]</f>
        <v>תשושים-אופק</v>
      </c>
      <c r="C1082" s="64">
        <f>תקן[[#This Row],[גודל מרכז]]</f>
        <v>60</v>
      </c>
      <c r="D1082" s="64" t="str">
        <f>תקן[[#This Row],[סוג פריט]]</f>
        <v>מטבח וחדר אוכל</v>
      </c>
      <c r="E1082" s="64" t="str">
        <f>תקן[[#This Row],[קטגוריה]]</f>
        <v>חדר אוכל</v>
      </c>
      <c r="F1082" s="60" t="str">
        <f>תקן[[#This Row],[תיאור הפריט]]</f>
        <v>כלי אוכל</v>
      </c>
      <c r="G1082" s="64">
        <f>תקן[[#This Row],[עלות פריט]]</f>
        <v>1000</v>
      </c>
      <c r="H1082" s="64">
        <f>תקן[[#This Row],[כמות]]</f>
        <v>18</v>
      </c>
      <c r="I1082" s="64">
        <f>תקן[[#This Row],[סהכ עלות]]</f>
        <v>18000</v>
      </c>
      <c r="J1082" s="65"/>
      <c r="K1082" s="209" t="str">
        <f t="shared" si="157"/>
        <v>כלי אוכל</v>
      </c>
      <c r="L1082" s="210">
        <f t="shared" si="153"/>
        <v>18</v>
      </c>
      <c r="M1082" s="211">
        <f t="shared" si="154"/>
        <v>0</v>
      </c>
      <c r="N1082" s="211">
        <f t="shared" si="155"/>
        <v>18000</v>
      </c>
      <c r="O1082" s="210"/>
      <c r="P1082" s="218"/>
      <c r="Q1082" s="215" t="str">
        <f t="shared" si="158"/>
        <v>מטבח וחדר אוכל</v>
      </c>
      <c r="R1082" s="219">
        <f t="shared" si="159"/>
        <v>18</v>
      </c>
      <c r="S1082" s="211">
        <f t="shared" si="160"/>
        <v>0</v>
      </c>
      <c r="T1082" s="211">
        <f t="shared" si="156"/>
        <v>1000</v>
      </c>
      <c r="U1082" s="211">
        <f t="shared" si="161"/>
        <v>18000</v>
      </c>
      <c r="V1082" s="220"/>
      <c r="X1082" s="63" t="str">
        <f>'טבלה מרכזת'!A1082</f>
        <v>תשושים-אופק</v>
      </c>
      <c r="Y1082" s="63">
        <f>'טבלה מרכזת'!B1082</f>
        <v>60</v>
      </c>
      <c r="Z1082" s="63" t="str">
        <f>'טבלה מרכזת'!C1082</f>
        <v>מטבח וחדר אוכל</v>
      </c>
      <c r="AA1082" s="63" t="str">
        <f>'טבלה מרכזת'!D1082</f>
        <v>חדר אוכל</v>
      </c>
      <c r="AB1082" s="63" t="str">
        <f>'טבלה מרכזת'!E1082</f>
        <v>כלי אוכל</v>
      </c>
      <c r="AC1082" s="63">
        <f>'טבלה מרכזת'!F1082</f>
        <v>1000</v>
      </c>
      <c r="AD1082" s="63">
        <f>'טבלה מרכזת'!G1082</f>
        <v>18</v>
      </c>
      <c r="AE1082" s="63">
        <f>'טבלה מרכזת'!H1082</f>
        <v>18000</v>
      </c>
    </row>
    <row r="1083" spans="2:31" ht="14.5" thickBot="1" x14ac:dyDescent="0.35">
      <c r="B1083" s="64" t="str">
        <f>תקן[[#This Row],[סוג מרכז]]</f>
        <v>תשושים-אופק</v>
      </c>
      <c r="C1083" s="64">
        <f>תקן[[#This Row],[גודל מרכז]]</f>
        <v>60</v>
      </c>
      <c r="D1083" s="64" t="str">
        <f>תקן[[#This Row],[סוג פריט]]</f>
        <v>מטבח וחדר אוכל</v>
      </c>
      <c r="E1083" s="64" t="str">
        <f>תקן[[#This Row],[קטגוריה]]</f>
        <v>כלי הכנה-מטבח מחמם</v>
      </c>
      <c r="F1083" s="60" t="str">
        <f>תקן[[#This Row],[תיאור הפריט]]</f>
        <v>כלי עבודה מסוגים שונים</v>
      </c>
      <c r="G1083" s="64">
        <f>תקן[[#This Row],[עלות פריט]]</f>
        <v>3500</v>
      </c>
      <c r="H1083" s="64">
        <f>תקן[[#This Row],[כמות]]</f>
        <v>1</v>
      </c>
      <c r="I1083" s="64">
        <f>תקן[[#This Row],[סהכ עלות]]</f>
        <v>3500</v>
      </c>
      <c r="J1083" s="65"/>
      <c r="K1083" s="209" t="str">
        <f t="shared" si="157"/>
        <v>כלי עבודה מסוגים שונים</v>
      </c>
      <c r="L1083" s="210">
        <f t="shared" si="153"/>
        <v>1</v>
      </c>
      <c r="M1083" s="211">
        <f t="shared" si="154"/>
        <v>0</v>
      </c>
      <c r="N1083" s="211">
        <f t="shared" si="155"/>
        <v>3500</v>
      </c>
      <c r="O1083" s="210"/>
      <c r="P1083" s="218"/>
      <c r="Q1083" s="215" t="str">
        <f t="shared" si="158"/>
        <v>מטבח וחדר אוכל</v>
      </c>
      <c r="R1083" s="219">
        <f t="shared" si="159"/>
        <v>1</v>
      </c>
      <c r="S1083" s="211">
        <f t="shared" si="160"/>
        <v>0</v>
      </c>
      <c r="T1083" s="211">
        <f t="shared" si="156"/>
        <v>3500</v>
      </c>
      <c r="U1083" s="211">
        <f t="shared" si="161"/>
        <v>3500</v>
      </c>
      <c r="V1083" s="220"/>
      <c r="X1083" s="63" t="str">
        <f>'טבלה מרכזת'!A1083</f>
        <v>תשושים-אופק</v>
      </c>
      <c r="Y1083" s="63">
        <f>'טבלה מרכזת'!B1083</f>
        <v>60</v>
      </c>
      <c r="Z1083" s="63" t="str">
        <f>'טבלה מרכזת'!C1083</f>
        <v>מטבח וחדר אוכל</v>
      </c>
      <c r="AA1083" s="63" t="str">
        <f>'טבלה מרכזת'!D1083</f>
        <v>כלי הכנה-מטבח מחמם</v>
      </c>
      <c r="AB1083" s="63" t="str">
        <f>'טבלה מרכזת'!E1083</f>
        <v>כלי עבודה מסוגים שונים</v>
      </c>
      <c r="AC1083" s="63">
        <f>'טבלה מרכזת'!F1083</f>
        <v>3500</v>
      </c>
      <c r="AD1083" s="63">
        <f>'טבלה מרכזת'!G1083</f>
        <v>1</v>
      </c>
      <c r="AE1083" s="63">
        <f>'טבלה מרכזת'!H1083</f>
        <v>3500</v>
      </c>
    </row>
    <row r="1084" spans="2:31" ht="14.5" thickBot="1" x14ac:dyDescent="0.35">
      <c r="B1084" s="64" t="str">
        <f>תקן[[#This Row],[סוג מרכז]]</f>
        <v>תשושים-אופק</v>
      </c>
      <c r="C1084" s="64">
        <f>תקן[[#This Row],[גודל מרכז]]</f>
        <v>60</v>
      </c>
      <c r="D1084" s="64" t="str">
        <f>תקן[[#This Row],[סוג פריט]]</f>
        <v>מטבח וחדר אוכל</v>
      </c>
      <c r="E1084" s="64" t="str">
        <f>תקן[[#This Row],[קטגוריה]]</f>
        <v>מטבח</v>
      </c>
      <c r="F1084" s="60" t="str">
        <f>תקן[[#This Row],[תיאור הפריט]]</f>
        <v>מדיח כלים דלפקי</v>
      </c>
      <c r="G1084" s="64">
        <f>תקן[[#This Row],[עלות פריט]]</f>
        <v>8500</v>
      </c>
      <c r="H1084" s="64">
        <f>תקן[[#This Row],[כמות]]</f>
        <v>0</v>
      </c>
      <c r="I1084" s="64">
        <f>תקן[[#This Row],[סהכ עלות]]</f>
        <v>0</v>
      </c>
      <c r="J1084" s="65"/>
      <c r="K1084" s="209" t="str">
        <f t="shared" si="157"/>
        <v>מדיח כלים דלפקי</v>
      </c>
      <c r="L1084" s="210">
        <f t="shared" si="153"/>
        <v>0</v>
      </c>
      <c r="M1084" s="211">
        <f t="shared" si="154"/>
        <v>0</v>
      </c>
      <c r="N1084" s="211">
        <f t="shared" si="155"/>
        <v>0</v>
      </c>
      <c r="O1084" s="210"/>
      <c r="P1084" s="218"/>
      <c r="Q1084" s="215" t="str">
        <f t="shared" si="158"/>
        <v>מטבח וחדר אוכל</v>
      </c>
      <c r="R1084" s="219">
        <f t="shared" si="159"/>
        <v>0</v>
      </c>
      <c r="S1084" s="211">
        <f t="shared" si="160"/>
        <v>0</v>
      </c>
      <c r="T1084" s="211">
        <f t="shared" si="156"/>
        <v>8500</v>
      </c>
      <c r="U1084" s="211">
        <f t="shared" si="161"/>
        <v>0</v>
      </c>
      <c r="V1084" s="220"/>
      <c r="X1084" s="63" t="str">
        <f>'טבלה מרכזת'!A1084</f>
        <v>תשושים-אופק</v>
      </c>
      <c r="Y1084" s="63">
        <f>'טבלה מרכזת'!B1084</f>
        <v>60</v>
      </c>
      <c r="Z1084" s="63" t="str">
        <f>'טבלה מרכזת'!C1084</f>
        <v>מטבח וחדר אוכל</v>
      </c>
      <c r="AA1084" s="63" t="str">
        <f>'טבלה מרכזת'!D1084</f>
        <v>מטבח</v>
      </c>
      <c r="AB1084" s="63" t="str">
        <f>'טבלה מרכזת'!E1084</f>
        <v>מדיח כלים דלפקי</v>
      </c>
      <c r="AC1084" s="63">
        <f>'טבלה מרכזת'!F1084</f>
        <v>8500</v>
      </c>
      <c r="AD1084" s="63">
        <f>'טבלה מרכזת'!G1084</f>
        <v>0</v>
      </c>
      <c r="AE1084" s="63">
        <f>'טבלה מרכזת'!H1084</f>
        <v>0</v>
      </c>
    </row>
    <row r="1085" spans="2:31" ht="28.5" thickBot="1" x14ac:dyDescent="0.35">
      <c r="B1085" s="64" t="str">
        <f>תקן[[#This Row],[סוג מרכז]]</f>
        <v>תשושים-אופק</v>
      </c>
      <c r="C1085" s="64">
        <f>תקן[[#This Row],[גודל מרכז]]</f>
        <v>60</v>
      </c>
      <c r="D1085" s="64" t="str">
        <f>תקן[[#This Row],[סוג פריט]]</f>
        <v>מטבח וחדר אוכל</v>
      </c>
      <c r="E1085" s="64" t="str">
        <f>תקן[[#This Row],[קטגוריה]]</f>
        <v>מטבח</v>
      </c>
      <c r="F1085" s="60" t="str">
        <f>תקן[[#This Row],[תיאור הפריט]]</f>
        <v>מדיח כלים דלת מתרוממת+מעמד</v>
      </c>
      <c r="G1085" s="64">
        <f>תקן[[#This Row],[עלות פריט]]</f>
        <v>17000</v>
      </c>
      <c r="H1085" s="64">
        <f>תקן[[#This Row],[כמות]]</f>
        <v>1</v>
      </c>
      <c r="I1085" s="64">
        <f>תקן[[#This Row],[סהכ עלות]]</f>
        <v>17000</v>
      </c>
      <c r="J1085" s="65"/>
      <c r="K1085" s="209" t="str">
        <f t="shared" si="157"/>
        <v>מדיח כלים דלת מתרוממת+מעמד</v>
      </c>
      <c r="L1085" s="210">
        <f t="shared" si="153"/>
        <v>1</v>
      </c>
      <c r="M1085" s="211">
        <f t="shared" si="154"/>
        <v>0</v>
      </c>
      <c r="N1085" s="211">
        <f t="shared" si="155"/>
        <v>17000</v>
      </c>
      <c r="O1085" s="210"/>
      <c r="P1085" s="218"/>
      <c r="Q1085" s="215" t="str">
        <f t="shared" si="158"/>
        <v>מטבח וחדר אוכל</v>
      </c>
      <c r="R1085" s="219">
        <f t="shared" si="159"/>
        <v>1</v>
      </c>
      <c r="S1085" s="211">
        <f t="shared" si="160"/>
        <v>0</v>
      </c>
      <c r="T1085" s="211">
        <f t="shared" si="156"/>
        <v>17000</v>
      </c>
      <c r="U1085" s="211">
        <f t="shared" si="161"/>
        <v>17000</v>
      </c>
      <c r="V1085" s="220"/>
      <c r="X1085" s="63" t="str">
        <f>'טבלה מרכזת'!A1085</f>
        <v>תשושים-אופק</v>
      </c>
      <c r="Y1085" s="63">
        <f>'טבלה מרכזת'!B1085</f>
        <v>60</v>
      </c>
      <c r="Z1085" s="63" t="str">
        <f>'טבלה מרכזת'!C1085</f>
        <v>מטבח וחדר אוכל</v>
      </c>
      <c r="AA1085" s="63" t="str">
        <f>'טבלה מרכזת'!D1085</f>
        <v>מטבח</v>
      </c>
      <c r="AB1085" s="63" t="str">
        <f>'טבלה מרכזת'!E1085</f>
        <v>מדיח כלים דלת מתרוממת+מעמד</v>
      </c>
      <c r="AC1085" s="63">
        <f>'טבלה מרכזת'!F1085</f>
        <v>17000</v>
      </c>
      <c r="AD1085" s="63">
        <f>'טבלה מרכזת'!G1085</f>
        <v>1</v>
      </c>
      <c r="AE1085" s="63">
        <f>'טבלה מרכזת'!H1085</f>
        <v>17000</v>
      </c>
    </row>
    <row r="1086" spans="2:31" ht="14.5" thickBot="1" x14ac:dyDescent="0.35">
      <c r="B1086" s="64" t="str">
        <f>תקן[[#This Row],[סוג מרכז]]</f>
        <v>תשושים-אופק</v>
      </c>
      <c r="C1086" s="64">
        <f>תקן[[#This Row],[גודל מרכז]]</f>
        <v>60</v>
      </c>
      <c r="D1086" s="64" t="str">
        <f>תקן[[#This Row],[סוג פריט]]</f>
        <v>מטבח וחדר אוכל</v>
      </c>
      <c r="E1086" s="64" t="str">
        <f>תקן[[#This Row],[קטגוריה]]</f>
        <v>מטבח</v>
      </c>
      <c r="F1086" s="60" t="str">
        <f>תקן[[#This Row],[תיאור הפריט]]</f>
        <v>מיחם אוטומטי 150 כוסות</v>
      </c>
      <c r="G1086" s="64">
        <f>תקן[[#This Row],[עלות פריט]]</f>
        <v>5000</v>
      </c>
      <c r="H1086" s="64">
        <f>תקן[[#This Row],[כמות]]</f>
        <v>1</v>
      </c>
      <c r="I1086" s="64">
        <f>תקן[[#This Row],[סהכ עלות]]</f>
        <v>5000</v>
      </c>
      <c r="J1086" s="65"/>
      <c r="K1086" s="209" t="str">
        <f t="shared" si="157"/>
        <v>מיחם אוטומטי 150 כוסות</v>
      </c>
      <c r="L1086" s="210">
        <f t="shared" si="153"/>
        <v>1</v>
      </c>
      <c r="M1086" s="211">
        <f t="shared" si="154"/>
        <v>0</v>
      </c>
      <c r="N1086" s="211">
        <f t="shared" si="155"/>
        <v>5000</v>
      </c>
      <c r="O1086" s="210"/>
      <c r="P1086" s="218"/>
      <c r="Q1086" s="215" t="str">
        <f t="shared" si="158"/>
        <v>מטבח וחדר אוכל</v>
      </c>
      <c r="R1086" s="219">
        <f t="shared" si="159"/>
        <v>1</v>
      </c>
      <c r="S1086" s="211">
        <f t="shared" si="160"/>
        <v>0</v>
      </c>
      <c r="T1086" s="211">
        <f t="shared" si="156"/>
        <v>5000</v>
      </c>
      <c r="U1086" s="211">
        <f t="shared" si="161"/>
        <v>5000</v>
      </c>
      <c r="V1086" s="220"/>
      <c r="X1086" s="63" t="str">
        <f>'טבלה מרכזת'!A1086</f>
        <v>תשושים-אופק</v>
      </c>
      <c r="Y1086" s="63">
        <f>'טבלה מרכזת'!B1086</f>
        <v>60</v>
      </c>
      <c r="Z1086" s="63" t="str">
        <f>'טבלה מרכזת'!C1086</f>
        <v>מטבח וחדר אוכל</v>
      </c>
      <c r="AA1086" s="63" t="str">
        <f>'טבלה מרכזת'!D1086</f>
        <v>מטבח</v>
      </c>
      <c r="AB1086" s="63" t="str">
        <f>'טבלה מרכזת'!E1086</f>
        <v>מיחם אוטומטי 150 כוסות</v>
      </c>
      <c r="AC1086" s="63">
        <f>'טבלה מרכזת'!F1086</f>
        <v>5000</v>
      </c>
      <c r="AD1086" s="63">
        <f>'טבלה מרכזת'!G1086</f>
        <v>1</v>
      </c>
      <c r="AE1086" s="63">
        <f>'טבלה מרכזת'!H1086</f>
        <v>5000</v>
      </c>
    </row>
    <row r="1087" spans="2:31" ht="14.5" thickBot="1" x14ac:dyDescent="0.35">
      <c r="B1087" s="64" t="str">
        <f>תקן[[#This Row],[סוג מרכז]]</f>
        <v>תשושים-אופק</v>
      </c>
      <c r="C1087" s="64">
        <f>תקן[[#This Row],[גודל מרכז]]</f>
        <v>60</v>
      </c>
      <c r="D1087" s="64" t="str">
        <f>תקן[[#This Row],[סוג פריט]]</f>
        <v>מטבח וחדר אוכל</v>
      </c>
      <c r="E1087" s="64" t="str">
        <f>תקן[[#This Row],[קטגוריה]]</f>
        <v>מטבח</v>
      </c>
      <c r="F1087" s="60" t="str">
        <f>תקן[[#This Row],[תיאור הפריט]]</f>
        <v>מיכלים מבודדים להעברת מזון</v>
      </c>
      <c r="G1087" s="64">
        <f>תקן[[#This Row],[עלות פריט]]</f>
        <v>400</v>
      </c>
      <c r="H1087" s="64">
        <f>תקן[[#This Row],[כמות]]</f>
        <v>5</v>
      </c>
      <c r="I1087" s="64">
        <f>תקן[[#This Row],[סהכ עלות]]</f>
        <v>2000</v>
      </c>
      <c r="J1087" s="65"/>
      <c r="K1087" s="209" t="str">
        <f t="shared" si="157"/>
        <v>מיכלים מבודדים להעברת מזון</v>
      </c>
      <c r="L1087" s="210">
        <f t="shared" si="153"/>
        <v>5</v>
      </c>
      <c r="M1087" s="211">
        <f t="shared" si="154"/>
        <v>0</v>
      </c>
      <c r="N1087" s="211">
        <f t="shared" si="155"/>
        <v>2000</v>
      </c>
      <c r="O1087" s="210"/>
      <c r="P1087" s="218"/>
      <c r="Q1087" s="215" t="str">
        <f t="shared" si="158"/>
        <v>מטבח וחדר אוכל</v>
      </c>
      <c r="R1087" s="219">
        <f t="shared" si="159"/>
        <v>5</v>
      </c>
      <c r="S1087" s="211">
        <f t="shared" si="160"/>
        <v>0</v>
      </c>
      <c r="T1087" s="211">
        <f t="shared" si="156"/>
        <v>400</v>
      </c>
      <c r="U1087" s="211">
        <f t="shared" si="161"/>
        <v>2000</v>
      </c>
      <c r="V1087" s="220"/>
      <c r="X1087" s="63" t="str">
        <f>'טבלה מרכזת'!A1087</f>
        <v>תשושים-אופק</v>
      </c>
      <c r="Y1087" s="63">
        <f>'טבלה מרכזת'!B1087</f>
        <v>60</v>
      </c>
      <c r="Z1087" s="63" t="str">
        <f>'טבלה מרכזת'!C1087</f>
        <v>מטבח וחדר אוכל</v>
      </c>
      <c r="AA1087" s="63" t="str">
        <f>'טבלה מרכזת'!D1087</f>
        <v>מטבח</v>
      </c>
      <c r="AB1087" s="63" t="str">
        <f>'טבלה מרכזת'!E1087</f>
        <v>מיכלים מבודדים להעברת מזון</v>
      </c>
      <c r="AC1087" s="63">
        <f>'טבלה מרכזת'!F1087</f>
        <v>400</v>
      </c>
      <c r="AD1087" s="63">
        <f>'טבלה מרכזת'!G1087</f>
        <v>5</v>
      </c>
      <c r="AE1087" s="63">
        <f>'טבלה מרכזת'!H1087</f>
        <v>2000</v>
      </c>
    </row>
    <row r="1088" spans="2:31" ht="14.5" thickBot="1" x14ac:dyDescent="0.35">
      <c r="B1088" s="64" t="str">
        <f>תקן[[#This Row],[סוג מרכז]]</f>
        <v>תשושים-אופק</v>
      </c>
      <c r="C1088" s="64">
        <f>תקן[[#This Row],[גודל מרכז]]</f>
        <v>60</v>
      </c>
      <c r="D1088" s="64" t="str">
        <f>תקן[[#This Row],[סוג פריט]]</f>
        <v>מטבח וחדר אוכל</v>
      </c>
      <c r="E1088" s="64" t="str">
        <f>תקן[[#This Row],[קטגוריה]]</f>
        <v>מטבח</v>
      </c>
      <c r="F1088" s="60" t="str">
        <f>תקן[[#This Row],[תיאור הפריט]]</f>
        <v>מיקסר מקצועי</v>
      </c>
      <c r="G1088" s="64">
        <f>תקן[[#This Row],[עלות פריט]]</f>
        <v>4500</v>
      </c>
      <c r="H1088" s="64">
        <f>תקן[[#This Row],[כמות]]</f>
        <v>1</v>
      </c>
      <c r="I1088" s="64">
        <f>תקן[[#This Row],[סהכ עלות]]</f>
        <v>4500</v>
      </c>
      <c r="J1088" s="65"/>
      <c r="K1088" s="209" t="str">
        <f t="shared" si="157"/>
        <v>מיקסר מקצועי</v>
      </c>
      <c r="L1088" s="210">
        <f t="shared" si="153"/>
        <v>1</v>
      </c>
      <c r="M1088" s="211">
        <f t="shared" si="154"/>
        <v>0</v>
      </c>
      <c r="N1088" s="211">
        <f t="shared" si="155"/>
        <v>4500</v>
      </c>
      <c r="O1088" s="210"/>
      <c r="P1088" s="218"/>
      <c r="Q1088" s="215" t="str">
        <f t="shared" si="158"/>
        <v>מטבח וחדר אוכל</v>
      </c>
      <c r="R1088" s="219">
        <f t="shared" si="159"/>
        <v>1</v>
      </c>
      <c r="S1088" s="211">
        <f t="shared" si="160"/>
        <v>0</v>
      </c>
      <c r="T1088" s="211">
        <f t="shared" si="156"/>
        <v>4500</v>
      </c>
      <c r="U1088" s="211">
        <f t="shared" si="161"/>
        <v>4500</v>
      </c>
      <c r="V1088" s="220"/>
      <c r="X1088" s="63" t="str">
        <f>'טבלה מרכזת'!A1088</f>
        <v>תשושים-אופק</v>
      </c>
      <c r="Y1088" s="63">
        <f>'טבלה מרכזת'!B1088</f>
        <v>60</v>
      </c>
      <c r="Z1088" s="63" t="str">
        <f>'טבלה מרכזת'!C1088</f>
        <v>מטבח וחדר אוכל</v>
      </c>
      <c r="AA1088" s="63" t="str">
        <f>'טבלה מרכזת'!D1088</f>
        <v>מטבח</v>
      </c>
      <c r="AB1088" s="63" t="str">
        <f>'טבלה מרכזת'!E1088</f>
        <v>מיקסר מקצועי</v>
      </c>
      <c r="AC1088" s="63">
        <f>'טבלה מרכזת'!F1088</f>
        <v>4500</v>
      </c>
      <c r="AD1088" s="63">
        <f>'טבלה מרכזת'!G1088</f>
        <v>1</v>
      </c>
      <c r="AE1088" s="63">
        <f>'טבלה מרכזת'!H1088</f>
        <v>4500</v>
      </c>
    </row>
    <row r="1089" spans="2:31" ht="14.5" thickBot="1" x14ac:dyDescent="0.35">
      <c r="B1089" s="64" t="str">
        <f>תקן[[#This Row],[סוג מרכז]]</f>
        <v>תשושים-אופק</v>
      </c>
      <c r="C1089" s="64">
        <f>תקן[[#This Row],[גודל מרכז]]</f>
        <v>60</v>
      </c>
      <c r="D1089" s="64" t="str">
        <f>תקן[[#This Row],[סוג פריט]]</f>
        <v>מטבח וחדר אוכל</v>
      </c>
      <c r="E1089" s="64" t="str">
        <f>תקן[[#This Row],[קטגוריה]]</f>
        <v>מטבח</v>
      </c>
      <c r="F1089" s="60" t="str">
        <f>תקן[[#This Row],[תיאור הפריט]]</f>
        <v>מכונה לקילוף תפוחי אדמה</v>
      </c>
      <c r="G1089" s="64">
        <f>תקן[[#This Row],[עלות פריט]]</f>
        <v>8000</v>
      </c>
      <c r="H1089" s="64">
        <f>תקן[[#This Row],[כמות]]</f>
        <v>1</v>
      </c>
      <c r="I1089" s="64">
        <f>תקן[[#This Row],[סהכ עלות]]</f>
        <v>8000</v>
      </c>
      <c r="J1089" s="65"/>
      <c r="K1089" s="209" t="str">
        <f t="shared" si="157"/>
        <v>מכונה לקילוף תפוחי אדמה</v>
      </c>
      <c r="L1089" s="210">
        <f t="shared" si="153"/>
        <v>1</v>
      </c>
      <c r="M1089" s="211">
        <f t="shared" si="154"/>
        <v>0</v>
      </c>
      <c r="N1089" s="211">
        <f t="shared" si="155"/>
        <v>8000</v>
      </c>
      <c r="O1089" s="210"/>
      <c r="P1089" s="218"/>
      <c r="Q1089" s="215" t="str">
        <f t="shared" si="158"/>
        <v>מטבח וחדר אוכל</v>
      </c>
      <c r="R1089" s="219">
        <f t="shared" si="159"/>
        <v>1</v>
      </c>
      <c r="S1089" s="211">
        <f t="shared" si="160"/>
        <v>0</v>
      </c>
      <c r="T1089" s="211">
        <f t="shared" si="156"/>
        <v>8000</v>
      </c>
      <c r="U1089" s="211">
        <f t="shared" si="161"/>
        <v>8000</v>
      </c>
      <c r="V1089" s="220"/>
      <c r="X1089" s="63" t="str">
        <f>'טבלה מרכזת'!A1089</f>
        <v>תשושים-אופק</v>
      </c>
      <c r="Y1089" s="63">
        <f>'טבלה מרכזת'!B1089</f>
        <v>60</v>
      </c>
      <c r="Z1089" s="63" t="str">
        <f>'טבלה מרכזת'!C1089</f>
        <v>מטבח וחדר אוכל</v>
      </c>
      <c r="AA1089" s="63" t="str">
        <f>'טבלה מרכזת'!D1089</f>
        <v>מטבח</v>
      </c>
      <c r="AB1089" s="63" t="str">
        <f>'טבלה מרכזת'!E1089</f>
        <v>מכונה לקילוף תפוחי אדמה</v>
      </c>
      <c r="AC1089" s="63">
        <f>'טבלה מרכזת'!F1089</f>
        <v>8000</v>
      </c>
      <c r="AD1089" s="63">
        <f>'טבלה מרכזת'!G1089</f>
        <v>1</v>
      </c>
      <c r="AE1089" s="63">
        <f>'טבלה מרכזת'!H1089</f>
        <v>8000</v>
      </c>
    </row>
    <row r="1090" spans="2:31" ht="14.5" thickBot="1" x14ac:dyDescent="0.35">
      <c r="B1090" s="64" t="str">
        <f>תקן[[#This Row],[סוג מרכז]]</f>
        <v>תשושים-אופק</v>
      </c>
      <c r="C1090" s="64">
        <f>תקן[[#This Row],[גודל מרכז]]</f>
        <v>60</v>
      </c>
      <c r="D1090" s="64" t="str">
        <f>תקן[[#This Row],[סוג פריט]]</f>
        <v>מטבח וחדר אוכל</v>
      </c>
      <c r="E1090" s="64" t="str">
        <f>תקן[[#This Row],[קטגוריה]]</f>
        <v>מטבח</v>
      </c>
      <c r="F1090" s="60" t="str">
        <f>תקן[[#This Row],[תיאור הפריט]]</f>
        <v>מעבד מזון מקצועי</v>
      </c>
      <c r="G1090" s="64">
        <f>תקן[[#This Row],[עלות פריט]]</f>
        <v>2500</v>
      </c>
      <c r="H1090" s="64">
        <f>תקן[[#This Row],[כמות]]</f>
        <v>1</v>
      </c>
      <c r="I1090" s="64">
        <f>תקן[[#This Row],[סהכ עלות]]</f>
        <v>2500</v>
      </c>
      <c r="J1090" s="65"/>
      <c r="K1090" s="209" t="str">
        <f t="shared" si="157"/>
        <v>מעבד מזון מקצועי</v>
      </c>
      <c r="L1090" s="210">
        <f t="shared" si="153"/>
        <v>1</v>
      </c>
      <c r="M1090" s="211">
        <f t="shared" si="154"/>
        <v>0</v>
      </c>
      <c r="N1090" s="211">
        <f t="shared" si="155"/>
        <v>2500</v>
      </c>
      <c r="O1090" s="210"/>
      <c r="P1090" s="218"/>
      <c r="Q1090" s="215" t="str">
        <f t="shared" si="158"/>
        <v>מטבח וחדר אוכל</v>
      </c>
      <c r="R1090" s="219">
        <f t="shared" si="159"/>
        <v>1</v>
      </c>
      <c r="S1090" s="211">
        <f t="shared" si="160"/>
        <v>0</v>
      </c>
      <c r="T1090" s="211">
        <f t="shared" si="156"/>
        <v>2500</v>
      </c>
      <c r="U1090" s="211">
        <f t="shared" si="161"/>
        <v>2500</v>
      </c>
      <c r="V1090" s="220"/>
      <c r="X1090" s="63" t="str">
        <f>'טבלה מרכזת'!A1090</f>
        <v>תשושים-אופק</v>
      </c>
      <c r="Y1090" s="63">
        <f>'טבלה מרכזת'!B1090</f>
        <v>60</v>
      </c>
      <c r="Z1090" s="63" t="str">
        <f>'טבלה מרכזת'!C1090</f>
        <v>מטבח וחדר אוכל</v>
      </c>
      <c r="AA1090" s="63" t="str">
        <f>'טבלה מרכזת'!D1090</f>
        <v>מטבח</v>
      </c>
      <c r="AB1090" s="63" t="str">
        <f>'טבלה מרכזת'!E1090</f>
        <v>מעבד מזון מקצועי</v>
      </c>
      <c r="AC1090" s="63">
        <f>'טבלה מרכזת'!F1090</f>
        <v>2500</v>
      </c>
      <c r="AD1090" s="63">
        <f>'טבלה מרכזת'!G1090</f>
        <v>1</v>
      </c>
      <c r="AE1090" s="63">
        <f>'טבלה מרכזת'!H1090</f>
        <v>2500</v>
      </c>
    </row>
    <row r="1091" spans="2:31" ht="14.5" thickBot="1" x14ac:dyDescent="0.35">
      <c r="B1091" s="64" t="str">
        <f>תקן[[#This Row],[סוג מרכז]]</f>
        <v>תשושים-אופק</v>
      </c>
      <c r="C1091" s="64">
        <f>תקן[[#This Row],[גודל מרכז]]</f>
        <v>60</v>
      </c>
      <c r="D1091" s="64" t="str">
        <f>תקן[[#This Row],[סוג פריט]]</f>
        <v>מטבח וחדר אוכל</v>
      </c>
      <c r="E1091" s="64" t="str">
        <f>תקן[[#This Row],[קטגוריה]]</f>
        <v>חדר אוכל-כלי הגשה</v>
      </c>
      <c r="F1091" s="60" t="str">
        <f>תקן[[#This Row],[תיאור הפריט]]</f>
        <v>מפות בד</v>
      </c>
      <c r="G1091" s="64">
        <f>תקן[[#This Row],[עלות פריט]]</f>
        <v>150</v>
      </c>
      <c r="H1091" s="64">
        <f>תקן[[#This Row],[כמות]]</f>
        <v>32</v>
      </c>
      <c r="I1091" s="64">
        <f>תקן[[#This Row],[סהכ עלות]]</f>
        <v>4800</v>
      </c>
      <c r="J1091" s="65"/>
      <c r="K1091" s="209" t="str">
        <f t="shared" si="157"/>
        <v>מפות בד</v>
      </c>
      <c r="L1091" s="210">
        <f t="shared" si="153"/>
        <v>32</v>
      </c>
      <c r="M1091" s="211">
        <f t="shared" si="154"/>
        <v>0</v>
      </c>
      <c r="N1091" s="211">
        <f t="shared" si="155"/>
        <v>4800</v>
      </c>
      <c r="O1091" s="210"/>
      <c r="P1091" s="218"/>
      <c r="Q1091" s="215" t="str">
        <f t="shared" si="158"/>
        <v>מטבח וחדר אוכל</v>
      </c>
      <c r="R1091" s="219">
        <f t="shared" si="159"/>
        <v>32</v>
      </c>
      <c r="S1091" s="211">
        <f t="shared" si="160"/>
        <v>0</v>
      </c>
      <c r="T1091" s="211">
        <f t="shared" si="156"/>
        <v>150</v>
      </c>
      <c r="U1091" s="211">
        <f t="shared" si="161"/>
        <v>4800</v>
      </c>
      <c r="V1091" s="220"/>
      <c r="X1091" s="63" t="str">
        <f>'טבלה מרכזת'!A1091</f>
        <v>תשושים-אופק</v>
      </c>
      <c r="Y1091" s="63">
        <f>'טבלה מרכזת'!B1091</f>
        <v>60</v>
      </c>
      <c r="Z1091" s="63" t="str">
        <f>'טבלה מרכזת'!C1091</f>
        <v>מטבח וחדר אוכל</v>
      </c>
      <c r="AA1091" s="63" t="str">
        <f>'טבלה מרכזת'!D1091</f>
        <v>חדר אוכל-כלי הגשה</v>
      </c>
      <c r="AB1091" s="63" t="str">
        <f>'טבלה מרכזת'!E1091</f>
        <v>מפות בד</v>
      </c>
      <c r="AC1091" s="63">
        <f>'טבלה מרכזת'!F1091</f>
        <v>150</v>
      </c>
      <c r="AD1091" s="63">
        <f>'טבלה מרכזת'!G1091</f>
        <v>32</v>
      </c>
      <c r="AE1091" s="63">
        <f>'טבלה מרכזת'!H1091</f>
        <v>4800</v>
      </c>
    </row>
    <row r="1092" spans="2:31" ht="14.5" thickBot="1" x14ac:dyDescent="0.35">
      <c r="B1092" s="64" t="str">
        <f>תקן[[#This Row],[סוג מרכז]]</f>
        <v>תשושים-אופק</v>
      </c>
      <c r="C1092" s="64">
        <f>תקן[[#This Row],[גודל מרכז]]</f>
        <v>60</v>
      </c>
      <c r="D1092" s="64" t="str">
        <f>תקן[[#This Row],[סוג פריט]]</f>
        <v>מטבח וחדר אוכל</v>
      </c>
      <c r="E1092" s="64" t="str">
        <f>תקן[[#This Row],[קטגוריה]]</f>
        <v>מטבח</v>
      </c>
      <c r="F1092" s="60" t="str">
        <f>תקן[[#This Row],[תיאור הפריט]]</f>
        <v>מקפיא תעשייתי דלת אחת</v>
      </c>
      <c r="G1092" s="64">
        <f>תקן[[#This Row],[עלות פריט]]</f>
        <v>9000</v>
      </c>
      <c r="H1092" s="64">
        <f>תקן[[#This Row],[כמות]]</f>
        <v>1</v>
      </c>
      <c r="I1092" s="64">
        <f>תקן[[#This Row],[סהכ עלות]]</f>
        <v>9000</v>
      </c>
      <c r="J1092" s="65"/>
      <c r="K1092" s="209" t="str">
        <f t="shared" si="157"/>
        <v>מקפיא תעשייתי דלת אחת</v>
      </c>
      <c r="L1092" s="210">
        <f t="shared" si="153"/>
        <v>1</v>
      </c>
      <c r="M1092" s="211">
        <f t="shared" si="154"/>
        <v>0</v>
      </c>
      <c r="N1092" s="211">
        <f t="shared" si="155"/>
        <v>9000</v>
      </c>
      <c r="O1092" s="210"/>
      <c r="P1092" s="218"/>
      <c r="Q1092" s="215" t="str">
        <f t="shared" si="158"/>
        <v>מטבח וחדר אוכל</v>
      </c>
      <c r="R1092" s="219">
        <f t="shared" si="159"/>
        <v>1</v>
      </c>
      <c r="S1092" s="211">
        <f t="shared" si="160"/>
        <v>0</v>
      </c>
      <c r="T1092" s="211">
        <f t="shared" si="156"/>
        <v>9000</v>
      </c>
      <c r="U1092" s="211">
        <f t="shared" si="161"/>
        <v>9000</v>
      </c>
      <c r="V1092" s="220"/>
      <c r="X1092" s="63" t="str">
        <f>'טבלה מרכזת'!A1092</f>
        <v>תשושים-אופק</v>
      </c>
      <c r="Y1092" s="63">
        <f>'טבלה מרכזת'!B1092</f>
        <v>60</v>
      </c>
      <c r="Z1092" s="63" t="str">
        <f>'טבלה מרכזת'!C1092</f>
        <v>מטבח וחדר אוכל</v>
      </c>
      <c r="AA1092" s="63" t="str">
        <f>'טבלה מרכזת'!D1092</f>
        <v>מטבח</v>
      </c>
      <c r="AB1092" s="63" t="str">
        <f>'טבלה מרכזת'!E1092</f>
        <v>מקפיא תעשייתי דלת אחת</v>
      </c>
      <c r="AC1092" s="63">
        <f>'טבלה מרכזת'!F1092</f>
        <v>9000</v>
      </c>
      <c r="AD1092" s="63">
        <f>'טבלה מרכזת'!G1092</f>
        <v>1</v>
      </c>
      <c r="AE1092" s="63">
        <f>'טבלה מרכזת'!H1092</f>
        <v>9000</v>
      </c>
    </row>
    <row r="1093" spans="2:31" ht="14.5" thickBot="1" x14ac:dyDescent="0.35">
      <c r="B1093" s="64" t="str">
        <f>תקן[[#This Row],[סוג מרכז]]</f>
        <v>תשושים-אופק</v>
      </c>
      <c r="C1093" s="64">
        <f>תקן[[#This Row],[גודל מרכז]]</f>
        <v>60</v>
      </c>
      <c r="D1093" s="64" t="str">
        <f>תקן[[#This Row],[סוג פריט]]</f>
        <v>מטבח וחדר אוכל</v>
      </c>
      <c r="E1093" s="64" t="str">
        <f>תקן[[#This Row],[קטגוריה]]</f>
        <v>מטבח</v>
      </c>
      <c r="F1093" s="60" t="str">
        <f>תקן[[#This Row],[תיאור הפריט]]</f>
        <v>מקרר תעשייתי דלת אחת</v>
      </c>
      <c r="G1093" s="64">
        <f>תקן[[#This Row],[עלות פריט]]</f>
        <v>7700</v>
      </c>
      <c r="H1093" s="64">
        <f>תקן[[#This Row],[כמות]]</f>
        <v>1</v>
      </c>
      <c r="I1093" s="64">
        <f>תקן[[#This Row],[סהכ עלות]]</f>
        <v>7700</v>
      </c>
      <c r="J1093" s="65"/>
      <c r="K1093" s="209" t="str">
        <f t="shared" si="157"/>
        <v>מקרר תעשייתי דלת אחת</v>
      </c>
      <c r="L1093" s="210">
        <f t="shared" si="153"/>
        <v>1</v>
      </c>
      <c r="M1093" s="211">
        <f t="shared" si="154"/>
        <v>0</v>
      </c>
      <c r="N1093" s="211">
        <f t="shared" si="155"/>
        <v>7700</v>
      </c>
      <c r="O1093" s="210"/>
      <c r="P1093" s="218"/>
      <c r="Q1093" s="215" t="str">
        <f t="shared" si="158"/>
        <v>מטבח וחדר אוכל</v>
      </c>
      <c r="R1093" s="219">
        <f t="shared" si="159"/>
        <v>1</v>
      </c>
      <c r="S1093" s="211">
        <f t="shared" si="160"/>
        <v>0</v>
      </c>
      <c r="T1093" s="211">
        <f t="shared" si="156"/>
        <v>7700</v>
      </c>
      <c r="U1093" s="211">
        <f t="shared" si="161"/>
        <v>7700</v>
      </c>
      <c r="V1093" s="220"/>
      <c r="X1093" s="63" t="str">
        <f>'טבלה מרכזת'!A1093</f>
        <v>תשושים-אופק</v>
      </c>
      <c r="Y1093" s="63">
        <f>'טבלה מרכזת'!B1093</f>
        <v>60</v>
      </c>
      <c r="Z1093" s="63" t="str">
        <f>'טבלה מרכזת'!C1093</f>
        <v>מטבח וחדר אוכל</v>
      </c>
      <c r="AA1093" s="63" t="str">
        <f>'טבלה מרכזת'!D1093</f>
        <v>מטבח</v>
      </c>
      <c r="AB1093" s="63" t="str">
        <f>'טבלה מרכזת'!E1093</f>
        <v>מקרר תעשייתי דלת אחת</v>
      </c>
      <c r="AC1093" s="63">
        <f>'טבלה מרכזת'!F1093</f>
        <v>7700</v>
      </c>
      <c r="AD1093" s="63">
        <f>'טבלה מרכזת'!G1093</f>
        <v>1</v>
      </c>
      <c r="AE1093" s="63">
        <f>'טבלה מרכזת'!H1093</f>
        <v>7700</v>
      </c>
    </row>
    <row r="1094" spans="2:31" ht="14.5" thickBot="1" x14ac:dyDescent="0.35">
      <c r="B1094" s="64" t="str">
        <f>תקן[[#This Row],[סוג מרכז]]</f>
        <v>תשושים-אופק</v>
      </c>
      <c r="C1094" s="64">
        <f>תקן[[#This Row],[גודל מרכז]]</f>
        <v>60</v>
      </c>
      <c r="D1094" s="64" t="str">
        <f>תקן[[#This Row],[סוג פריט]]</f>
        <v>מטבח וחדר אוכל</v>
      </c>
      <c r="E1094" s="64" t="str">
        <f>תקן[[#This Row],[קטגוריה]]</f>
        <v>מטבח</v>
      </c>
      <c r="F1094" s="60" t="str">
        <f>תקן[[#This Row],[תיאור הפריט]]</f>
        <v>מקרר תעשייתי שתי דלתות</v>
      </c>
      <c r="G1094" s="64">
        <f>תקן[[#This Row],[עלות פריט]]</f>
        <v>10800</v>
      </c>
      <c r="H1094" s="64">
        <f>תקן[[#This Row],[כמות]]</f>
        <v>0</v>
      </c>
      <c r="I1094" s="64">
        <f>תקן[[#This Row],[סהכ עלות]]</f>
        <v>0</v>
      </c>
      <c r="J1094" s="65"/>
      <c r="K1094" s="209" t="str">
        <f t="shared" si="157"/>
        <v>מקרר תעשייתי שתי דלתות</v>
      </c>
      <c r="L1094" s="210">
        <f t="shared" si="153"/>
        <v>0</v>
      </c>
      <c r="M1094" s="211">
        <f t="shared" si="154"/>
        <v>0</v>
      </c>
      <c r="N1094" s="211">
        <f t="shared" si="155"/>
        <v>0</v>
      </c>
      <c r="O1094" s="210"/>
      <c r="P1094" s="218"/>
      <c r="Q1094" s="215" t="str">
        <f t="shared" si="158"/>
        <v>מטבח וחדר אוכל</v>
      </c>
      <c r="R1094" s="219">
        <f t="shared" si="159"/>
        <v>0</v>
      </c>
      <c r="S1094" s="211">
        <f t="shared" si="160"/>
        <v>0</v>
      </c>
      <c r="T1094" s="211">
        <f t="shared" si="156"/>
        <v>10800</v>
      </c>
      <c r="U1094" s="211">
        <f t="shared" si="161"/>
        <v>0</v>
      </c>
      <c r="V1094" s="220"/>
      <c r="X1094" s="63" t="str">
        <f>'טבלה מרכזת'!A1094</f>
        <v>תשושים-אופק</v>
      </c>
      <c r="Y1094" s="63">
        <f>'טבלה מרכזת'!B1094</f>
        <v>60</v>
      </c>
      <c r="Z1094" s="63" t="str">
        <f>'טבלה מרכזת'!C1094</f>
        <v>מטבח וחדר אוכל</v>
      </c>
      <c r="AA1094" s="63" t="str">
        <f>'טבלה מרכזת'!D1094</f>
        <v>מטבח</v>
      </c>
      <c r="AB1094" s="63" t="str">
        <f>'טבלה מרכזת'!E1094</f>
        <v>מקרר תעשייתי שתי דלתות</v>
      </c>
      <c r="AC1094" s="63">
        <f>'טבלה מרכזת'!F1094</f>
        <v>10800</v>
      </c>
      <c r="AD1094" s="63">
        <f>'טבלה מרכזת'!G1094</f>
        <v>0</v>
      </c>
      <c r="AE1094" s="63">
        <f>'טבלה מרכזת'!H1094</f>
        <v>0</v>
      </c>
    </row>
    <row r="1095" spans="2:31" ht="14.5" thickBot="1" x14ac:dyDescent="0.35">
      <c r="B1095" s="64" t="str">
        <f>תקן[[#This Row],[סוג מרכז]]</f>
        <v>תשושים-אופק</v>
      </c>
      <c r="C1095" s="64">
        <f>תקן[[#This Row],[גודל מרכז]]</f>
        <v>60</v>
      </c>
      <c r="D1095" s="64" t="str">
        <f>תקן[[#This Row],[סוג פריט]]</f>
        <v>מטבח וחדר אוכל</v>
      </c>
      <c r="E1095" s="64" t="str">
        <f>תקן[[#This Row],[קטגוריה]]</f>
        <v>מטבח</v>
      </c>
      <c r="F1095" s="60" t="str">
        <f>תקן[[#This Row],[תיאור הפריט]]</f>
        <v>מרכך מים אוטומטי למטבח</v>
      </c>
      <c r="G1095" s="64">
        <f>תקן[[#This Row],[עלות פריט]]</f>
        <v>3000</v>
      </c>
      <c r="H1095" s="64">
        <f>תקן[[#This Row],[כמות]]</f>
        <v>1</v>
      </c>
      <c r="I1095" s="64">
        <f>תקן[[#This Row],[סהכ עלות]]</f>
        <v>3000</v>
      </c>
      <c r="J1095" s="65"/>
      <c r="K1095" s="209" t="str">
        <f t="shared" si="157"/>
        <v>מרכך מים אוטומטי למטבח</v>
      </c>
      <c r="L1095" s="210">
        <f t="shared" si="153"/>
        <v>1</v>
      </c>
      <c r="M1095" s="211">
        <f t="shared" si="154"/>
        <v>0</v>
      </c>
      <c r="N1095" s="211">
        <f t="shared" si="155"/>
        <v>3000</v>
      </c>
      <c r="O1095" s="210"/>
      <c r="P1095" s="218"/>
      <c r="Q1095" s="215" t="str">
        <f t="shared" si="158"/>
        <v>מטבח וחדר אוכל</v>
      </c>
      <c r="R1095" s="219">
        <f t="shared" si="159"/>
        <v>1</v>
      </c>
      <c r="S1095" s="211">
        <f t="shared" si="160"/>
        <v>0</v>
      </c>
      <c r="T1095" s="211">
        <f t="shared" si="156"/>
        <v>3000</v>
      </c>
      <c r="U1095" s="211">
        <f t="shared" si="161"/>
        <v>3000</v>
      </c>
      <c r="V1095" s="220"/>
      <c r="X1095" s="63" t="str">
        <f>'טבלה מרכזת'!A1095</f>
        <v>תשושים-אופק</v>
      </c>
      <c r="Y1095" s="63">
        <f>'טבלה מרכזת'!B1095</f>
        <v>60</v>
      </c>
      <c r="Z1095" s="63" t="str">
        <f>'טבלה מרכזת'!C1095</f>
        <v>מטבח וחדר אוכל</v>
      </c>
      <c r="AA1095" s="63" t="str">
        <f>'טבלה מרכזת'!D1095</f>
        <v>מטבח</v>
      </c>
      <c r="AB1095" s="63" t="str">
        <f>'טבלה מרכזת'!E1095</f>
        <v>מרכך מים אוטומטי למטבח</v>
      </c>
      <c r="AC1095" s="63">
        <f>'טבלה מרכזת'!F1095</f>
        <v>3000</v>
      </c>
      <c r="AD1095" s="63">
        <f>'טבלה מרכזת'!G1095</f>
        <v>1</v>
      </c>
      <c r="AE1095" s="63">
        <f>'טבלה מרכזת'!H1095</f>
        <v>3000</v>
      </c>
    </row>
    <row r="1096" spans="2:31" ht="42.5" thickBot="1" x14ac:dyDescent="0.35">
      <c r="B1096" s="64" t="str">
        <f>תקן[[#This Row],[סוג מרכז]]</f>
        <v>תשושים-אופק</v>
      </c>
      <c r="C1096" s="64">
        <f>תקן[[#This Row],[גודל מרכז]]</f>
        <v>60</v>
      </c>
      <c r="D1096" s="64" t="str">
        <f>תקן[[#This Row],[סוג פריט]]</f>
        <v>מטבח וחדר אוכל</v>
      </c>
      <c r="E1096" s="64" t="str">
        <f>תקן[[#This Row],[קטגוריה]]</f>
        <v>חדר אוכל-כלי הגשה</v>
      </c>
      <c r="F1096" s="60" t="str">
        <f>תקן[[#This Row],[תיאור הפריט]]</f>
        <v>מרקיה, סלסלת לחם, סט מלח פלפל סוכר, מתקן מפיות, קיסמי שיניים</v>
      </c>
      <c r="G1096" s="64">
        <f>תקן[[#This Row],[עלות פריט]]</f>
        <v>250</v>
      </c>
      <c r="H1096" s="64">
        <f>תקן[[#This Row],[כמות]]</f>
        <v>18</v>
      </c>
      <c r="I1096" s="64">
        <f>תקן[[#This Row],[סהכ עלות]]</f>
        <v>4500</v>
      </c>
      <c r="J1096" s="65"/>
      <c r="K1096" s="209" t="str">
        <f t="shared" si="157"/>
        <v>מרקיה, סלסלת לחם, סט מלח פלפל סוכר, מתקן מפיות, קיסמי שיניים</v>
      </c>
      <c r="L1096" s="210">
        <f t="shared" si="153"/>
        <v>18</v>
      </c>
      <c r="M1096" s="211">
        <f t="shared" si="154"/>
        <v>0</v>
      </c>
      <c r="N1096" s="211">
        <f t="shared" si="155"/>
        <v>4500</v>
      </c>
      <c r="O1096" s="210"/>
      <c r="P1096" s="218"/>
      <c r="Q1096" s="215" t="str">
        <f t="shared" si="158"/>
        <v>מטבח וחדר אוכל</v>
      </c>
      <c r="R1096" s="219">
        <f t="shared" si="159"/>
        <v>18</v>
      </c>
      <c r="S1096" s="211">
        <f t="shared" si="160"/>
        <v>0</v>
      </c>
      <c r="T1096" s="211">
        <f t="shared" si="156"/>
        <v>250</v>
      </c>
      <c r="U1096" s="211">
        <f t="shared" si="161"/>
        <v>4500</v>
      </c>
      <c r="V1096" s="220"/>
      <c r="X1096" s="63" t="str">
        <f>'טבלה מרכזת'!A1096</f>
        <v>תשושים-אופק</v>
      </c>
      <c r="Y1096" s="63">
        <f>'טבלה מרכזת'!B1096</f>
        <v>60</v>
      </c>
      <c r="Z1096" s="63" t="str">
        <f>'טבלה מרכזת'!C1096</f>
        <v>מטבח וחדר אוכל</v>
      </c>
      <c r="AA1096" s="63" t="str">
        <f>'טבלה מרכזת'!D1096</f>
        <v>חדר אוכל-כלי הגשה</v>
      </c>
      <c r="AB1096" s="63" t="str">
        <f>'טבלה מרכזת'!E1096</f>
        <v>מרקיה, סלסלת לחם, סט מלח פלפל סוכר, מתקן מפיות, קיסמי שיניים</v>
      </c>
      <c r="AC1096" s="63">
        <f>'טבלה מרכזת'!F1096</f>
        <v>250</v>
      </c>
      <c r="AD1096" s="63">
        <f>'טבלה מרכזת'!G1096</f>
        <v>18</v>
      </c>
      <c r="AE1096" s="63">
        <f>'טבלה מרכזת'!H1096</f>
        <v>4500</v>
      </c>
    </row>
    <row r="1097" spans="2:31" ht="14.5" thickBot="1" x14ac:dyDescent="0.35">
      <c r="B1097" s="64" t="str">
        <f>תקן[[#This Row],[סוג מרכז]]</f>
        <v>תשושים-אופק</v>
      </c>
      <c r="C1097" s="64">
        <f>תקן[[#This Row],[גודל מרכז]]</f>
        <v>60</v>
      </c>
      <c r="D1097" s="64" t="str">
        <f>תקן[[#This Row],[סוג פריט]]</f>
        <v>מטבח וחדר אוכל</v>
      </c>
      <c r="E1097" s="64" t="str">
        <f>תקן[[#This Row],[קטגוריה]]</f>
        <v>מטבח</v>
      </c>
      <c r="F1097" s="60" t="str">
        <f>תקן[[#This Row],[תיאור הפריט]]</f>
        <v>עגלת 3 קומות</v>
      </c>
      <c r="G1097" s="64">
        <f>תקן[[#This Row],[עלות פריט]]</f>
        <v>1000</v>
      </c>
      <c r="H1097" s="64">
        <f>תקן[[#This Row],[כמות]]</f>
        <v>2</v>
      </c>
      <c r="I1097" s="64">
        <f>תקן[[#This Row],[סהכ עלות]]</f>
        <v>2000</v>
      </c>
      <c r="J1097" s="65"/>
      <c r="K1097" s="209" t="str">
        <f t="shared" si="157"/>
        <v>עגלת 3 קומות</v>
      </c>
      <c r="L1097" s="210">
        <f t="shared" si="153"/>
        <v>2</v>
      </c>
      <c r="M1097" s="211">
        <f t="shared" si="154"/>
        <v>0</v>
      </c>
      <c r="N1097" s="211">
        <f t="shared" si="155"/>
        <v>2000</v>
      </c>
      <c r="O1097" s="210"/>
      <c r="P1097" s="218"/>
      <c r="Q1097" s="215" t="str">
        <f t="shared" si="158"/>
        <v>מטבח וחדר אוכל</v>
      </c>
      <c r="R1097" s="219">
        <f t="shared" si="159"/>
        <v>2</v>
      </c>
      <c r="S1097" s="211">
        <f t="shared" si="160"/>
        <v>0</v>
      </c>
      <c r="T1097" s="211">
        <f t="shared" si="156"/>
        <v>1000</v>
      </c>
      <c r="U1097" s="211">
        <f t="shared" si="161"/>
        <v>2000</v>
      </c>
      <c r="V1097" s="220"/>
      <c r="X1097" s="63" t="str">
        <f>'טבלה מרכזת'!A1097</f>
        <v>תשושים-אופק</v>
      </c>
      <c r="Y1097" s="63">
        <f>'טבלה מרכזת'!B1097</f>
        <v>60</v>
      </c>
      <c r="Z1097" s="63" t="str">
        <f>'טבלה מרכזת'!C1097</f>
        <v>מטבח וחדר אוכל</v>
      </c>
      <c r="AA1097" s="63" t="str">
        <f>'טבלה מרכזת'!D1097</f>
        <v>מטבח</v>
      </c>
      <c r="AB1097" s="63" t="str">
        <f>'טבלה מרכזת'!E1097</f>
        <v>עגלת 3 קומות</v>
      </c>
      <c r="AC1097" s="63">
        <f>'טבלה מרכזת'!F1097</f>
        <v>1000</v>
      </c>
      <c r="AD1097" s="63">
        <f>'טבלה מרכזת'!G1097</f>
        <v>2</v>
      </c>
      <c r="AE1097" s="63">
        <f>'טבלה מרכזת'!H1097</f>
        <v>2000</v>
      </c>
    </row>
    <row r="1098" spans="2:31" ht="14.5" thickBot="1" x14ac:dyDescent="0.35">
      <c r="B1098" s="64" t="str">
        <f>תקן[[#This Row],[סוג מרכז]]</f>
        <v>תשושים-אופק</v>
      </c>
      <c r="C1098" s="64">
        <f>תקן[[#This Row],[גודל מרכז]]</f>
        <v>60</v>
      </c>
      <c r="D1098" s="64" t="str">
        <f>תקן[[#This Row],[סוג פריט]]</f>
        <v>מטבח וחדר אוכל</v>
      </c>
      <c r="E1098" s="64" t="str">
        <f>תקן[[#This Row],[קטגוריה]]</f>
        <v>מטבח</v>
      </c>
      <c r="F1098" s="60" t="str">
        <f>תקן[[#This Row],[תיאור הפריט]]</f>
        <v>עגלת נירוסטה לפח אשפה</v>
      </c>
      <c r="G1098" s="64">
        <f>תקן[[#This Row],[עלות פריט]]</f>
        <v>500</v>
      </c>
      <c r="H1098" s="64">
        <f>תקן[[#This Row],[כמות]]</f>
        <v>1</v>
      </c>
      <c r="I1098" s="64">
        <f>תקן[[#This Row],[סהכ עלות]]</f>
        <v>500</v>
      </c>
      <c r="J1098" s="65"/>
      <c r="K1098" s="209" t="str">
        <f t="shared" si="157"/>
        <v>עגלת נירוסטה לפח אשפה</v>
      </c>
      <c r="L1098" s="210">
        <f t="shared" si="153"/>
        <v>1</v>
      </c>
      <c r="M1098" s="211">
        <f t="shared" si="154"/>
        <v>0</v>
      </c>
      <c r="N1098" s="211">
        <f t="shared" si="155"/>
        <v>500</v>
      </c>
      <c r="O1098" s="210"/>
      <c r="P1098" s="218"/>
      <c r="Q1098" s="215" t="str">
        <f t="shared" si="158"/>
        <v>מטבח וחדר אוכל</v>
      </c>
      <c r="R1098" s="219">
        <f t="shared" si="159"/>
        <v>1</v>
      </c>
      <c r="S1098" s="211">
        <f t="shared" si="160"/>
        <v>0</v>
      </c>
      <c r="T1098" s="211">
        <f t="shared" si="156"/>
        <v>500</v>
      </c>
      <c r="U1098" s="211">
        <f t="shared" si="161"/>
        <v>500</v>
      </c>
      <c r="V1098" s="220"/>
      <c r="X1098" s="63" t="str">
        <f>'טבלה מרכזת'!A1098</f>
        <v>תשושים-אופק</v>
      </c>
      <c r="Y1098" s="63">
        <f>'טבלה מרכזת'!B1098</f>
        <v>60</v>
      </c>
      <c r="Z1098" s="63" t="str">
        <f>'טבלה מרכזת'!C1098</f>
        <v>מטבח וחדר אוכל</v>
      </c>
      <c r="AA1098" s="63" t="str">
        <f>'טבלה מרכזת'!D1098</f>
        <v>מטבח</v>
      </c>
      <c r="AB1098" s="63" t="str">
        <f>'טבלה מרכזת'!E1098</f>
        <v>עגלת נירוסטה לפח אשפה</v>
      </c>
      <c r="AC1098" s="63">
        <f>'טבלה מרכזת'!F1098</f>
        <v>500</v>
      </c>
      <c r="AD1098" s="63">
        <f>'טבלה מרכזת'!G1098</f>
        <v>1</v>
      </c>
      <c r="AE1098" s="63">
        <f>'טבלה מרכזת'!H1098</f>
        <v>500</v>
      </c>
    </row>
    <row r="1099" spans="2:31" ht="14.5" thickBot="1" x14ac:dyDescent="0.35">
      <c r="B1099" s="64" t="str">
        <f>תקן[[#This Row],[סוג מרכז]]</f>
        <v>תשושים-אופק</v>
      </c>
      <c r="C1099" s="64">
        <f>תקן[[#This Row],[גודל מרכז]]</f>
        <v>60</v>
      </c>
      <c r="D1099" s="64" t="str">
        <f>תקן[[#This Row],[סוג פריט]]</f>
        <v>מטבח וחדר אוכל</v>
      </c>
      <c r="E1099" s="64" t="str">
        <f>תקן[[#This Row],[קטגוריה]]</f>
        <v>מטבח</v>
      </c>
      <c r="F1099" s="60" t="str">
        <f>תקן[[#This Row],[תיאור הפריט]]</f>
        <v>קומביסטימר+מעמד</v>
      </c>
      <c r="G1099" s="64">
        <f>תקן[[#This Row],[עלות פריט]]</f>
        <v>15000</v>
      </c>
      <c r="H1099" s="64">
        <f>תקן[[#This Row],[כמות]]</f>
        <v>2</v>
      </c>
      <c r="I1099" s="64">
        <f>תקן[[#This Row],[סהכ עלות]]</f>
        <v>30000</v>
      </c>
      <c r="J1099" s="65"/>
      <c r="K1099" s="209" t="str">
        <f t="shared" si="157"/>
        <v>קומביסטימר+מעמד</v>
      </c>
      <c r="L1099" s="210">
        <f t="shared" si="153"/>
        <v>2</v>
      </c>
      <c r="M1099" s="211">
        <f t="shared" si="154"/>
        <v>0</v>
      </c>
      <c r="N1099" s="211">
        <f t="shared" si="155"/>
        <v>30000</v>
      </c>
      <c r="O1099" s="210"/>
      <c r="P1099" s="218"/>
      <c r="Q1099" s="215" t="str">
        <f t="shared" si="158"/>
        <v>מטבח וחדר אוכל</v>
      </c>
      <c r="R1099" s="219">
        <f t="shared" si="159"/>
        <v>2</v>
      </c>
      <c r="S1099" s="211">
        <f t="shared" si="160"/>
        <v>0</v>
      </c>
      <c r="T1099" s="211">
        <f t="shared" si="156"/>
        <v>15000</v>
      </c>
      <c r="U1099" s="211">
        <f t="shared" si="161"/>
        <v>30000</v>
      </c>
      <c r="V1099" s="220"/>
      <c r="X1099" s="63" t="str">
        <f>'טבלה מרכזת'!A1099</f>
        <v>תשושים-אופק</v>
      </c>
      <c r="Y1099" s="63">
        <f>'טבלה מרכזת'!B1099</f>
        <v>60</v>
      </c>
      <c r="Z1099" s="63" t="str">
        <f>'טבלה מרכזת'!C1099</f>
        <v>מטבח וחדר אוכל</v>
      </c>
      <c r="AA1099" s="63" t="str">
        <f>'טבלה מרכזת'!D1099</f>
        <v>מטבח</v>
      </c>
      <c r="AB1099" s="63" t="str">
        <f>'טבלה מרכזת'!E1099</f>
        <v>קומביסטימר+מעמד</v>
      </c>
      <c r="AC1099" s="63">
        <f>'טבלה מרכזת'!F1099</f>
        <v>15000</v>
      </c>
      <c r="AD1099" s="63">
        <f>'טבלה מרכזת'!G1099</f>
        <v>2</v>
      </c>
      <c r="AE1099" s="63">
        <f>'טבלה מרכזת'!H1099</f>
        <v>30000</v>
      </c>
    </row>
    <row r="1100" spans="2:31" ht="14.5" thickBot="1" x14ac:dyDescent="0.35">
      <c r="B1100" s="64" t="str">
        <f>תקן[[#This Row],[סוג מרכז]]</f>
        <v>תשושים-אופק</v>
      </c>
      <c r="C1100" s="64">
        <f>תקן[[#This Row],[גודל מרכז]]</f>
        <v>60</v>
      </c>
      <c r="D1100" s="64" t="str">
        <f>תקן[[#This Row],[סוג פריט]]</f>
        <v>מטבח וחדר אוכל</v>
      </c>
      <c r="E1100" s="64" t="str">
        <f>תקן[[#This Row],[קטגוריה]]</f>
        <v>מטבח</v>
      </c>
      <c r="F1100" s="60" t="str">
        <f>תקן[[#This Row],[תיאור הפריט]]</f>
        <v>קוצץ ירקות מקצועי</v>
      </c>
      <c r="G1100" s="64">
        <f>תקן[[#This Row],[עלות פריט]]</f>
        <v>5000</v>
      </c>
      <c r="H1100" s="64">
        <f>תקן[[#This Row],[כמות]]</f>
        <v>1</v>
      </c>
      <c r="I1100" s="64">
        <f>תקן[[#This Row],[סהכ עלות]]</f>
        <v>5000</v>
      </c>
      <c r="J1100" s="65"/>
      <c r="K1100" s="209" t="str">
        <f t="shared" si="157"/>
        <v>קוצץ ירקות מקצועי</v>
      </c>
      <c r="L1100" s="210">
        <f t="shared" si="153"/>
        <v>1</v>
      </c>
      <c r="M1100" s="211">
        <f t="shared" si="154"/>
        <v>0</v>
      </c>
      <c r="N1100" s="211">
        <f t="shared" si="155"/>
        <v>5000</v>
      </c>
      <c r="O1100" s="210"/>
      <c r="P1100" s="218"/>
      <c r="Q1100" s="215" t="str">
        <f t="shared" si="158"/>
        <v>מטבח וחדר אוכל</v>
      </c>
      <c r="R1100" s="219">
        <f t="shared" si="159"/>
        <v>1</v>
      </c>
      <c r="S1100" s="211">
        <f t="shared" si="160"/>
        <v>0</v>
      </c>
      <c r="T1100" s="211">
        <f t="shared" si="156"/>
        <v>5000</v>
      </c>
      <c r="U1100" s="211">
        <f t="shared" si="161"/>
        <v>5000</v>
      </c>
      <c r="V1100" s="220"/>
      <c r="X1100" s="63" t="str">
        <f>'טבלה מרכזת'!A1100</f>
        <v>תשושים-אופק</v>
      </c>
      <c r="Y1100" s="63">
        <f>'טבלה מרכזת'!B1100</f>
        <v>60</v>
      </c>
      <c r="Z1100" s="63" t="str">
        <f>'טבלה מרכזת'!C1100</f>
        <v>מטבח וחדר אוכל</v>
      </c>
      <c r="AA1100" s="63" t="str">
        <f>'טבלה מרכזת'!D1100</f>
        <v>מטבח</v>
      </c>
      <c r="AB1100" s="63" t="str">
        <f>'טבלה מרכזת'!E1100</f>
        <v>קוצץ ירקות מקצועי</v>
      </c>
      <c r="AC1100" s="63">
        <f>'טבלה מרכזת'!F1100</f>
        <v>5000</v>
      </c>
      <c r="AD1100" s="63">
        <f>'טבלה מרכזת'!G1100</f>
        <v>1</v>
      </c>
      <c r="AE1100" s="63">
        <f>'טבלה מרכזת'!H1100</f>
        <v>5000</v>
      </c>
    </row>
    <row r="1101" spans="2:31" ht="28.5" thickBot="1" x14ac:dyDescent="0.35">
      <c r="B1101" s="64" t="str">
        <f>תקן[[#This Row],[סוג מרכז]]</f>
        <v>תשושים-אופק</v>
      </c>
      <c r="C1101" s="64">
        <f>תקן[[#This Row],[גודל מרכז]]</f>
        <v>60</v>
      </c>
      <c r="D1101" s="64" t="str">
        <f>תקן[[#This Row],[סוג פריט]]</f>
        <v>מטבח וחדר אוכל</v>
      </c>
      <c r="E1101" s="64" t="str">
        <f>תקן[[#This Row],[קטגוריה]]</f>
        <v>חדר אוכל-כלי הגשה</v>
      </c>
      <c r="F1101" s="60" t="str">
        <f>תקן[[#This Row],[תיאור הפריט]]</f>
        <v>קערות הגשה, מצקות וכפות הגשה, ארגזי פלסטויק לאיסוף</v>
      </c>
      <c r="G1101" s="64">
        <f>תקן[[#This Row],[עלות פריט]]</f>
        <v>1200</v>
      </c>
      <c r="H1101" s="64">
        <f>תקן[[#This Row],[כמות]]</f>
        <v>3</v>
      </c>
      <c r="I1101" s="64">
        <f>תקן[[#This Row],[סהכ עלות]]</f>
        <v>3600</v>
      </c>
      <c r="J1101" s="65"/>
      <c r="K1101" s="209" t="str">
        <f t="shared" si="157"/>
        <v>קערות הגשה, מצקות וכפות הגשה, ארגזי פלסטויק לאיסוף</v>
      </c>
      <c r="L1101" s="210">
        <f t="shared" si="153"/>
        <v>3</v>
      </c>
      <c r="M1101" s="211">
        <f t="shared" si="154"/>
        <v>0</v>
      </c>
      <c r="N1101" s="211">
        <f t="shared" si="155"/>
        <v>3600</v>
      </c>
      <c r="O1101" s="210"/>
      <c r="P1101" s="218"/>
      <c r="Q1101" s="215" t="str">
        <f t="shared" si="158"/>
        <v>מטבח וחדר אוכל</v>
      </c>
      <c r="R1101" s="219">
        <f t="shared" si="159"/>
        <v>3</v>
      </c>
      <c r="S1101" s="211">
        <f t="shared" si="160"/>
        <v>0</v>
      </c>
      <c r="T1101" s="211">
        <f t="shared" si="156"/>
        <v>1200</v>
      </c>
      <c r="U1101" s="211">
        <f t="shared" si="161"/>
        <v>3600</v>
      </c>
      <c r="V1101" s="220"/>
      <c r="X1101" s="63" t="str">
        <f>'טבלה מרכזת'!A1101</f>
        <v>תשושים-אופק</v>
      </c>
      <c r="Y1101" s="63">
        <f>'טבלה מרכזת'!B1101</f>
        <v>60</v>
      </c>
      <c r="Z1101" s="63" t="str">
        <f>'טבלה מרכזת'!C1101</f>
        <v>מטבח וחדר אוכל</v>
      </c>
      <c r="AA1101" s="63" t="str">
        <f>'טבלה מרכזת'!D1101</f>
        <v>חדר אוכל-כלי הגשה</v>
      </c>
      <c r="AB1101" s="63" t="str">
        <f>'טבלה מרכזת'!E1101</f>
        <v>קערות הגשה, מצקות וכפות הגשה, ארגזי פלסטויק לאיסוף</v>
      </c>
      <c r="AC1101" s="63">
        <f>'טבלה מרכזת'!F1101</f>
        <v>1200</v>
      </c>
      <c r="AD1101" s="63">
        <f>'טבלה מרכזת'!G1101</f>
        <v>3</v>
      </c>
      <c r="AE1101" s="63">
        <f>'טבלה מרכזת'!H1101</f>
        <v>3600</v>
      </c>
    </row>
    <row r="1102" spans="2:31" ht="14.5" thickBot="1" x14ac:dyDescent="0.35">
      <c r="B1102" s="64" t="str">
        <f>תקן[[#This Row],[סוג מרכז]]</f>
        <v>תשושים-אופק</v>
      </c>
      <c r="C1102" s="64">
        <f>תקן[[#This Row],[גודל מרכז]]</f>
        <v>60</v>
      </c>
      <c r="D1102" s="64" t="str">
        <f>תקן[[#This Row],[סוג פריט]]</f>
        <v>מטבח וחדר אוכל</v>
      </c>
      <c r="E1102" s="64" t="str">
        <f>תקן[[#This Row],[קטגוריה]]</f>
        <v>כלי הכנה-מטבח מחמם</v>
      </c>
      <c r="F1102" s="60" t="str">
        <f>תקן[[#This Row],[תיאור הפריט]]</f>
        <v>קערות וקעריות מסוגים שונים</v>
      </c>
      <c r="G1102" s="64">
        <f>תקן[[#This Row],[עלות פריט]]</f>
        <v>500</v>
      </c>
      <c r="H1102" s="64">
        <f>תקן[[#This Row],[כמות]]</f>
        <v>2</v>
      </c>
      <c r="I1102" s="64">
        <f>תקן[[#This Row],[סהכ עלות]]</f>
        <v>1000</v>
      </c>
      <c r="J1102" s="65"/>
      <c r="K1102" s="209" t="str">
        <f t="shared" si="157"/>
        <v>קערות וקעריות מסוגים שונים</v>
      </c>
      <c r="L1102" s="210">
        <f t="shared" si="153"/>
        <v>2</v>
      </c>
      <c r="M1102" s="211">
        <f t="shared" si="154"/>
        <v>0</v>
      </c>
      <c r="N1102" s="211">
        <f t="shared" si="155"/>
        <v>1000</v>
      </c>
      <c r="O1102" s="210"/>
      <c r="P1102" s="218"/>
      <c r="Q1102" s="215" t="str">
        <f t="shared" si="158"/>
        <v>מטבח וחדר אוכל</v>
      </c>
      <c r="R1102" s="219">
        <f t="shared" si="159"/>
        <v>2</v>
      </c>
      <c r="S1102" s="211">
        <f t="shared" si="160"/>
        <v>0</v>
      </c>
      <c r="T1102" s="211">
        <f t="shared" si="156"/>
        <v>500</v>
      </c>
      <c r="U1102" s="211">
        <f t="shared" si="161"/>
        <v>1000</v>
      </c>
      <c r="V1102" s="220"/>
      <c r="X1102" s="63" t="str">
        <f>'טבלה מרכזת'!A1102</f>
        <v>תשושים-אופק</v>
      </c>
      <c r="Y1102" s="63">
        <f>'טבלה מרכזת'!B1102</f>
        <v>60</v>
      </c>
      <c r="Z1102" s="63" t="str">
        <f>'טבלה מרכזת'!C1102</f>
        <v>מטבח וחדר אוכל</v>
      </c>
      <c r="AA1102" s="63" t="str">
        <f>'טבלה מרכזת'!D1102</f>
        <v>כלי הכנה-מטבח מחמם</v>
      </c>
      <c r="AB1102" s="63" t="str">
        <f>'טבלה מרכזת'!E1102</f>
        <v>קערות וקעריות מסוגים שונים</v>
      </c>
      <c r="AC1102" s="63">
        <f>'טבלה מרכזת'!F1102</f>
        <v>500</v>
      </c>
      <c r="AD1102" s="63">
        <f>'טבלה מרכזת'!G1102</f>
        <v>2</v>
      </c>
      <c r="AE1102" s="63">
        <f>'טבלה מרכזת'!H1102</f>
        <v>1000</v>
      </c>
    </row>
    <row r="1103" spans="2:31" ht="28.5" thickBot="1" x14ac:dyDescent="0.35">
      <c r="B1103" s="64" t="str">
        <f>תקן[[#This Row],[סוג מרכז]]</f>
        <v>תשושים-אופק</v>
      </c>
      <c r="C1103" s="64">
        <f>תקן[[#This Row],[גודל מרכז]]</f>
        <v>60</v>
      </c>
      <c r="D1103" s="64" t="str">
        <f>תקן[[#This Row],[סוג פריט]]</f>
        <v>מטבח וחדר אוכל</v>
      </c>
      <c r="E1103" s="64" t="str">
        <f>תקן[[#This Row],[קטגוריה]]</f>
        <v>מטבח</v>
      </c>
      <c r="F1103" s="60" t="str">
        <f>תקן[[#This Row],[תיאור הפריט]]</f>
        <v>שולחן ( 2 מ') עם כיור כפול + מדף תחתוןן</v>
      </c>
      <c r="G1103" s="64">
        <f>תקן[[#This Row],[עלות פריט]]</f>
        <v>4200</v>
      </c>
      <c r="H1103" s="64">
        <f>תקן[[#This Row],[כמות]]</f>
        <v>1</v>
      </c>
      <c r="I1103" s="64">
        <f>תקן[[#This Row],[סהכ עלות]]</f>
        <v>4200</v>
      </c>
      <c r="J1103" s="65"/>
      <c r="K1103" s="209" t="str">
        <f t="shared" si="157"/>
        <v>שולחן ( 2 מ') עם כיור כפול + מדף תחתוןן</v>
      </c>
      <c r="L1103" s="210">
        <f t="shared" si="153"/>
        <v>1</v>
      </c>
      <c r="M1103" s="211">
        <f t="shared" si="154"/>
        <v>0</v>
      </c>
      <c r="N1103" s="211">
        <f t="shared" si="155"/>
        <v>4200</v>
      </c>
      <c r="O1103" s="210"/>
      <c r="P1103" s="218"/>
      <c r="Q1103" s="215" t="str">
        <f t="shared" si="158"/>
        <v>מטבח וחדר אוכל</v>
      </c>
      <c r="R1103" s="219">
        <f t="shared" si="159"/>
        <v>1</v>
      </c>
      <c r="S1103" s="211">
        <f t="shared" si="160"/>
        <v>0</v>
      </c>
      <c r="T1103" s="211">
        <f t="shared" si="156"/>
        <v>4200</v>
      </c>
      <c r="U1103" s="211">
        <f t="shared" si="161"/>
        <v>4200</v>
      </c>
      <c r="V1103" s="220"/>
      <c r="X1103" s="63" t="str">
        <f>'טבלה מרכזת'!A1103</f>
        <v>תשושים-אופק</v>
      </c>
      <c r="Y1103" s="63">
        <f>'טבלה מרכזת'!B1103</f>
        <v>60</v>
      </c>
      <c r="Z1103" s="63" t="str">
        <f>'טבלה מרכזת'!C1103</f>
        <v>מטבח וחדר אוכל</v>
      </c>
      <c r="AA1103" s="63" t="str">
        <f>'טבלה מרכזת'!D1103</f>
        <v>מטבח</v>
      </c>
      <c r="AB1103" s="63" t="str">
        <f>'טבלה מרכזת'!E1103</f>
        <v>שולחן ( 2 מ') עם כיור כפול + מדף תחתוןן</v>
      </c>
      <c r="AC1103" s="63">
        <f>'טבלה מרכזת'!F1103</f>
        <v>4200</v>
      </c>
      <c r="AD1103" s="63">
        <f>'טבלה מרכזת'!G1103</f>
        <v>1</v>
      </c>
      <c r="AE1103" s="63">
        <f>'טבלה מרכזת'!H1103</f>
        <v>4200</v>
      </c>
    </row>
    <row r="1104" spans="2:31" ht="28.5" thickBot="1" x14ac:dyDescent="0.35">
      <c r="B1104" s="64" t="str">
        <f>תקן[[#This Row],[סוג מרכז]]</f>
        <v>תשושים-אופק</v>
      </c>
      <c r="C1104" s="64">
        <f>תקן[[#This Row],[גודל מרכז]]</f>
        <v>60</v>
      </c>
      <c r="D1104" s="64" t="str">
        <f>תקן[[#This Row],[סוג פריט]]</f>
        <v>מטבח וחדר אוכל</v>
      </c>
      <c r="E1104" s="64" t="str">
        <f>תקן[[#This Row],[קטגוריה]]</f>
        <v>מטבח</v>
      </c>
      <c r="F1104" s="60" t="str">
        <f>תקן[[#This Row],[תיאור הפריט]]</f>
        <v>שולחן עבודה ללא כיורים + מדף תחתון</v>
      </c>
      <c r="G1104" s="64">
        <f>תקן[[#This Row],[עלות פריט]]</f>
        <v>2500</v>
      </c>
      <c r="H1104" s="64">
        <f>תקן[[#This Row],[כמות]]</f>
        <v>2</v>
      </c>
      <c r="I1104" s="64">
        <f>תקן[[#This Row],[סהכ עלות]]</f>
        <v>5000</v>
      </c>
      <c r="J1104" s="65"/>
      <c r="K1104" s="209" t="str">
        <f t="shared" si="157"/>
        <v>שולחן עבודה ללא כיורים + מדף תחתון</v>
      </c>
      <c r="L1104" s="210">
        <f t="shared" si="153"/>
        <v>2</v>
      </c>
      <c r="M1104" s="211">
        <f t="shared" si="154"/>
        <v>0</v>
      </c>
      <c r="N1104" s="211">
        <f t="shared" si="155"/>
        <v>5000</v>
      </c>
      <c r="O1104" s="210"/>
      <c r="P1104" s="218"/>
      <c r="Q1104" s="215" t="str">
        <f t="shared" si="158"/>
        <v>מטבח וחדר אוכל</v>
      </c>
      <c r="R1104" s="219">
        <f t="shared" si="159"/>
        <v>2</v>
      </c>
      <c r="S1104" s="211">
        <f t="shared" si="160"/>
        <v>0</v>
      </c>
      <c r="T1104" s="211">
        <f t="shared" si="156"/>
        <v>2500</v>
      </c>
      <c r="U1104" s="211">
        <f t="shared" si="161"/>
        <v>5000</v>
      </c>
      <c r="V1104" s="220"/>
      <c r="X1104" s="63" t="str">
        <f>'טבלה מרכזת'!A1104</f>
        <v>תשושים-אופק</v>
      </c>
      <c r="Y1104" s="63">
        <f>'טבלה מרכזת'!B1104</f>
        <v>60</v>
      </c>
      <c r="Z1104" s="63" t="str">
        <f>'טבלה מרכזת'!C1104</f>
        <v>מטבח וחדר אוכל</v>
      </c>
      <c r="AA1104" s="63" t="str">
        <f>'טבלה מרכזת'!D1104</f>
        <v>מטבח</v>
      </c>
      <c r="AB1104" s="63" t="str">
        <f>'טבלה מרכזת'!E1104</f>
        <v>שולחן עבודה ללא כיורים + מדף תחתון</v>
      </c>
      <c r="AC1104" s="63">
        <f>'טבלה מרכזת'!F1104</f>
        <v>2500</v>
      </c>
      <c r="AD1104" s="63">
        <f>'טבלה מרכזת'!G1104</f>
        <v>2</v>
      </c>
      <c r="AE1104" s="63">
        <f>'טבלה מרכזת'!H1104</f>
        <v>5000</v>
      </c>
    </row>
    <row r="1105" spans="2:31" ht="28.5" thickBot="1" x14ac:dyDescent="0.35">
      <c r="B1105" s="64" t="str">
        <f>תקן[[#This Row],[סוג מרכז]]</f>
        <v>תשושים-אופק</v>
      </c>
      <c r="C1105" s="64">
        <f>תקן[[#This Row],[גודל מרכז]]</f>
        <v>60</v>
      </c>
      <c r="D1105" s="64" t="str">
        <f>תקן[[#This Row],[סוג פריט]]</f>
        <v>מטבח וחדר אוכל</v>
      </c>
      <c r="E1105" s="64" t="str">
        <f>תקן[[#This Row],[קטגוריה]]</f>
        <v>מטבח</v>
      </c>
      <c r="F1105" s="60" t="str">
        <f>תקן[[#This Row],[תיאור הפריט]]</f>
        <v>שולחן עם כיור יחיד ( 2 מ') + מדף תחתוןן</v>
      </c>
      <c r="G1105" s="64">
        <f>תקן[[#This Row],[עלות פריט]]</f>
        <v>3500</v>
      </c>
      <c r="H1105" s="64">
        <f>תקן[[#This Row],[כמות]]</f>
        <v>1</v>
      </c>
      <c r="I1105" s="64">
        <f>תקן[[#This Row],[סהכ עלות]]</f>
        <v>3500</v>
      </c>
      <c r="J1105" s="65"/>
      <c r="K1105" s="209" t="str">
        <f t="shared" si="157"/>
        <v>שולחן עם כיור יחיד ( 2 מ') + מדף תחתוןן</v>
      </c>
      <c r="L1105" s="210">
        <f t="shared" si="153"/>
        <v>1</v>
      </c>
      <c r="M1105" s="211">
        <f t="shared" si="154"/>
        <v>0</v>
      </c>
      <c r="N1105" s="211">
        <f t="shared" si="155"/>
        <v>3500</v>
      </c>
      <c r="O1105" s="210"/>
      <c r="P1105" s="218"/>
      <c r="Q1105" s="215" t="str">
        <f t="shared" si="158"/>
        <v>מטבח וחדר אוכל</v>
      </c>
      <c r="R1105" s="219">
        <f t="shared" si="159"/>
        <v>1</v>
      </c>
      <c r="S1105" s="211">
        <f t="shared" si="160"/>
        <v>0</v>
      </c>
      <c r="T1105" s="211">
        <f t="shared" si="156"/>
        <v>3500</v>
      </c>
      <c r="U1105" s="211">
        <f t="shared" si="161"/>
        <v>3500</v>
      </c>
      <c r="V1105" s="220"/>
      <c r="X1105" s="63" t="str">
        <f>'טבלה מרכזת'!A1105</f>
        <v>תשושים-אופק</v>
      </c>
      <c r="Y1105" s="63">
        <f>'טבלה מרכזת'!B1105</f>
        <v>60</v>
      </c>
      <c r="Z1105" s="63" t="str">
        <f>'טבלה מרכזת'!C1105</f>
        <v>מטבח וחדר אוכל</v>
      </c>
      <c r="AA1105" s="63" t="str">
        <f>'טבלה מרכזת'!D1105</f>
        <v>מטבח</v>
      </c>
      <c r="AB1105" s="63" t="str">
        <f>'טבלה מרכזת'!E1105</f>
        <v>שולחן עם כיור יחיד ( 2 מ') + מדף תחתוןן</v>
      </c>
      <c r="AC1105" s="63">
        <f>'טבלה מרכזת'!F1105</f>
        <v>3500</v>
      </c>
      <c r="AD1105" s="63">
        <f>'טבלה מרכזת'!G1105</f>
        <v>1</v>
      </c>
      <c r="AE1105" s="63">
        <f>'טבלה מרכזת'!H1105</f>
        <v>3500</v>
      </c>
    </row>
    <row r="1106" spans="2:31" ht="14.5" thickBot="1" x14ac:dyDescent="0.35">
      <c r="B1106" s="64" t="str">
        <f>תקן[[#This Row],[סוג מרכז]]</f>
        <v>תשושים-אופק</v>
      </c>
      <c r="C1106" s="64">
        <f>תקן[[#This Row],[גודל מרכז]]</f>
        <v>60</v>
      </c>
      <c r="D1106" s="64" t="str">
        <f>תקן[[#This Row],[סוג פריט]]</f>
        <v>מטבח וחדר אוכל</v>
      </c>
      <c r="E1106" s="64" t="str">
        <f>תקן[[#This Row],[קטגוריה]]</f>
        <v>מטבח</v>
      </c>
      <c r="F1106" s="60" t="str">
        <f>תקן[[#This Row],[תיאור הפריט]]</f>
        <v>תנור בישול ואפייה</v>
      </c>
      <c r="G1106" s="64">
        <f>תקן[[#This Row],[עלות פריט]]</f>
        <v>6500</v>
      </c>
      <c r="H1106" s="64">
        <f>תקן[[#This Row],[כמות]]</f>
        <v>1</v>
      </c>
      <c r="I1106" s="64">
        <f>תקן[[#This Row],[סהכ עלות]]</f>
        <v>6500</v>
      </c>
      <c r="J1106" s="65"/>
      <c r="K1106" s="209" t="str">
        <f t="shared" si="157"/>
        <v>תנור בישול ואפייה</v>
      </c>
      <c r="L1106" s="210">
        <f t="shared" ref="L1106:L1169" si="162">H1106</f>
        <v>1</v>
      </c>
      <c r="M1106" s="211">
        <f t="shared" ref="M1106:M1169" si="163">IF(L1106-H1106&lt;&gt;0,L1106-H1106,0)</f>
        <v>0</v>
      </c>
      <c r="N1106" s="211">
        <f t="shared" ref="N1106:N1169" si="164">L1106*G1106</f>
        <v>6500</v>
      </c>
      <c r="O1106" s="210"/>
      <c r="P1106" s="218"/>
      <c r="Q1106" s="215" t="str">
        <f t="shared" si="158"/>
        <v>מטבח וחדר אוכל</v>
      </c>
      <c r="R1106" s="219">
        <f t="shared" si="159"/>
        <v>1</v>
      </c>
      <c r="S1106" s="211">
        <f t="shared" si="160"/>
        <v>0</v>
      </c>
      <c r="T1106" s="211">
        <f t="shared" ref="T1106:T1169" si="165">G1106</f>
        <v>6500</v>
      </c>
      <c r="U1106" s="211">
        <f t="shared" si="161"/>
        <v>6500</v>
      </c>
      <c r="V1106" s="220"/>
      <c r="X1106" s="63" t="str">
        <f>'טבלה מרכזת'!A1106</f>
        <v>תשושים-אופק</v>
      </c>
      <c r="Y1106" s="63">
        <f>'טבלה מרכזת'!B1106</f>
        <v>60</v>
      </c>
      <c r="Z1106" s="63" t="str">
        <f>'טבלה מרכזת'!C1106</f>
        <v>מטבח וחדר אוכל</v>
      </c>
      <c r="AA1106" s="63" t="str">
        <f>'טבלה מרכזת'!D1106</f>
        <v>מטבח</v>
      </c>
      <c r="AB1106" s="63" t="str">
        <f>'טבלה מרכזת'!E1106</f>
        <v>תנור בישול ואפייה</v>
      </c>
      <c r="AC1106" s="63">
        <f>'טבלה מרכזת'!F1106</f>
        <v>6500</v>
      </c>
      <c r="AD1106" s="63">
        <f>'טבלה מרכזת'!G1106</f>
        <v>1</v>
      </c>
      <c r="AE1106" s="63">
        <f>'טבלה מרכזת'!H1106</f>
        <v>6500</v>
      </c>
    </row>
    <row r="1107" spans="2:31" ht="14.5" thickBot="1" x14ac:dyDescent="0.35">
      <c r="B1107" s="64" t="str">
        <f>תקן[[#This Row],[סוג מרכז]]</f>
        <v>תשושים-אופק</v>
      </c>
      <c r="C1107" s="64">
        <f>תקן[[#This Row],[גודל מרכז]]</f>
        <v>60</v>
      </c>
      <c r="D1107" s="64" t="str">
        <f>תקן[[#This Row],[סוג פריט]]</f>
        <v>מטבח וחדר אוכל</v>
      </c>
      <c r="E1107" s="64" t="str">
        <f>תקן[[#This Row],[קטגוריה]]</f>
        <v>מטבח</v>
      </c>
      <c r="F1107" s="60" t="str">
        <f>תקן[[#This Row],[תיאור הפריט]]</f>
        <v>תנור מיקרוגל</v>
      </c>
      <c r="G1107" s="64">
        <f>תקן[[#This Row],[עלות פריט]]</f>
        <v>1200</v>
      </c>
      <c r="H1107" s="64">
        <f>תקן[[#This Row],[כמות]]</f>
        <v>1</v>
      </c>
      <c r="I1107" s="64">
        <f>תקן[[#This Row],[סהכ עלות]]</f>
        <v>1200</v>
      </c>
      <c r="J1107" s="65"/>
      <c r="K1107" s="209" t="str">
        <f t="shared" ref="K1107:K1170" si="166">F1107</f>
        <v>תנור מיקרוגל</v>
      </c>
      <c r="L1107" s="210">
        <f t="shared" si="162"/>
        <v>1</v>
      </c>
      <c r="M1107" s="211">
        <f t="shared" si="163"/>
        <v>0</v>
      </c>
      <c r="N1107" s="211">
        <f t="shared" si="164"/>
        <v>1200</v>
      </c>
      <c r="O1107" s="210"/>
      <c r="P1107" s="218"/>
      <c r="Q1107" s="215" t="str">
        <f t="shared" ref="Q1107:Q1170" si="167">D1107</f>
        <v>מטבח וחדר אוכל</v>
      </c>
      <c r="R1107" s="219">
        <f t="shared" ref="R1107:R1170" si="168">L1107</f>
        <v>1</v>
      </c>
      <c r="S1107" s="211">
        <f t="shared" ref="S1107:S1170" si="169">M1107</f>
        <v>0</v>
      </c>
      <c r="T1107" s="211">
        <f t="shared" si="165"/>
        <v>1200</v>
      </c>
      <c r="U1107" s="211">
        <f t="shared" ref="U1107:U1170" si="170">T1107*R1107</f>
        <v>1200</v>
      </c>
      <c r="V1107" s="220"/>
      <c r="X1107" s="63" t="str">
        <f>'טבלה מרכזת'!A1107</f>
        <v>תשושים-אופק</v>
      </c>
      <c r="Y1107" s="63">
        <f>'טבלה מרכזת'!B1107</f>
        <v>60</v>
      </c>
      <c r="Z1107" s="63" t="str">
        <f>'טבלה מרכזת'!C1107</f>
        <v>מטבח וחדר אוכל</v>
      </c>
      <c r="AA1107" s="63" t="str">
        <f>'טבלה מרכזת'!D1107</f>
        <v>מטבח</v>
      </c>
      <c r="AB1107" s="63" t="str">
        <f>'טבלה מרכזת'!E1107</f>
        <v>תנור מיקרוגל</v>
      </c>
      <c r="AC1107" s="63">
        <f>'טבלה מרכזת'!F1107</f>
        <v>1200</v>
      </c>
      <c r="AD1107" s="63">
        <f>'טבלה מרכזת'!G1107</f>
        <v>1</v>
      </c>
      <c r="AE1107" s="63">
        <f>'טבלה מרכזת'!H1107</f>
        <v>1200</v>
      </c>
    </row>
    <row r="1108" spans="2:31" ht="28.5" thickBot="1" x14ac:dyDescent="0.35">
      <c r="B1108" s="64" t="str">
        <f>תקן[[#This Row],[סוג מרכז]]</f>
        <v>תשושים-אופק</v>
      </c>
      <c r="C1108" s="64">
        <f>תקן[[#This Row],[גודל מרכז]]</f>
        <v>60</v>
      </c>
      <c r="D1108" s="64" t="str">
        <f>תקן[[#This Row],[סוג פריט]]</f>
        <v>מטבח וחדר אוכל</v>
      </c>
      <c r="E1108" s="64" t="str">
        <f>תקן[[#This Row],[קטגוריה]]</f>
        <v>חדר אוכל</v>
      </c>
      <c r="F1108" s="60" t="str">
        <f>תקן[[#This Row],[תיאור הפריט]]</f>
        <v>תפריט דיגיטלי עם אפשרות להזמנות</v>
      </c>
      <c r="G1108" s="64">
        <f>תקן[[#This Row],[עלות פריט]]</f>
        <v>2500</v>
      </c>
      <c r="H1108" s="64">
        <f>תקן[[#This Row],[כמות]]</f>
        <v>1</v>
      </c>
      <c r="I1108" s="64">
        <f>תקן[[#This Row],[סהכ עלות]]</f>
        <v>2500</v>
      </c>
      <c r="J1108" s="65"/>
      <c r="K1108" s="209" t="str">
        <f t="shared" si="166"/>
        <v>תפריט דיגיטלי עם אפשרות להזמנות</v>
      </c>
      <c r="L1108" s="210">
        <f t="shared" si="162"/>
        <v>1</v>
      </c>
      <c r="M1108" s="211">
        <f t="shared" si="163"/>
        <v>0</v>
      </c>
      <c r="N1108" s="211">
        <f t="shared" si="164"/>
        <v>2500</v>
      </c>
      <c r="O1108" s="210"/>
      <c r="P1108" s="218"/>
      <c r="Q1108" s="215" t="str">
        <f t="shared" si="167"/>
        <v>מטבח וחדר אוכל</v>
      </c>
      <c r="R1108" s="219">
        <f t="shared" si="168"/>
        <v>1</v>
      </c>
      <c r="S1108" s="211">
        <f t="shared" si="169"/>
        <v>0</v>
      </c>
      <c r="T1108" s="211">
        <f t="shared" si="165"/>
        <v>2500</v>
      </c>
      <c r="U1108" s="211">
        <f t="shared" si="170"/>
        <v>2500</v>
      </c>
      <c r="V1108" s="220"/>
      <c r="X1108" s="63" t="str">
        <f>'טבלה מרכזת'!A1108</f>
        <v>תשושים-אופק</v>
      </c>
      <c r="Y1108" s="63">
        <f>'טבלה מרכזת'!B1108</f>
        <v>60</v>
      </c>
      <c r="Z1108" s="63" t="str">
        <f>'טבלה מרכזת'!C1108</f>
        <v>מטבח וחדר אוכל</v>
      </c>
      <c r="AA1108" s="63" t="str">
        <f>'טבלה מרכזת'!D1108</f>
        <v>חדר אוכל</v>
      </c>
      <c r="AB1108" s="63" t="str">
        <f>'טבלה מרכזת'!E1108</f>
        <v>תפריט דיגיטלי עם אפשרות להזמנות</v>
      </c>
      <c r="AC1108" s="63">
        <f>'טבלה מרכזת'!F1108</f>
        <v>2500</v>
      </c>
      <c r="AD1108" s="63">
        <f>'טבלה מרכזת'!G1108</f>
        <v>1</v>
      </c>
      <c r="AE1108" s="63">
        <f>'טבלה מרכזת'!H1108</f>
        <v>2500</v>
      </c>
    </row>
    <row r="1109" spans="2:31" ht="14.5" thickBot="1" x14ac:dyDescent="0.35">
      <c r="B1109" s="64" t="str">
        <f>תקן[[#This Row],[סוג מרכז]]</f>
        <v>תשושים-אופק</v>
      </c>
      <c r="C1109" s="64">
        <f>תקן[[#This Row],[גודל מרכז]]</f>
        <v>60</v>
      </c>
      <c r="D1109" s="64" t="str">
        <f>תקן[[#This Row],[סוג פריט]]</f>
        <v>מיחשוב</v>
      </c>
      <c r="E1109" s="64" t="str">
        <f>תקן[[#This Row],[קטגוריה]]</f>
        <v>חדר מזכירות וקבלה</v>
      </c>
      <c r="F1109" s="60" t="str">
        <f>תקן[[#This Row],[תיאור הפריט]]</f>
        <v>מגרסת נייר משרדית</v>
      </c>
      <c r="G1109" s="64">
        <f>תקן[[#This Row],[עלות פריט]]</f>
        <v>600</v>
      </c>
      <c r="H1109" s="64">
        <f>תקן[[#This Row],[כמות]]</f>
        <v>1</v>
      </c>
      <c r="I1109" s="64">
        <f>תקן[[#This Row],[סהכ עלות]]</f>
        <v>600</v>
      </c>
      <c r="J1109" s="65"/>
      <c r="K1109" s="209" t="str">
        <f t="shared" si="166"/>
        <v>מגרסת נייר משרדית</v>
      </c>
      <c r="L1109" s="210">
        <f t="shared" si="162"/>
        <v>1</v>
      </c>
      <c r="M1109" s="211">
        <f t="shared" si="163"/>
        <v>0</v>
      </c>
      <c r="N1109" s="211">
        <f t="shared" si="164"/>
        <v>600</v>
      </c>
      <c r="O1109" s="210"/>
      <c r="P1109" s="218"/>
      <c r="Q1109" s="215" t="str">
        <f t="shared" si="167"/>
        <v>מיחשוב</v>
      </c>
      <c r="R1109" s="219">
        <f t="shared" si="168"/>
        <v>1</v>
      </c>
      <c r="S1109" s="211">
        <f t="shared" si="169"/>
        <v>0</v>
      </c>
      <c r="T1109" s="211">
        <f t="shared" si="165"/>
        <v>600</v>
      </c>
      <c r="U1109" s="211">
        <f t="shared" si="170"/>
        <v>600</v>
      </c>
      <c r="V1109" s="220"/>
      <c r="X1109" s="63" t="str">
        <f>'טבלה מרכזת'!A1109</f>
        <v>תשושים-אופק</v>
      </c>
      <c r="Y1109" s="63">
        <f>'טבלה מרכזת'!B1109</f>
        <v>60</v>
      </c>
      <c r="Z1109" s="63" t="str">
        <f>'טבלה מרכזת'!C1109</f>
        <v>מיחשוב</v>
      </c>
      <c r="AA1109" s="63" t="str">
        <f>'טבלה מרכזת'!D1109</f>
        <v>חדר מזכירות וקבלה</v>
      </c>
      <c r="AB1109" s="63" t="str">
        <f>'טבלה מרכזת'!E1109</f>
        <v>מגרסת נייר משרדית</v>
      </c>
      <c r="AC1109" s="63">
        <f>'טבלה מרכזת'!F1109</f>
        <v>600</v>
      </c>
      <c r="AD1109" s="63">
        <f>'טבלה מרכזת'!G1109</f>
        <v>1</v>
      </c>
      <c r="AE1109" s="63">
        <f>'טבלה מרכזת'!H1109</f>
        <v>600</v>
      </c>
    </row>
    <row r="1110" spans="2:31" ht="14.5" thickBot="1" x14ac:dyDescent="0.35">
      <c r="B1110" s="64" t="str">
        <f>תקן[[#This Row],[סוג מרכז]]</f>
        <v>תשושים-אופק</v>
      </c>
      <c r="C1110" s="64">
        <f>תקן[[#This Row],[גודל מרכז]]</f>
        <v>60</v>
      </c>
      <c r="D1110" s="64" t="str">
        <f>תקן[[#This Row],[סוג פריט]]</f>
        <v>מיחשוב</v>
      </c>
      <c r="E1110" s="64" t="str">
        <f>תקן[[#This Row],[קטגוריה]]</f>
        <v>חדר מזכירות וקבלה</v>
      </c>
      <c r="F1110" s="60" t="str">
        <f>תקן[[#This Row],[תיאור הפריט]]</f>
        <v>מדפסת משולבת</v>
      </c>
      <c r="G1110" s="64">
        <f>תקן[[#This Row],[עלות פריט]]</f>
        <v>1200</v>
      </c>
      <c r="H1110" s="64">
        <f>תקן[[#This Row],[כמות]]</f>
        <v>1</v>
      </c>
      <c r="I1110" s="64">
        <f>תקן[[#This Row],[סהכ עלות]]</f>
        <v>1200</v>
      </c>
      <c r="J1110" s="65"/>
      <c r="K1110" s="209" t="str">
        <f t="shared" si="166"/>
        <v>מדפסת משולבת</v>
      </c>
      <c r="L1110" s="210">
        <f t="shared" si="162"/>
        <v>1</v>
      </c>
      <c r="M1110" s="211">
        <f t="shared" si="163"/>
        <v>0</v>
      </c>
      <c r="N1110" s="211">
        <f t="shared" si="164"/>
        <v>1200</v>
      </c>
      <c r="O1110" s="210"/>
      <c r="P1110" s="218"/>
      <c r="Q1110" s="215" t="str">
        <f t="shared" si="167"/>
        <v>מיחשוב</v>
      </c>
      <c r="R1110" s="219">
        <f t="shared" si="168"/>
        <v>1</v>
      </c>
      <c r="S1110" s="211">
        <f t="shared" si="169"/>
        <v>0</v>
      </c>
      <c r="T1110" s="211">
        <f t="shared" si="165"/>
        <v>1200</v>
      </c>
      <c r="U1110" s="211">
        <f t="shared" si="170"/>
        <v>1200</v>
      </c>
      <c r="V1110" s="220"/>
      <c r="X1110" s="63" t="str">
        <f>'טבלה מרכזת'!A1110</f>
        <v>תשושים-אופק</v>
      </c>
      <c r="Y1110" s="63">
        <f>'טבלה מרכזת'!B1110</f>
        <v>60</v>
      </c>
      <c r="Z1110" s="63" t="str">
        <f>'טבלה מרכזת'!C1110</f>
        <v>מיחשוב</v>
      </c>
      <c r="AA1110" s="63" t="str">
        <f>'טבלה מרכזת'!D1110</f>
        <v>חדר מזכירות וקבלה</v>
      </c>
      <c r="AB1110" s="63" t="str">
        <f>'טבלה מרכזת'!E1110</f>
        <v>מדפסת משולבת</v>
      </c>
      <c r="AC1110" s="63">
        <f>'טבלה מרכזת'!F1110</f>
        <v>1200</v>
      </c>
      <c r="AD1110" s="63">
        <f>'טבלה מרכזת'!G1110</f>
        <v>1</v>
      </c>
      <c r="AE1110" s="63">
        <f>'טבלה מרכזת'!H1110</f>
        <v>1200</v>
      </c>
    </row>
    <row r="1111" spans="2:31" ht="14.5" thickBot="1" x14ac:dyDescent="0.35">
      <c r="B1111" s="64" t="str">
        <f>תקן[[#This Row],[סוג מרכז]]</f>
        <v>תשושים-אופק</v>
      </c>
      <c r="C1111" s="64">
        <f>תקן[[#This Row],[גודל מרכז]]</f>
        <v>60</v>
      </c>
      <c r="D1111" s="64" t="str">
        <f>תקן[[#This Row],[סוג פריט]]</f>
        <v>מיחשוב</v>
      </c>
      <c r="E1111" s="64" t="str">
        <f>תקן[[#This Row],[קטגוריה]]</f>
        <v>חדר מחשבים</v>
      </c>
      <c r="F1111" s="60" t="str">
        <f>תקן[[#This Row],[תיאור הפריט]]</f>
        <v>מדפסת משולבת</v>
      </c>
      <c r="G1111" s="64">
        <f>תקן[[#This Row],[עלות פריט]]</f>
        <v>1200</v>
      </c>
      <c r="H1111" s="64">
        <f>תקן[[#This Row],[כמות]]</f>
        <v>1</v>
      </c>
      <c r="I1111" s="64">
        <f>תקן[[#This Row],[סהכ עלות]]</f>
        <v>1200</v>
      </c>
      <c r="J1111" s="65"/>
      <c r="K1111" s="209" t="str">
        <f t="shared" si="166"/>
        <v>מדפסת משולבת</v>
      </c>
      <c r="L1111" s="210">
        <f t="shared" si="162"/>
        <v>1</v>
      </c>
      <c r="M1111" s="211">
        <f t="shared" si="163"/>
        <v>0</v>
      </c>
      <c r="N1111" s="211">
        <f t="shared" si="164"/>
        <v>1200</v>
      </c>
      <c r="O1111" s="210"/>
      <c r="P1111" s="218"/>
      <c r="Q1111" s="215" t="str">
        <f t="shared" si="167"/>
        <v>מיחשוב</v>
      </c>
      <c r="R1111" s="219">
        <f t="shared" si="168"/>
        <v>1</v>
      </c>
      <c r="S1111" s="211">
        <f t="shared" si="169"/>
        <v>0</v>
      </c>
      <c r="T1111" s="211">
        <f t="shared" si="165"/>
        <v>1200</v>
      </c>
      <c r="U1111" s="211">
        <f t="shared" si="170"/>
        <v>1200</v>
      </c>
      <c r="V1111" s="220"/>
      <c r="X1111" s="63" t="str">
        <f>'טבלה מרכזת'!A1111</f>
        <v>תשושים-אופק</v>
      </c>
      <c r="Y1111" s="63">
        <f>'טבלה מרכזת'!B1111</f>
        <v>60</v>
      </c>
      <c r="Z1111" s="63" t="str">
        <f>'טבלה מרכזת'!C1111</f>
        <v>מיחשוב</v>
      </c>
      <c r="AA1111" s="63" t="str">
        <f>'טבלה מרכזת'!D1111</f>
        <v>חדר מחשבים</v>
      </c>
      <c r="AB1111" s="63" t="str">
        <f>'טבלה מרכזת'!E1111</f>
        <v>מדפסת משולבת</v>
      </c>
      <c r="AC1111" s="63">
        <f>'טבלה מרכזת'!F1111</f>
        <v>1200</v>
      </c>
      <c r="AD1111" s="63">
        <f>'טבלה מרכזת'!G1111</f>
        <v>1</v>
      </c>
      <c r="AE1111" s="63">
        <f>'טבלה מרכזת'!H1111</f>
        <v>1200</v>
      </c>
    </row>
    <row r="1112" spans="2:31" ht="14.5" thickBot="1" x14ac:dyDescent="0.35">
      <c r="B1112" s="64" t="str">
        <f>תקן[[#This Row],[סוג מרכז]]</f>
        <v>תשושים-אופק</v>
      </c>
      <c r="C1112" s="64">
        <f>תקן[[#This Row],[גודל מרכז]]</f>
        <v>60</v>
      </c>
      <c r="D1112" s="64" t="str">
        <f>תקן[[#This Row],[סוג פריט]]</f>
        <v>מיחשוב</v>
      </c>
      <c r="E1112" s="64" t="str">
        <f>תקן[[#This Row],[קטגוריה]]</f>
        <v>חדר מחשבים</v>
      </c>
      <c r="F1112" s="60" t="str">
        <f>תקן[[#This Row],[תיאור הפריט]]</f>
        <v>מחשב נייד לתצוגות</v>
      </c>
      <c r="G1112" s="64">
        <f>תקן[[#This Row],[עלות פריט]]</f>
        <v>2500</v>
      </c>
      <c r="H1112" s="64">
        <f>תקן[[#This Row],[כמות]]</f>
        <v>1</v>
      </c>
      <c r="I1112" s="64">
        <f>תקן[[#This Row],[סהכ עלות]]</f>
        <v>2500</v>
      </c>
      <c r="J1112" s="65"/>
      <c r="K1112" s="209" t="str">
        <f t="shared" si="166"/>
        <v>מחשב נייד לתצוגות</v>
      </c>
      <c r="L1112" s="210">
        <f t="shared" si="162"/>
        <v>1</v>
      </c>
      <c r="M1112" s="211">
        <f t="shared" si="163"/>
        <v>0</v>
      </c>
      <c r="N1112" s="211">
        <f t="shared" si="164"/>
        <v>2500</v>
      </c>
      <c r="O1112" s="210"/>
      <c r="P1112" s="218"/>
      <c r="Q1112" s="215" t="str">
        <f t="shared" si="167"/>
        <v>מיחשוב</v>
      </c>
      <c r="R1112" s="219">
        <f t="shared" si="168"/>
        <v>1</v>
      </c>
      <c r="S1112" s="211">
        <f t="shared" si="169"/>
        <v>0</v>
      </c>
      <c r="T1112" s="211">
        <f t="shared" si="165"/>
        <v>2500</v>
      </c>
      <c r="U1112" s="211">
        <f t="shared" si="170"/>
        <v>2500</v>
      </c>
      <c r="V1112" s="220"/>
      <c r="X1112" s="63" t="str">
        <f>'טבלה מרכזת'!A1112</f>
        <v>תשושים-אופק</v>
      </c>
      <c r="Y1112" s="63">
        <f>'טבלה מרכזת'!B1112</f>
        <v>60</v>
      </c>
      <c r="Z1112" s="63" t="str">
        <f>'טבלה מרכזת'!C1112</f>
        <v>מיחשוב</v>
      </c>
      <c r="AA1112" s="63" t="str">
        <f>'טבלה מרכזת'!D1112</f>
        <v>חדר מחשבים</v>
      </c>
      <c r="AB1112" s="63" t="str">
        <f>'טבלה מרכזת'!E1112</f>
        <v>מחשב נייד לתצוגות</v>
      </c>
      <c r="AC1112" s="63">
        <f>'טבלה מרכזת'!F1112</f>
        <v>2500</v>
      </c>
      <c r="AD1112" s="63">
        <f>'טבלה מרכזת'!G1112</f>
        <v>1</v>
      </c>
      <c r="AE1112" s="63">
        <f>'טבלה מרכזת'!H1112</f>
        <v>2500</v>
      </c>
    </row>
    <row r="1113" spans="2:31" ht="14.5" thickBot="1" x14ac:dyDescent="0.35">
      <c r="B1113" s="64" t="str">
        <f>תקן[[#This Row],[סוג מרכז]]</f>
        <v>תשושים-אופק</v>
      </c>
      <c r="C1113" s="64">
        <f>תקן[[#This Row],[גודל מרכז]]</f>
        <v>60</v>
      </c>
      <c r="D1113" s="64" t="str">
        <f>תקן[[#This Row],[סוג פריט]]</f>
        <v>מיחשוב</v>
      </c>
      <c r="E1113" s="64" t="str">
        <f>תקן[[#This Row],[קטגוריה]]</f>
        <v>חדר מחשבים</v>
      </c>
      <c r="F1113" s="60" t="str">
        <f>תקן[[#This Row],[תיאור הפריט]]</f>
        <v xml:space="preserve">מחשב+תוכנות </v>
      </c>
      <c r="G1113" s="64">
        <f>תקן[[#This Row],[עלות פריט]]</f>
        <v>3500</v>
      </c>
      <c r="H1113" s="64">
        <f>תקן[[#This Row],[כמות]]</f>
        <v>3</v>
      </c>
      <c r="I1113" s="64">
        <f>תקן[[#This Row],[סהכ עלות]]</f>
        <v>10500</v>
      </c>
      <c r="J1113" s="65"/>
      <c r="K1113" s="209" t="str">
        <f t="shared" si="166"/>
        <v xml:space="preserve">מחשב+תוכנות </v>
      </c>
      <c r="L1113" s="210">
        <f t="shared" si="162"/>
        <v>3</v>
      </c>
      <c r="M1113" s="211">
        <f t="shared" si="163"/>
        <v>0</v>
      </c>
      <c r="N1113" s="211">
        <f t="shared" si="164"/>
        <v>10500</v>
      </c>
      <c r="O1113" s="210"/>
      <c r="P1113" s="218"/>
      <c r="Q1113" s="215" t="str">
        <f t="shared" si="167"/>
        <v>מיחשוב</v>
      </c>
      <c r="R1113" s="219">
        <f t="shared" si="168"/>
        <v>3</v>
      </c>
      <c r="S1113" s="211">
        <f t="shared" si="169"/>
        <v>0</v>
      </c>
      <c r="T1113" s="211">
        <f t="shared" si="165"/>
        <v>3500</v>
      </c>
      <c r="U1113" s="211">
        <f t="shared" si="170"/>
        <v>10500</v>
      </c>
      <c r="V1113" s="220"/>
      <c r="X1113" s="63" t="str">
        <f>'טבלה מרכזת'!A1113</f>
        <v>תשושים-אופק</v>
      </c>
      <c r="Y1113" s="63">
        <f>'טבלה מרכזת'!B1113</f>
        <v>60</v>
      </c>
      <c r="Z1113" s="63" t="str">
        <f>'טבלה מרכזת'!C1113</f>
        <v>מיחשוב</v>
      </c>
      <c r="AA1113" s="63" t="str">
        <f>'טבלה מרכזת'!D1113</f>
        <v>חדר מחשבים</v>
      </c>
      <c r="AB1113" s="63" t="str">
        <f>'טבלה מרכזת'!E1113</f>
        <v xml:space="preserve">מחשב+תוכנות </v>
      </c>
      <c r="AC1113" s="63">
        <f>'טבלה מרכזת'!F1113</f>
        <v>3500</v>
      </c>
      <c r="AD1113" s="63">
        <f>'טבלה מרכזת'!G1113</f>
        <v>3</v>
      </c>
      <c r="AE1113" s="63">
        <f>'טבלה מרכזת'!H1113</f>
        <v>10500</v>
      </c>
    </row>
    <row r="1114" spans="2:31" ht="14.5" thickBot="1" x14ac:dyDescent="0.35">
      <c r="B1114" s="64" t="str">
        <f>תקן[[#This Row],[סוג מרכז]]</f>
        <v>תשושים-אופק</v>
      </c>
      <c r="C1114" s="64">
        <f>תקן[[#This Row],[גודל מרכז]]</f>
        <v>60</v>
      </c>
      <c r="D1114" s="64" t="str">
        <f>תקן[[#This Row],[סוג פריט]]</f>
        <v>מיחשוב</v>
      </c>
      <c r="E1114" s="64" t="str">
        <f>תקן[[#This Row],[קטגוריה]]</f>
        <v>חדר מזכירות וקבלה</v>
      </c>
      <c r="F1114" s="60" t="str">
        <f>תקן[[#This Row],[תיאור הפריט]]</f>
        <v>מחשב+תוכנות הפעלה ומשרד</v>
      </c>
      <c r="G1114" s="64">
        <f>תקן[[#This Row],[עלות פריט]]</f>
        <v>3500</v>
      </c>
      <c r="H1114" s="64">
        <f>תקן[[#This Row],[כמות]]</f>
        <v>1</v>
      </c>
      <c r="I1114" s="64">
        <f>תקן[[#This Row],[סהכ עלות]]</f>
        <v>3500</v>
      </c>
      <c r="J1114" s="65"/>
      <c r="K1114" s="209" t="str">
        <f t="shared" si="166"/>
        <v>מחשב+תוכנות הפעלה ומשרד</v>
      </c>
      <c r="L1114" s="210">
        <f t="shared" si="162"/>
        <v>1</v>
      </c>
      <c r="M1114" s="211">
        <f t="shared" si="163"/>
        <v>0</v>
      </c>
      <c r="N1114" s="211">
        <f t="shared" si="164"/>
        <v>3500</v>
      </c>
      <c r="O1114" s="210"/>
      <c r="P1114" s="218"/>
      <c r="Q1114" s="215" t="str">
        <f t="shared" si="167"/>
        <v>מיחשוב</v>
      </c>
      <c r="R1114" s="219">
        <f t="shared" si="168"/>
        <v>1</v>
      </c>
      <c r="S1114" s="211">
        <f t="shared" si="169"/>
        <v>0</v>
      </c>
      <c r="T1114" s="211">
        <f t="shared" si="165"/>
        <v>3500</v>
      </c>
      <c r="U1114" s="211">
        <f t="shared" si="170"/>
        <v>3500</v>
      </c>
      <c r="V1114" s="220"/>
      <c r="X1114" s="63" t="str">
        <f>'טבלה מרכזת'!A1114</f>
        <v>תשושים-אופק</v>
      </c>
      <c r="Y1114" s="63">
        <f>'טבלה מרכזת'!B1114</f>
        <v>60</v>
      </c>
      <c r="Z1114" s="63" t="str">
        <f>'טבלה מרכזת'!C1114</f>
        <v>מיחשוב</v>
      </c>
      <c r="AA1114" s="63" t="str">
        <f>'טבלה מרכזת'!D1114</f>
        <v>חדר מזכירות וקבלה</v>
      </c>
      <c r="AB1114" s="63" t="str">
        <f>'טבלה מרכזת'!E1114</f>
        <v>מחשב+תוכנות הפעלה ומשרד</v>
      </c>
      <c r="AC1114" s="63">
        <f>'טבלה מרכזת'!F1114</f>
        <v>3500</v>
      </c>
      <c r="AD1114" s="63">
        <f>'טבלה מרכזת'!G1114</f>
        <v>1</v>
      </c>
      <c r="AE1114" s="63">
        <f>'טבלה מרכזת'!H1114</f>
        <v>3500</v>
      </c>
    </row>
    <row r="1115" spans="2:31" ht="14.5" thickBot="1" x14ac:dyDescent="0.35">
      <c r="B1115" s="64" t="str">
        <f>תקן[[#This Row],[סוג מרכז]]</f>
        <v>תשושים-אופק</v>
      </c>
      <c r="C1115" s="64">
        <f>תקן[[#This Row],[גודל מרכז]]</f>
        <v>60</v>
      </c>
      <c r="D1115" s="64" t="str">
        <f>תקן[[#This Row],[סוג פריט]]</f>
        <v>מיחשוב</v>
      </c>
      <c r="E1115" s="64" t="str">
        <f>תקן[[#This Row],[קטגוריה]]</f>
        <v>חדרי צוות/רב תחומי</v>
      </c>
      <c r="F1115" s="60" t="str">
        <f>תקן[[#This Row],[תיאור הפריט]]</f>
        <v>מחשב+תוכנות הפעלה ומשרד</v>
      </c>
      <c r="G1115" s="64">
        <f>תקן[[#This Row],[עלות פריט]]</f>
        <v>3500</v>
      </c>
      <c r="H1115" s="64">
        <f>תקן[[#This Row],[כמות]]</f>
        <v>2</v>
      </c>
      <c r="I1115" s="64">
        <f>תקן[[#This Row],[סהכ עלות]]</f>
        <v>7000</v>
      </c>
      <c r="J1115" s="65"/>
      <c r="K1115" s="209" t="str">
        <f t="shared" si="166"/>
        <v>מחשב+תוכנות הפעלה ומשרד</v>
      </c>
      <c r="L1115" s="210">
        <f t="shared" si="162"/>
        <v>2</v>
      </c>
      <c r="M1115" s="211">
        <f t="shared" si="163"/>
        <v>0</v>
      </c>
      <c r="N1115" s="211">
        <f t="shared" si="164"/>
        <v>7000</v>
      </c>
      <c r="O1115" s="210"/>
      <c r="P1115" s="218"/>
      <c r="Q1115" s="215" t="str">
        <f t="shared" si="167"/>
        <v>מיחשוב</v>
      </c>
      <c r="R1115" s="219">
        <f t="shared" si="168"/>
        <v>2</v>
      </c>
      <c r="S1115" s="211">
        <f t="shared" si="169"/>
        <v>0</v>
      </c>
      <c r="T1115" s="211">
        <f t="shared" si="165"/>
        <v>3500</v>
      </c>
      <c r="U1115" s="211">
        <f t="shared" si="170"/>
        <v>7000</v>
      </c>
      <c r="V1115" s="220"/>
      <c r="X1115" s="63" t="str">
        <f>'טבלה מרכזת'!A1115</f>
        <v>תשושים-אופק</v>
      </c>
      <c r="Y1115" s="63">
        <f>'טבלה מרכזת'!B1115</f>
        <v>60</v>
      </c>
      <c r="Z1115" s="63" t="str">
        <f>'טבלה מרכזת'!C1115</f>
        <v>מיחשוב</v>
      </c>
      <c r="AA1115" s="63" t="str">
        <f>'טבלה מרכזת'!D1115</f>
        <v>חדרי צוות/רב תחומי</v>
      </c>
      <c r="AB1115" s="63" t="str">
        <f>'טבלה מרכזת'!E1115</f>
        <v>מחשב+תוכנות הפעלה ומשרד</v>
      </c>
      <c r="AC1115" s="63">
        <f>'טבלה מרכזת'!F1115</f>
        <v>3500</v>
      </c>
      <c r="AD1115" s="63">
        <f>'טבלה מרכזת'!G1115</f>
        <v>2</v>
      </c>
      <c r="AE1115" s="63">
        <f>'טבלה מרכזת'!H1115</f>
        <v>7000</v>
      </c>
    </row>
    <row r="1116" spans="2:31" ht="14.5" thickBot="1" x14ac:dyDescent="0.35">
      <c r="B1116" s="64" t="str">
        <f>תקן[[#This Row],[סוג מרכז]]</f>
        <v>תשושים-אופק</v>
      </c>
      <c r="C1116" s="64">
        <f>תקן[[#This Row],[גודל מרכז]]</f>
        <v>60</v>
      </c>
      <c r="D1116" s="64" t="str">
        <f>תקן[[#This Row],[סוג פריט]]</f>
        <v>עם הפנים לקהילה</v>
      </c>
      <c r="E1116" s="64" t="str">
        <f>תקן[[#This Row],[קטגוריה]]</f>
        <v>עם הפנים לקהילה</v>
      </c>
      <c r="F1116" s="60" t="str">
        <f>תקן[[#This Row],[תיאור הפריט]]</f>
        <v xml:space="preserve">ראה גיליון מצורף </v>
      </c>
      <c r="G1116" s="64">
        <f>תקן[[#This Row],[עלות פריט]]</f>
        <v>0</v>
      </c>
      <c r="H1116" s="64">
        <f>תקן[[#This Row],[כמות]]</f>
        <v>0</v>
      </c>
      <c r="I1116" s="64">
        <f>תקן[[#This Row],[סהכ עלות]]</f>
        <v>0</v>
      </c>
      <c r="J1116" s="65"/>
      <c r="K1116" s="209" t="str">
        <f t="shared" si="166"/>
        <v xml:space="preserve">ראה גיליון מצורף </v>
      </c>
      <c r="L1116" s="210">
        <f t="shared" si="162"/>
        <v>0</v>
      </c>
      <c r="M1116" s="211">
        <f t="shared" si="163"/>
        <v>0</v>
      </c>
      <c r="N1116" s="211">
        <f t="shared" si="164"/>
        <v>0</v>
      </c>
      <c r="O1116" s="210"/>
      <c r="P1116" s="218"/>
      <c r="Q1116" s="215" t="str">
        <f t="shared" si="167"/>
        <v>עם הפנים לקהילה</v>
      </c>
      <c r="R1116" s="219">
        <f t="shared" si="168"/>
        <v>0</v>
      </c>
      <c r="S1116" s="211">
        <f t="shared" si="169"/>
        <v>0</v>
      </c>
      <c r="T1116" s="211">
        <f t="shared" si="165"/>
        <v>0</v>
      </c>
      <c r="U1116" s="211">
        <f t="shared" si="170"/>
        <v>0</v>
      </c>
      <c r="V1116" s="220"/>
      <c r="X1116" s="63" t="str">
        <f>'טבלה מרכזת'!A1116</f>
        <v>תשושים-אופק</v>
      </c>
      <c r="Y1116" s="63">
        <f>'טבלה מרכזת'!B1116</f>
        <v>60</v>
      </c>
      <c r="Z1116" s="63" t="str">
        <f>'טבלה מרכזת'!C1116</f>
        <v>עם הפנים לקהילה</v>
      </c>
      <c r="AA1116" s="63" t="str">
        <f>'טבלה מרכזת'!D1116</f>
        <v>עם הפנים לקהילה</v>
      </c>
      <c r="AB1116" s="63" t="str">
        <f>'טבלה מרכזת'!E1116</f>
        <v xml:space="preserve">ראה גיליון מצורף </v>
      </c>
      <c r="AC1116" s="63">
        <f>'טבלה מרכזת'!F1116</f>
        <v>0</v>
      </c>
      <c r="AD1116" s="63">
        <f>'טבלה מרכזת'!G1116</f>
        <v>0</v>
      </c>
      <c r="AE1116" s="63">
        <f>'טבלה מרכזת'!H1116</f>
        <v>0</v>
      </c>
    </row>
    <row r="1117" spans="2:31" ht="14.5" thickBot="1" x14ac:dyDescent="0.35">
      <c r="B1117" s="64" t="str">
        <f>תקן[[#This Row],[סוג מרכז]]</f>
        <v>תשושים-אופק</v>
      </c>
      <c r="C1117" s="64">
        <f>תקן[[#This Row],[גודל מרכז]]</f>
        <v>60</v>
      </c>
      <c r="D1117" s="64" t="str">
        <f>תקן[[#This Row],[סוג פריט]]</f>
        <v>ציוד אלקטרוני</v>
      </c>
      <c r="E1117" s="64" t="str">
        <f>תקן[[#This Row],[קטגוריה]]</f>
        <v>כללי</v>
      </c>
      <c r="F1117" s="60" t="str">
        <f>תקן[[#This Row],[תיאור הפריט]]</f>
        <v>דפיברלטור</v>
      </c>
      <c r="G1117" s="64">
        <f>תקן[[#This Row],[עלות פריט]]</f>
        <v>4500</v>
      </c>
      <c r="H1117" s="64">
        <f>תקן[[#This Row],[כמות]]</f>
        <v>1</v>
      </c>
      <c r="I1117" s="64">
        <f>תקן[[#This Row],[סהכ עלות]]</f>
        <v>4500</v>
      </c>
      <c r="J1117" s="65"/>
      <c r="K1117" s="209" t="str">
        <f t="shared" si="166"/>
        <v>דפיברלטור</v>
      </c>
      <c r="L1117" s="210">
        <f t="shared" si="162"/>
        <v>1</v>
      </c>
      <c r="M1117" s="211">
        <f t="shared" si="163"/>
        <v>0</v>
      </c>
      <c r="N1117" s="211">
        <f t="shared" si="164"/>
        <v>4500</v>
      </c>
      <c r="O1117" s="210"/>
      <c r="P1117" s="218"/>
      <c r="Q1117" s="215" t="str">
        <f t="shared" si="167"/>
        <v>ציוד אלקטרוני</v>
      </c>
      <c r="R1117" s="219">
        <f t="shared" si="168"/>
        <v>1</v>
      </c>
      <c r="S1117" s="211">
        <f t="shared" si="169"/>
        <v>0</v>
      </c>
      <c r="T1117" s="211">
        <f t="shared" si="165"/>
        <v>4500</v>
      </c>
      <c r="U1117" s="211">
        <f t="shared" si="170"/>
        <v>4500</v>
      </c>
      <c r="V1117" s="220"/>
      <c r="X1117" s="63" t="str">
        <f>'טבלה מרכזת'!A1117</f>
        <v>תשושים-אופק</v>
      </c>
      <c r="Y1117" s="63">
        <f>'טבלה מרכזת'!B1117</f>
        <v>60</v>
      </c>
      <c r="Z1117" s="63" t="str">
        <f>'טבלה מרכזת'!C1117</f>
        <v>ציוד אלקטרוני</v>
      </c>
      <c r="AA1117" s="63" t="str">
        <f>'טבלה מרכזת'!D1117</f>
        <v>כללי</v>
      </c>
      <c r="AB1117" s="63" t="str">
        <f>'טבלה מרכזת'!E1117</f>
        <v>דפיברלטור</v>
      </c>
      <c r="AC1117" s="63">
        <f>'טבלה מרכזת'!F1117</f>
        <v>4500</v>
      </c>
      <c r="AD1117" s="63">
        <f>'טבלה מרכזת'!G1117</f>
        <v>1</v>
      </c>
      <c r="AE1117" s="63">
        <f>'טבלה מרכזת'!H1117</f>
        <v>4500</v>
      </c>
    </row>
    <row r="1118" spans="2:31" ht="28.5" thickBot="1" x14ac:dyDescent="0.35">
      <c r="B1118" s="64" t="str">
        <f>תקן[[#This Row],[סוג מרכז]]</f>
        <v>תשושים-אופק</v>
      </c>
      <c r="C1118" s="64">
        <f>תקן[[#This Row],[גודל מרכז]]</f>
        <v>60</v>
      </c>
      <c r="D1118" s="64" t="str">
        <f>תקן[[#This Row],[סוג פריט]]</f>
        <v>ציוד אלקטרוני</v>
      </c>
      <c r="E1118" s="64" t="str">
        <f>תקן[[#This Row],[קטגוריה]]</f>
        <v>חדר מחשבים</v>
      </c>
      <c r="F1118" s="60" t="str">
        <f>תקן[[#This Row],[תיאור הפריט]]</f>
        <v>טלוויזיה 42 (כולל הובלה והתקנה)</v>
      </c>
      <c r="G1118" s="64">
        <f>תקן[[#This Row],[עלות פריט]]</f>
        <v>2500</v>
      </c>
      <c r="H1118" s="64">
        <f>תקן[[#This Row],[כמות]]</f>
        <v>1</v>
      </c>
      <c r="I1118" s="64">
        <f>תקן[[#This Row],[סהכ עלות]]</f>
        <v>2500</v>
      </c>
      <c r="J1118" s="65"/>
      <c r="K1118" s="209" t="str">
        <f t="shared" si="166"/>
        <v>טלוויזיה 42 (כולל הובלה והתקנה)</v>
      </c>
      <c r="L1118" s="210">
        <f t="shared" si="162"/>
        <v>1</v>
      </c>
      <c r="M1118" s="211">
        <f t="shared" si="163"/>
        <v>0</v>
      </c>
      <c r="N1118" s="211">
        <f t="shared" si="164"/>
        <v>2500</v>
      </c>
      <c r="O1118" s="210"/>
      <c r="P1118" s="218"/>
      <c r="Q1118" s="215" t="str">
        <f t="shared" si="167"/>
        <v>ציוד אלקטרוני</v>
      </c>
      <c r="R1118" s="219">
        <f t="shared" si="168"/>
        <v>1</v>
      </c>
      <c r="S1118" s="211">
        <f t="shared" si="169"/>
        <v>0</v>
      </c>
      <c r="T1118" s="211">
        <f t="shared" si="165"/>
        <v>2500</v>
      </c>
      <c r="U1118" s="211">
        <f t="shared" si="170"/>
        <v>2500</v>
      </c>
      <c r="V1118" s="220"/>
      <c r="X1118" s="63" t="str">
        <f>'טבלה מרכזת'!A1118</f>
        <v>תשושים-אופק</v>
      </c>
      <c r="Y1118" s="63">
        <f>'טבלה מרכזת'!B1118</f>
        <v>60</v>
      </c>
      <c r="Z1118" s="63" t="str">
        <f>'טבלה מרכזת'!C1118</f>
        <v>ציוד אלקטרוני</v>
      </c>
      <c r="AA1118" s="63" t="str">
        <f>'טבלה מרכזת'!D1118</f>
        <v>חדר מחשבים</v>
      </c>
      <c r="AB1118" s="63" t="str">
        <f>'טבלה מרכזת'!E1118</f>
        <v>טלוויזיה 42 (כולל הובלה והתקנה)</v>
      </c>
      <c r="AC1118" s="63">
        <f>'טבלה מרכזת'!F1118</f>
        <v>2500</v>
      </c>
      <c r="AD1118" s="63">
        <f>'טבלה מרכזת'!G1118</f>
        <v>1</v>
      </c>
      <c r="AE1118" s="63">
        <f>'טבלה מרכזת'!H1118</f>
        <v>2500</v>
      </c>
    </row>
    <row r="1119" spans="2:31" ht="28.5" thickBot="1" x14ac:dyDescent="0.35">
      <c r="B1119" s="64" t="str">
        <f>תקן[[#This Row],[סוג מרכז]]</f>
        <v>תשושים-אופק</v>
      </c>
      <c r="C1119" s="64">
        <f>תקן[[#This Row],[גודל מרכז]]</f>
        <v>60</v>
      </c>
      <c r="D1119" s="64" t="str">
        <f>תקן[[#This Row],[סוג פריט]]</f>
        <v>ציוד אלקטרוני</v>
      </c>
      <c r="E1119" s="64" t="str">
        <f>תקן[[#This Row],[קטגוריה]]</f>
        <v>חדר מנהל</v>
      </c>
      <c r="F1119" s="60" t="str">
        <f>תקן[[#This Row],[תיאור הפריט]]</f>
        <v>טלוויזיה 42 (כולל הובלה והתקנה)</v>
      </c>
      <c r="G1119" s="64">
        <f>תקן[[#This Row],[עלות פריט]]</f>
        <v>2500</v>
      </c>
      <c r="H1119" s="64">
        <f>תקן[[#This Row],[כמות]]</f>
        <v>1</v>
      </c>
      <c r="I1119" s="64">
        <f>תקן[[#This Row],[סהכ עלות]]</f>
        <v>2500</v>
      </c>
      <c r="J1119" s="65"/>
      <c r="K1119" s="209" t="str">
        <f t="shared" si="166"/>
        <v>טלוויזיה 42 (כולל הובלה והתקנה)</v>
      </c>
      <c r="L1119" s="210">
        <f t="shared" si="162"/>
        <v>1</v>
      </c>
      <c r="M1119" s="211">
        <f t="shared" si="163"/>
        <v>0</v>
      </c>
      <c r="N1119" s="211">
        <f t="shared" si="164"/>
        <v>2500</v>
      </c>
      <c r="O1119" s="210"/>
      <c r="P1119" s="218"/>
      <c r="Q1119" s="215" t="str">
        <f t="shared" si="167"/>
        <v>ציוד אלקטרוני</v>
      </c>
      <c r="R1119" s="219">
        <f t="shared" si="168"/>
        <v>1</v>
      </c>
      <c r="S1119" s="211">
        <f t="shared" si="169"/>
        <v>0</v>
      </c>
      <c r="T1119" s="211">
        <f t="shared" si="165"/>
        <v>2500</v>
      </c>
      <c r="U1119" s="211">
        <f t="shared" si="170"/>
        <v>2500</v>
      </c>
      <c r="V1119" s="220"/>
      <c r="X1119" s="63" t="str">
        <f>'טבלה מרכזת'!A1119</f>
        <v>תשושים-אופק</v>
      </c>
      <c r="Y1119" s="63">
        <f>'טבלה מרכזת'!B1119</f>
        <v>60</v>
      </c>
      <c r="Z1119" s="63" t="str">
        <f>'טבלה מרכזת'!C1119</f>
        <v>ציוד אלקטרוני</v>
      </c>
      <c r="AA1119" s="63" t="str">
        <f>'טבלה מרכזת'!D1119</f>
        <v>חדר מנהל</v>
      </c>
      <c r="AB1119" s="63" t="str">
        <f>'טבלה מרכזת'!E1119</f>
        <v>טלוויזיה 42 (כולל הובלה והתקנה)</v>
      </c>
      <c r="AC1119" s="63">
        <f>'טבלה מרכזת'!F1119</f>
        <v>2500</v>
      </c>
      <c r="AD1119" s="63">
        <f>'טבלה מרכזת'!G1119</f>
        <v>1</v>
      </c>
      <c r="AE1119" s="63">
        <f>'טבלה מרכזת'!H1119</f>
        <v>2500</v>
      </c>
    </row>
    <row r="1120" spans="2:31" ht="28.5" thickBot="1" x14ac:dyDescent="0.35">
      <c r="B1120" s="64" t="str">
        <f>תקן[[#This Row],[סוג מרכז]]</f>
        <v>תשושים-אופק</v>
      </c>
      <c r="C1120" s="64">
        <f>תקן[[#This Row],[גודל מרכז]]</f>
        <v>60</v>
      </c>
      <c r="D1120" s="64" t="str">
        <f>תקן[[#This Row],[סוג פריט]]</f>
        <v>ציוד אלקטרוני</v>
      </c>
      <c r="E1120" s="64" t="str">
        <f>תקן[[#This Row],[קטגוריה]]</f>
        <v>חדרי פעילות/תעסוקה</v>
      </c>
      <c r="F1120" s="60" t="str">
        <f>תקן[[#This Row],[תיאור הפריט]]</f>
        <v>טלוויזיה 42 (כולל הובלה והתקנה)</v>
      </c>
      <c r="G1120" s="64">
        <f>תקן[[#This Row],[עלות פריט]]</f>
        <v>2500</v>
      </c>
      <c r="H1120" s="64">
        <f>תקן[[#This Row],[כמות]]</f>
        <v>2</v>
      </c>
      <c r="I1120" s="64">
        <f>תקן[[#This Row],[סהכ עלות]]</f>
        <v>5000</v>
      </c>
      <c r="J1120" s="65"/>
      <c r="K1120" s="209" t="str">
        <f t="shared" si="166"/>
        <v>טלוויזיה 42 (כולל הובלה והתקנה)</v>
      </c>
      <c r="L1120" s="210">
        <f t="shared" si="162"/>
        <v>2</v>
      </c>
      <c r="M1120" s="211">
        <f t="shared" si="163"/>
        <v>0</v>
      </c>
      <c r="N1120" s="211">
        <f t="shared" si="164"/>
        <v>5000</v>
      </c>
      <c r="O1120" s="210"/>
      <c r="P1120" s="218"/>
      <c r="Q1120" s="215" t="str">
        <f t="shared" si="167"/>
        <v>ציוד אלקטרוני</v>
      </c>
      <c r="R1120" s="219">
        <f t="shared" si="168"/>
        <v>2</v>
      </c>
      <c r="S1120" s="211">
        <f t="shared" si="169"/>
        <v>0</v>
      </c>
      <c r="T1120" s="211">
        <f t="shared" si="165"/>
        <v>2500</v>
      </c>
      <c r="U1120" s="211">
        <f t="shared" si="170"/>
        <v>5000</v>
      </c>
      <c r="V1120" s="220"/>
      <c r="X1120" s="63" t="str">
        <f>'טבלה מרכזת'!A1120</f>
        <v>תשושים-אופק</v>
      </c>
      <c r="Y1120" s="63">
        <f>'טבלה מרכזת'!B1120</f>
        <v>60</v>
      </c>
      <c r="Z1120" s="63" t="str">
        <f>'טבלה מרכזת'!C1120</f>
        <v>ציוד אלקטרוני</v>
      </c>
      <c r="AA1120" s="63" t="str">
        <f>'טבלה מרכזת'!D1120</f>
        <v>חדרי פעילות/תעסוקה</v>
      </c>
      <c r="AB1120" s="63" t="str">
        <f>'טבלה מרכזת'!E1120</f>
        <v>טלוויזיה 42 (כולל הובלה והתקנה)</v>
      </c>
      <c r="AC1120" s="63">
        <f>'טבלה מרכזת'!F1120</f>
        <v>2500</v>
      </c>
      <c r="AD1120" s="63">
        <f>'טבלה מרכזת'!G1120</f>
        <v>2</v>
      </c>
      <c r="AE1120" s="63">
        <f>'טבלה מרכזת'!H1120</f>
        <v>5000</v>
      </c>
    </row>
    <row r="1121" spans="2:31" ht="28.5" thickBot="1" x14ac:dyDescent="0.35">
      <c r="B1121" s="64" t="str">
        <f>תקן[[#This Row],[סוג מרכז]]</f>
        <v>תשושים-אופק</v>
      </c>
      <c r="C1121" s="64">
        <f>תקן[[#This Row],[גודל מרכז]]</f>
        <v>60</v>
      </c>
      <c r="D1121" s="64" t="str">
        <f>תקן[[#This Row],[סוג פריט]]</f>
        <v>ציוד אלקטרוני</v>
      </c>
      <c r="E1121" s="64" t="str">
        <f>תקן[[#This Row],[קטגוריה]]</f>
        <v>חדרי צוות/רב תחומי</v>
      </c>
      <c r="F1121" s="60" t="str">
        <f>תקן[[#This Row],[תיאור הפריט]]</f>
        <v>טלוויזיה 42 (כולל הובלה והתקנה)</v>
      </c>
      <c r="G1121" s="64">
        <f>תקן[[#This Row],[עלות פריט]]</f>
        <v>2500</v>
      </c>
      <c r="H1121" s="64">
        <f>תקן[[#This Row],[כמות]]</f>
        <v>2</v>
      </c>
      <c r="I1121" s="64">
        <f>תקן[[#This Row],[סהכ עלות]]</f>
        <v>5000</v>
      </c>
      <c r="J1121" s="65"/>
      <c r="K1121" s="209" t="str">
        <f t="shared" si="166"/>
        <v>טלוויזיה 42 (כולל הובלה והתקנה)</v>
      </c>
      <c r="L1121" s="210">
        <f t="shared" si="162"/>
        <v>2</v>
      </c>
      <c r="M1121" s="211">
        <f t="shared" si="163"/>
        <v>0</v>
      </c>
      <c r="N1121" s="211">
        <f t="shared" si="164"/>
        <v>5000</v>
      </c>
      <c r="O1121" s="210"/>
      <c r="P1121" s="218"/>
      <c r="Q1121" s="215" t="str">
        <f t="shared" si="167"/>
        <v>ציוד אלקטרוני</v>
      </c>
      <c r="R1121" s="219">
        <f t="shared" si="168"/>
        <v>2</v>
      </c>
      <c r="S1121" s="211">
        <f t="shared" si="169"/>
        <v>0</v>
      </c>
      <c r="T1121" s="211">
        <f t="shared" si="165"/>
        <v>2500</v>
      </c>
      <c r="U1121" s="211">
        <f t="shared" si="170"/>
        <v>5000</v>
      </c>
      <c r="V1121" s="220"/>
      <c r="X1121" s="63" t="str">
        <f>'טבלה מרכזת'!A1121</f>
        <v>תשושים-אופק</v>
      </c>
      <c r="Y1121" s="63">
        <f>'טבלה מרכזת'!B1121</f>
        <v>60</v>
      </c>
      <c r="Z1121" s="63" t="str">
        <f>'טבלה מרכזת'!C1121</f>
        <v>ציוד אלקטרוני</v>
      </c>
      <c r="AA1121" s="63" t="str">
        <f>'טבלה מרכזת'!D1121</f>
        <v>חדרי צוות/רב תחומי</v>
      </c>
      <c r="AB1121" s="63" t="str">
        <f>'טבלה מרכזת'!E1121</f>
        <v>טלוויזיה 42 (כולל הובלה והתקנה)</v>
      </c>
      <c r="AC1121" s="63">
        <f>'טבלה מרכזת'!F1121</f>
        <v>2500</v>
      </c>
      <c r="AD1121" s="63">
        <f>'טבלה מרכזת'!G1121</f>
        <v>2</v>
      </c>
      <c r="AE1121" s="63">
        <f>'טבלה מרכזת'!H1121</f>
        <v>5000</v>
      </c>
    </row>
    <row r="1122" spans="2:31" ht="28.5" thickBot="1" x14ac:dyDescent="0.35">
      <c r="B1122" s="64" t="str">
        <f>תקן[[#This Row],[סוג מרכז]]</f>
        <v>תשושים-אופק</v>
      </c>
      <c r="C1122" s="64">
        <f>תקן[[#This Row],[גודל מרכז]]</f>
        <v>60</v>
      </c>
      <c r="D1122" s="64" t="str">
        <f>תקן[[#This Row],[סוג פריט]]</f>
        <v>ציוד אלקטרוני</v>
      </c>
      <c r="E1122" s="64" t="str">
        <f>תקן[[#This Row],[קטגוריה]]</f>
        <v>אולם כניסה</v>
      </c>
      <c r="F1122" s="60" t="str">
        <f>תקן[[#This Row],[תיאור הפריט]]</f>
        <v>טלוויזיה 65 (כולל הובלה והתקנה)</v>
      </c>
      <c r="G1122" s="64">
        <f>תקן[[#This Row],[עלות פריט]]</f>
        <v>5000</v>
      </c>
      <c r="H1122" s="64">
        <f>תקן[[#This Row],[כמות]]</f>
        <v>1</v>
      </c>
      <c r="I1122" s="64">
        <f>תקן[[#This Row],[סהכ עלות]]</f>
        <v>5000</v>
      </c>
      <c r="J1122" s="65"/>
      <c r="K1122" s="209" t="str">
        <f t="shared" si="166"/>
        <v>טלוויזיה 65 (כולל הובלה והתקנה)</v>
      </c>
      <c r="L1122" s="210">
        <f t="shared" si="162"/>
        <v>1</v>
      </c>
      <c r="M1122" s="211">
        <f t="shared" si="163"/>
        <v>0</v>
      </c>
      <c r="N1122" s="211">
        <f t="shared" si="164"/>
        <v>5000</v>
      </c>
      <c r="O1122" s="210"/>
      <c r="P1122" s="218"/>
      <c r="Q1122" s="215" t="str">
        <f t="shared" si="167"/>
        <v>ציוד אלקטרוני</v>
      </c>
      <c r="R1122" s="219">
        <f t="shared" si="168"/>
        <v>1</v>
      </c>
      <c r="S1122" s="211">
        <f t="shared" si="169"/>
        <v>0</v>
      </c>
      <c r="T1122" s="211">
        <f t="shared" si="165"/>
        <v>5000</v>
      </c>
      <c r="U1122" s="211">
        <f t="shared" si="170"/>
        <v>5000</v>
      </c>
      <c r="V1122" s="220"/>
      <c r="X1122" s="63" t="str">
        <f>'טבלה מרכזת'!A1122</f>
        <v>תשושים-אופק</v>
      </c>
      <c r="Y1122" s="63">
        <f>'טבלה מרכזת'!B1122</f>
        <v>60</v>
      </c>
      <c r="Z1122" s="63" t="str">
        <f>'טבלה מרכזת'!C1122</f>
        <v>ציוד אלקטרוני</v>
      </c>
      <c r="AA1122" s="63" t="str">
        <f>'טבלה מרכזת'!D1122</f>
        <v>אולם כניסה</v>
      </c>
      <c r="AB1122" s="63" t="str">
        <f>'טבלה מרכזת'!E1122</f>
        <v>טלוויזיה 65 (כולל הובלה והתקנה)</v>
      </c>
      <c r="AC1122" s="63">
        <f>'טבלה מרכזת'!F1122</f>
        <v>5000</v>
      </c>
      <c r="AD1122" s="63">
        <f>'טבלה מרכזת'!G1122</f>
        <v>1</v>
      </c>
      <c r="AE1122" s="63">
        <f>'טבלה מרכזת'!H1122</f>
        <v>5000</v>
      </c>
    </row>
    <row r="1123" spans="2:31" ht="28.5" thickBot="1" x14ac:dyDescent="0.35">
      <c r="B1123" s="64" t="str">
        <f>תקן[[#This Row],[סוג מרכז]]</f>
        <v>תשושים-אופק</v>
      </c>
      <c r="C1123" s="64">
        <f>תקן[[#This Row],[גודל מרכז]]</f>
        <v>60</v>
      </c>
      <c r="D1123" s="64" t="str">
        <f>תקן[[#This Row],[סוג פריט]]</f>
        <v>ציוד אלקטרוני</v>
      </c>
      <c r="E1123" s="64" t="str">
        <f>תקן[[#This Row],[קטגוריה]]</f>
        <v>חדר אוכל</v>
      </c>
      <c r="F1123" s="60" t="str">
        <f>תקן[[#This Row],[תיאור הפריט]]</f>
        <v>טלוויזיה 65 (כולל הובלה והתקנה)</v>
      </c>
      <c r="G1123" s="64">
        <f>תקן[[#This Row],[עלות פריט]]</f>
        <v>5000</v>
      </c>
      <c r="H1123" s="64">
        <f>תקן[[#This Row],[כמות]]</f>
        <v>1</v>
      </c>
      <c r="I1123" s="64">
        <f>תקן[[#This Row],[סהכ עלות]]</f>
        <v>5000</v>
      </c>
      <c r="J1123" s="65"/>
      <c r="K1123" s="209" t="str">
        <f t="shared" si="166"/>
        <v>טלוויזיה 65 (כולל הובלה והתקנה)</v>
      </c>
      <c r="L1123" s="210">
        <f t="shared" si="162"/>
        <v>1</v>
      </c>
      <c r="M1123" s="211">
        <f t="shared" si="163"/>
        <v>0</v>
      </c>
      <c r="N1123" s="211">
        <f t="shared" si="164"/>
        <v>5000</v>
      </c>
      <c r="O1123" s="210"/>
      <c r="P1123" s="218"/>
      <c r="Q1123" s="215" t="str">
        <f t="shared" si="167"/>
        <v>ציוד אלקטרוני</v>
      </c>
      <c r="R1123" s="219">
        <f t="shared" si="168"/>
        <v>1</v>
      </c>
      <c r="S1123" s="211">
        <f t="shared" si="169"/>
        <v>0</v>
      </c>
      <c r="T1123" s="211">
        <f t="shared" si="165"/>
        <v>5000</v>
      </c>
      <c r="U1123" s="211">
        <f t="shared" si="170"/>
        <v>5000</v>
      </c>
      <c r="V1123" s="220"/>
      <c r="X1123" s="63" t="str">
        <f>'טבלה מרכזת'!A1123</f>
        <v>תשושים-אופק</v>
      </c>
      <c r="Y1123" s="63">
        <f>'טבלה מרכזת'!B1123</f>
        <v>60</v>
      </c>
      <c r="Z1123" s="63" t="str">
        <f>'טבלה מרכזת'!C1123</f>
        <v>ציוד אלקטרוני</v>
      </c>
      <c r="AA1123" s="63" t="str">
        <f>'טבלה מרכזת'!D1123</f>
        <v>חדר אוכל</v>
      </c>
      <c r="AB1123" s="63" t="str">
        <f>'טבלה מרכזת'!E1123</f>
        <v>טלוויזיה 65 (כולל הובלה והתקנה)</v>
      </c>
      <c r="AC1123" s="63">
        <f>'טבלה מרכזת'!F1123</f>
        <v>5000</v>
      </c>
      <c r="AD1123" s="63">
        <f>'טבלה מרכזת'!G1123</f>
        <v>1</v>
      </c>
      <c r="AE1123" s="63">
        <f>'טבלה מרכזת'!H1123</f>
        <v>5000</v>
      </c>
    </row>
    <row r="1124" spans="2:31" ht="28.5" thickBot="1" x14ac:dyDescent="0.35">
      <c r="B1124" s="64" t="str">
        <f>תקן[[#This Row],[סוג מרכז]]</f>
        <v>תשושים-אופק</v>
      </c>
      <c r="C1124" s="64">
        <f>תקן[[#This Row],[גודל מרכז]]</f>
        <v>60</v>
      </c>
      <c r="D1124" s="64" t="str">
        <f>תקן[[#This Row],[סוג פריט]]</f>
        <v>ציוד אלקטרוני</v>
      </c>
      <c r="E1124" s="64" t="str">
        <f>תקן[[#This Row],[קטגוריה]]</f>
        <v>חדר אוכל</v>
      </c>
      <c r="F1124" s="60" t="str">
        <f>תקן[[#This Row],[תיאור הפריט]]</f>
        <v>טלוויזיה 85 (כולל הובלה והתקנה)</v>
      </c>
      <c r="G1124" s="64">
        <f>תקן[[#This Row],[עלות פריט]]</f>
        <v>8000</v>
      </c>
      <c r="H1124" s="64">
        <f>תקן[[#This Row],[כמות]]</f>
        <v>1</v>
      </c>
      <c r="I1124" s="64">
        <f>תקן[[#This Row],[סהכ עלות]]</f>
        <v>8000</v>
      </c>
      <c r="J1124" s="65"/>
      <c r="K1124" s="209" t="str">
        <f t="shared" si="166"/>
        <v>טלוויזיה 85 (כולל הובלה והתקנה)</v>
      </c>
      <c r="L1124" s="210">
        <f t="shared" si="162"/>
        <v>1</v>
      </c>
      <c r="M1124" s="211">
        <f t="shared" si="163"/>
        <v>0</v>
      </c>
      <c r="N1124" s="211">
        <f t="shared" si="164"/>
        <v>8000</v>
      </c>
      <c r="O1124" s="210"/>
      <c r="P1124" s="218"/>
      <c r="Q1124" s="215" t="str">
        <f t="shared" si="167"/>
        <v>ציוד אלקטרוני</v>
      </c>
      <c r="R1124" s="219">
        <f t="shared" si="168"/>
        <v>1</v>
      </c>
      <c r="S1124" s="211">
        <f t="shared" si="169"/>
        <v>0</v>
      </c>
      <c r="T1124" s="211">
        <f t="shared" si="165"/>
        <v>8000</v>
      </c>
      <c r="U1124" s="211">
        <f t="shared" si="170"/>
        <v>8000</v>
      </c>
      <c r="V1124" s="220"/>
      <c r="X1124" s="63" t="str">
        <f>'טבלה מרכזת'!A1124</f>
        <v>תשושים-אופק</v>
      </c>
      <c r="Y1124" s="63">
        <f>'טבלה מרכזת'!B1124</f>
        <v>60</v>
      </c>
      <c r="Z1124" s="63" t="str">
        <f>'טבלה מרכזת'!C1124</f>
        <v>ציוד אלקטרוני</v>
      </c>
      <c r="AA1124" s="63" t="str">
        <f>'טבלה מרכזת'!D1124</f>
        <v>חדר אוכל</v>
      </c>
      <c r="AB1124" s="63" t="str">
        <f>'טבלה מרכזת'!E1124</f>
        <v>טלוויזיה 85 (כולל הובלה והתקנה)</v>
      </c>
      <c r="AC1124" s="63">
        <f>'טבלה מרכזת'!F1124</f>
        <v>8000</v>
      </c>
      <c r="AD1124" s="63">
        <f>'טבלה מרכזת'!G1124</f>
        <v>1</v>
      </c>
      <c r="AE1124" s="63">
        <f>'טבלה מרכזת'!H1124</f>
        <v>8000</v>
      </c>
    </row>
    <row r="1125" spans="2:31" ht="14.5" thickBot="1" x14ac:dyDescent="0.35">
      <c r="B1125" s="64" t="str">
        <f>תקן[[#This Row],[סוג מרכז]]</f>
        <v>תשושים-אופק</v>
      </c>
      <c r="C1125" s="64">
        <f>תקן[[#This Row],[גודל מרכז]]</f>
        <v>60</v>
      </c>
      <c r="D1125" s="64" t="str">
        <f>תקן[[#This Row],[סוג פריט]]</f>
        <v>ציוד אלקטרוני</v>
      </c>
      <c r="E1125" s="64" t="str">
        <f>תקן[[#This Row],[קטגוריה]]</f>
        <v>ציוד אלקטרוני</v>
      </c>
      <c r="F1125" s="60" t="str">
        <f>תקן[[#This Row],[תיאור הפריט]]</f>
        <v>מגדיל טווח WIFI</v>
      </c>
      <c r="G1125" s="64">
        <f>תקן[[#This Row],[עלות פריט]]</f>
        <v>900</v>
      </c>
      <c r="H1125" s="64">
        <f>תקן[[#This Row],[כמות]]</f>
        <v>1</v>
      </c>
      <c r="I1125" s="64">
        <f>תקן[[#This Row],[סהכ עלות]]</f>
        <v>900</v>
      </c>
      <c r="J1125" s="65"/>
      <c r="K1125" s="209" t="str">
        <f t="shared" si="166"/>
        <v>מגדיל טווח WIFI</v>
      </c>
      <c r="L1125" s="210">
        <f t="shared" si="162"/>
        <v>1</v>
      </c>
      <c r="M1125" s="211">
        <f t="shared" si="163"/>
        <v>0</v>
      </c>
      <c r="N1125" s="211">
        <f t="shared" si="164"/>
        <v>900</v>
      </c>
      <c r="O1125" s="210"/>
      <c r="P1125" s="218"/>
      <c r="Q1125" s="215" t="str">
        <f t="shared" si="167"/>
        <v>ציוד אלקטרוני</v>
      </c>
      <c r="R1125" s="219">
        <f t="shared" si="168"/>
        <v>1</v>
      </c>
      <c r="S1125" s="211">
        <f t="shared" si="169"/>
        <v>0</v>
      </c>
      <c r="T1125" s="211">
        <f t="shared" si="165"/>
        <v>900</v>
      </c>
      <c r="U1125" s="211">
        <f t="shared" si="170"/>
        <v>900</v>
      </c>
      <c r="V1125" s="220"/>
      <c r="X1125" s="63" t="str">
        <f>'טבלה מרכזת'!A1125</f>
        <v>תשושים-אופק</v>
      </c>
      <c r="Y1125" s="63">
        <f>'טבלה מרכזת'!B1125</f>
        <v>60</v>
      </c>
      <c r="Z1125" s="63" t="str">
        <f>'טבלה מרכזת'!C1125</f>
        <v>ציוד אלקטרוני</v>
      </c>
      <c r="AA1125" s="63" t="str">
        <f>'טבלה מרכזת'!D1125</f>
        <v>ציוד אלקטרוני</v>
      </c>
      <c r="AB1125" s="63" t="str">
        <f>'טבלה מרכזת'!E1125</f>
        <v>מגדיל טווח WIFI</v>
      </c>
      <c r="AC1125" s="63">
        <f>'טבלה מרכזת'!F1125</f>
        <v>900</v>
      </c>
      <c r="AD1125" s="63">
        <f>'טבלה מרכזת'!G1125</f>
        <v>1</v>
      </c>
      <c r="AE1125" s="63">
        <f>'טבלה מרכזת'!H1125</f>
        <v>900</v>
      </c>
    </row>
    <row r="1126" spans="2:31" ht="14.5" thickBot="1" x14ac:dyDescent="0.35">
      <c r="B1126" s="64" t="str">
        <f>תקן[[#This Row],[סוג מרכז]]</f>
        <v>תשושים-אופק</v>
      </c>
      <c r="C1126" s="64">
        <f>תקן[[#This Row],[גודל מרכז]]</f>
        <v>60</v>
      </c>
      <c r="D1126" s="64" t="str">
        <f>תקן[[#This Row],[סוג פריט]]</f>
        <v>ציוד אלקטרוני</v>
      </c>
      <c r="E1126" s="64" t="str">
        <f>תקן[[#This Row],[קטגוריה]]</f>
        <v>כללי</v>
      </c>
      <c r="F1126" s="60" t="str">
        <f>תקן[[#This Row],[תיאור הפריט]]</f>
        <v>מערכת אזעקה ומצלמות</v>
      </c>
      <c r="G1126" s="64">
        <f>תקן[[#This Row],[עלות פריט]]</f>
        <v>5000</v>
      </c>
      <c r="H1126" s="64">
        <f>תקן[[#This Row],[כמות]]</f>
        <v>2</v>
      </c>
      <c r="I1126" s="64">
        <f>תקן[[#This Row],[סהכ עלות]]</f>
        <v>10000</v>
      </c>
      <c r="J1126" s="65"/>
      <c r="K1126" s="209" t="str">
        <f t="shared" si="166"/>
        <v>מערכת אזעקה ומצלמות</v>
      </c>
      <c r="L1126" s="210">
        <f t="shared" si="162"/>
        <v>2</v>
      </c>
      <c r="M1126" s="211">
        <f t="shared" si="163"/>
        <v>0</v>
      </c>
      <c r="N1126" s="211">
        <f t="shared" si="164"/>
        <v>10000</v>
      </c>
      <c r="O1126" s="210"/>
      <c r="P1126" s="218"/>
      <c r="Q1126" s="215" t="str">
        <f t="shared" si="167"/>
        <v>ציוד אלקטרוני</v>
      </c>
      <c r="R1126" s="219">
        <f t="shared" si="168"/>
        <v>2</v>
      </c>
      <c r="S1126" s="211">
        <f t="shared" si="169"/>
        <v>0</v>
      </c>
      <c r="T1126" s="211">
        <f t="shared" si="165"/>
        <v>5000</v>
      </c>
      <c r="U1126" s="211">
        <f t="shared" si="170"/>
        <v>10000</v>
      </c>
      <c r="V1126" s="220"/>
      <c r="X1126" s="63" t="str">
        <f>'טבלה מרכזת'!A1126</f>
        <v>תשושים-אופק</v>
      </c>
      <c r="Y1126" s="63">
        <f>'טבלה מרכזת'!B1126</f>
        <v>60</v>
      </c>
      <c r="Z1126" s="63" t="str">
        <f>'טבלה מרכזת'!C1126</f>
        <v>ציוד אלקטרוני</v>
      </c>
      <c r="AA1126" s="63" t="str">
        <f>'טבלה מרכזת'!D1126</f>
        <v>כללי</v>
      </c>
      <c r="AB1126" s="63" t="str">
        <f>'טבלה מרכזת'!E1126</f>
        <v>מערכת אזעקה ומצלמות</v>
      </c>
      <c r="AC1126" s="63">
        <f>'טבלה מרכזת'!F1126</f>
        <v>5000</v>
      </c>
      <c r="AD1126" s="63">
        <f>'טבלה מרכזת'!G1126</f>
        <v>2</v>
      </c>
      <c r="AE1126" s="63">
        <f>'טבלה מרכזת'!H1126</f>
        <v>10000</v>
      </c>
    </row>
    <row r="1127" spans="2:31" ht="14.5" thickBot="1" x14ac:dyDescent="0.35">
      <c r="B1127" s="64" t="str">
        <f>תקן[[#This Row],[סוג מרכז]]</f>
        <v>תשושים-אופק</v>
      </c>
      <c r="C1127" s="64">
        <f>תקן[[#This Row],[גודל מרכז]]</f>
        <v>60</v>
      </c>
      <c r="D1127" s="64" t="str">
        <f>תקן[[#This Row],[סוג פריט]]</f>
        <v>ציוד אלקטרוני</v>
      </c>
      <c r="E1127" s="64" t="str">
        <f>תקן[[#This Row],[קטגוריה]]</f>
        <v>ציוד אלקטרוני</v>
      </c>
      <c r="F1127" s="60" t="str">
        <f>תקן[[#This Row],[תיאור הפריט]]</f>
        <v>מערכת התרעה נגד אש</v>
      </c>
      <c r="G1127" s="64">
        <f>תקן[[#This Row],[עלות פריט]]</f>
        <v>5200</v>
      </c>
      <c r="H1127" s="64">
        <f>תקן[[#This Row],[כמות]]</f>
        <v>1</v>
      </c>
      <c r="I1127" s="64">
        <f>תקן[[#This Row],[סהכ עלות]]</f>
        <v>5200</v>
      </c>
      <c r="J1127" s="65"/>
      <c r="K1127" s="209" t="str">
        <f t="shared" si="166"/>
        <v>מערכת התרעה נגד אש</v>
      </c>
      <c r="L1127" s="210">
        <f t="shared" si="162"/>
        <v>1</v>
      </c>
      <c r="M1127" s="211">
        <f t="shared" si="163"/>
        <v>0</v>
      </c>
      <c r="N1127" s="211">
        <f t="shared" si="164"/>
        <v>5200</v>
      </c>
      <c r="O1127" s="210"/>
      <c r="P1127" s="218"/>
      <c r="Q1127" s="215" t="str">
        <f t="shared" si="167"/>
        <v>ציוד אלקטרוני</v>
      </c>
      <c r="R1127" s="219">
        <f t="shared" si="168"/>
        <v>1</v>
      </c>
      <c r="S1127" s="211">
        <f t="shared" si="169"/>
        <v>0</v>
      </c>
      <c r="T1127" s="211">
        <f t="shared" si="165"/>
        <v>5200</v>
      </c>
      <c r="U1127" s="211">
        <f t="shared" si="170"/>
        <v>5200</v>
      </c>
      <c r="V1127" s="220"/>
      <c r="X1127" s="63" t="str">
        <f>'טבלה מרכזת'!A1127</f>
        <v>תשושים-אופק</v>
      </c>
      <c r="Y1127" s="63">
        <f>'טבלה מרכזת'!B1127</f>
        <v>60</v>
      </c>
      <c r="Z1127" s="63" t="str">
        <f>'טבלה מרכזת'!C1127</f>
        <v>ציוד אלקטרוני</v>
      </c>
      <c r="AA1127" s="63" t="str">
        <f>'טבלה מרכזת'!D1127</f>
        <v>ציוד אלקטרוני</v>
      </c>
      <c r="AB1127" s="63" t="str">
        <f>'טבלה מרכזת'!E1127</f>
        <v>מערכת התרעה נגד אש</v>
      </c>
      <c r="AC1127" s="63">
        <f>'טבלה מרכזת'!F1127</f>
        <v>5200</v>
      </c>
      <c r="AD1127" s="63">
        <f>'טבלה מרכזת'!G1127</f>
        <v>1</v>
      </c>
      <c r="AE1127" s="63">
        <f>'טבלה מרכזת'!H1127</f>
        <v>5200</v>
      </c>
    </row>
    <row r="1128" spans="2:31" ht="14.5" thickBot="1" x14ac:dyDescent="0.35">
      <c r="B1128" s="64" t="str">
        <f>תקן[[#This Row],[סוג מרכז]]</f>
        <v>תשושים-אופק</v>
      </c>
      <c r="C1128" s="64">
        <f>תקן[[#This Row],[גודל מרכז]]</f>
        <v>60</v>
      </c>
      <c r="D1128" s="64" t="str">
        <f>תקן[[#This Row],[סוג פריט]]</f>
        <v>ציוד אלקטרוני</v>
      </c>
      <c r="E1128" s="64" t="str">
        <f>תקן[[#This Row],[קטגוריה]]</f>
        <v>ציוד אלקטרוני</v>
      </c>
      <c r="F1128" s="60" t="str">
        <f>תקן[[#This Row],[תיאור הפריט]]</f>
        <v>מערכת טלפונים</v>
      </c>
      <c r="G1128" s="64">
        <f>תקן[[#This Row],[עלות פריט]]</f>
        <v>6100</v>
      </c>
      <c r="H1128" s="64">
        <f>תקן[[#This Row],[כמות]]</f>
        <v>1</v>
      </c>
      <c r="I1128" s="64">
        <f>תקן[[#This Row],[סהכ עלות]]</f>
        <v>6100</v>
      </c>
      <c r="J1128" s="65"/>
      <c r="K1128" s="209" t="str">
        <f t="shared" si="166"/>
        <v>מערכת טלפונים</v>
      </c>
      <c r="L1128" s="210">
        <f t="shared" si="162"/>
        <v>1</v>
      </c>
      <c r="M1128" s="211">
        <f t="shared" si="163"/>
        <v>0</v>
      </c>
      <c r="N1128" s="211">
        <f t="shared" si="164"/>
        <v>6100</v>
      </c>
      <c r="O1128" s="210"/>
      <c r="P1128" s="218"/>
      <c r="Q1128" s="215" t="str">
        <f t="shared" si="167"/>
        <v>ציוד אלקטרוני</v>
      </c>
      <c r="R1128" s="219">
        <f t="shared" si="168"/>
        <v>1</v>
      </c>
      <c r="S1128" s="211">
        <f t="shared" si="169"/>
        <v>0</v>
      </c>
      <c r="T1128" s="211">
        <f t="shared" si="165"/>
        <v>6100</v>
      </c>
      <c r="U1128" s="211">
        <f t="shared" si="170"/>
        <v>6100</v>
      </c>
      <c r="V1128" s="220"/>
      <c r="X1128" s="63" t="str">
        <f>'טבלה מרכזת'!A1128</f>
        <v>תשושים-אופק</v>
      </c>
      <c r="Y1128" s="63">
        <f>'טבלה מרכזת'!B1128</f>
        <v>60</v>
      </c>
      <c r="Z1128" s="63" t="str">
        <f>'טבלה מרכזת'!C1128</f>
        <v>ציוד אלקטרוני</v>
      </c>
      <c r="AA1128" s="63" t="str">
        <f>'טבלה מרכזת'!D1128</f>
        <v>ציוד אלקטרוני</v>
      </c>
      <c r="AB1128" s="63" t="str">
        <f>'טבלה מרכזת'!E1128</f>
        <v>מערכת טלפונים</v>
      </c>
      <c r="AC1128" s="63">
        <f>'טבלה מרכזת'!F1128</f>
        <v>6100</v>
      </c>
      <c r="AD1128" s="63">
        <f>'טבלה מרכזת'!G1128</f>
        <v>1</v>
      </c>
      <c r="AE1128" s="63">
        <f>'טבלה מרכזת'!H1128</f>
        <v>6100</v>
      </c>
    </row>
    <row r="1129" spans="2:31" ht="14.5" thickBot="1" x14ac:dyDescent="0.35">
      <c r="B1129" s="64" t="str">
        <f>תקן[[#This Row],[סוג מרכז]]</f>
        <v>תשושים-אופק</v>
      </c>
      <c r="C1129" s="64">
        <f>תקן[[#This Row],[גודל מרכז]]</f>
        <v>60</v>
      </c>
      <c r="D1129" s="64" t="str">
        <f>תקן[[#This Row],[סוג פריט]]</f>
        <v>ציוד אלקטרוני</v>
      </c>
      <c r="E1129" s="64" t="str">
        <f>תקן[[#This Row],[קטגוריה]]</f>
        <v>ציוד אלקטרוני</v>
      </c>
      <c r="F1129" s="60" t="str">
        <f>תקן[[#This Row],[תיאור הפריט]]</f>
        <v>מערכת כריזת חירום</v>
      </c>
      <c r="G1129" s="64">
        <f>תקן[[#This Row],[עלות פריט]]</f>
        <v>5000</v>
      </c>
      <c r="H1129" s="64">
        <f>תקן[[#This Row],[כמות]]</f>
        <v>1</v>
      </c>
      <c r="I1129" s="64">
        <f>תקן[[#This Row],[סהכ עלות]]</f>
        <v>5000</v>
      </c>
      <c r="J1129" s="65"/>
      <c r="K1129" s="209" t="str">
        <f t="shared" si="166"/>
        <v>מערכת כריזת חירום</v>
      </c>
      <c r="L1129" s="210">
        <f t="shared" si="162"/>
        <v>1</v>
      </c>
      <c r="M1129" s="211">
        <f t="shared" si="163"/>
        <v>0</v>
      </c>
      <c r="N1129" s="211">
        <f t="shared" si="164"/>
        <v>5000</v>
      </c>
      <c r="O1129" s="210"/>
      <c r="P1129" s="218"/>
      <c r="Q1129" s="215" t="str">
        <f t="shared" si="167"/>
        <v>ציוד אלקטרוני</v>
      </c>
      <c r="R1129" s="219">
        <f t="shared" si="168"/>
        <v>1</v>
      </c>
      <c r="S1129" s="211">
        <f t="shared" si="169"/>
        <v>0</v>
      </c>
      <c r="T1129" s="211">
        <f t="shared" si="165"/>
        <v>5000</v>
      </c>
      <c r="U1129" s="211">
        <f t="shared" si="170"/>
        <v>5000</v>
      </c>
      <c r="V1129" s="220"/>
      <c r="X1129" s="63" t="str">
        <f>'טבלה מרכזת'!A1129</f>
        <v>תשושים-אופק</v>
      </c>
      <c r="Y1129" s="63">
        <f>'טבלה מרכזת'!B1129</f>
        <v>60</v>
      </c>
      <c r="Z1129" s="63" t="str">
        <f>'טבלה מרכזת'!C1129</f>
        <v>ציוד אלקטרוני</v>
      </c>
      <c r="AA1129" s="63" t="str">
        <f>'טבלה מרכזת'!D1129</f>
        <v>ציוד אלקטרוני</v>
      </c>
      <c r="AB1129" s="63" t="str">
        <f>'טבלה מרכזת'!E1129</f>
        <v>מערכת כריזת חירום</v>
      </c>
      <c r="AC1129" s="63">
        <f>'טבלה מרכזת'!F1129</f>
        <v>5000</v>
      </c>
      <c r="AD1129" s="63">
        <f>'טבלה מרכזת'!G1129</f>
        <v>1</v>
      </c>
      <c r="AE1129" s="63">
        <f>'טבלה מרכזת'!H1129</f>
        <v>5000</v>
      </c>
    </row>
    <row r="1130" spans="2:31" ht="14.5" thickBot="1" x14ac:dyDescent="0.35">
      <c r="B1130" s="64" t="str">
        <f>תקן[[#This Row],[סוג מרכז]]</f>
        <v>תשושים-אופק</v>
      </c>
      <c r="C1130" s="64">
        <f>תקן[[#This Row],[גודל מרכז]]</f>
        <v>60</v>
      </c>
      <c r="D1130" s="64" t="str">
        <f>תקן[[#This Row],[סוג פריט]]</f>
        <v>ריהוט</v>
      </c>
      <c r="E1130" s="64" t="str">
        <f>תקן[[#This Row],[קטגוריה]]</f>
        <v>חדר מנוחה</v>
      </c>
      <c r="F1130" s="60" t="str">
        <f>תקן[[#This Row],[תיאור הפריט]]</f>
        <v>ארון איחסון (רוחב 80-100 ס"מ)</v>
      </c>
      <c r="G1130" s="64">
        <f>תקן[[#This Row],[עלות פריט]]</f>
        <v>1000</v>
      </c>
      <c r="H1130" s="64">
        <f>תקן[[#This Row],[כמות]]</f>
        <v>1</v>
      </c>
      <c r="I1130" s="64">
        <f>תקן[[#This Row],[סהכ עלות]]</f>
        <v>1000</v>
      </c>
      <c r="J1130" s="65"/>
      <c r="K1130" s="209" t="str">
        <f t="shared" si="166"/>
        <v>ארון איחסון (רוחב 80-100 ס"מ)</v>
      </c>
      <c r="L1130" s="210">
        <f t="shared" si="162"/>
        <v>1</v>
      </c>
      <c r="M1130" s="211">
        <f t="shared" si="163"/>
        <v>0</v>
      </c>
      <c r="N1130" s="211">
        <f t="shared" si="164"/>
        <v>1000</v>
      </c>
      <c r="O1130" s="210"/>
      <c r="P1130" s="218"/>
      <c r="Q1130" s="215" t="str">
        <f t="shared" si="167"/>
        <v>ריהוט</v>
      </c>
      <c r="R1130" s="219">
        <f t="shared" si="168"/>
        <v>1</v>
      </c>
      <c r="S1130" s="211">
        <f t="shared" si="169"/>
        <v>0</v>
      </c>
      <c r="T1130" s="211">
        <f t="shared" si="165"/>
        <v>1000</v>
      </c>
      <c r="U1130" s="211">
        <f t="shared" si="170"/>
        <v>1000</v>
      </c>
      <c r="V1130" s="220"/>
      <c r="X1130" s="63" t="str">
        <f>'טבלה מרכזת'!A1130</f>
        <v>תשושים-אופק</v>
      </c>
      <c r="Y1130" s="63">
        <f>'טבלה מרכזת'!B1130</f>
        <v>60</v>
      </c>
      <c r="Z1130" s="63" t="str">
        <f>'טבלה מרכזת'!C1130</f>
        <v>ריהוט</v>
      </c>
      <c r="AA1130" s="63" t="str">
        <f>'טבלה מרכזת'!D1130</f>
        <v>חדר מנוחה</v>
      </c>
      <c r="AB1130" s="63" t="str">
        <f>'טבלה מרכזת'!E1130</f>
        <v>ארון איחסון (רוחב 80-100 ס"מ)</v>
      </c>
      <c r="AC1130" s="63">
        <f>'טבלה מרכזת'!F1130</f>
        <v>1000</v>
      </c>
      <c r="AD1130" s="63">
        <f>'טבלה מרכזת'!G1130</f>
        <v>1</v>
      </c>
      <c r="AE1130" s="63">
        <f>'טבלה מרכזת'!H1130</f>
        <v>1000</v>
      </c>
    </row>
    <row r="1131" spans="2:31" ht="14.5" thickBot="1" x14ac:dyDescent="0.35">
      <c r="B1131" s="64" t="str">
        <f>תקן[[#This Row],[סוג מרכז]]</f>
        <v>תשושים-אופק</v>
      </c>
      <c r="C1131" s="64">
        <f>תקן[[#This Row],[גודל מרכז]]</f>
        <v>60</v>
      </c>
      <c r="D1131" s="64" t="str">
        <f>תקן[[#This Row],[סוג פריט]]</f>
        <v>ריהוט</v>
      </c>
      <c r="E1131" s="64" t="str">
        <f>תקן[[#This Row],[קטגוריה]]</f>
        <v>חדר ניקיון</v>
      </c>
      <c r="F1131" s="60" t="str">
        <f>תקן[[#This Row],[תיאור הפריט]]</f>
        <v>ארון איחסון (רוחב 80-100 ס"מ)</v>
      </c>
      <c r="G1131" s="64">
        <f>תקן[[#This Row],[עלות פריט]]</f>
        <v>1000</v>
      </c>
      <c r="H1131" s="64">
        <f>תקן[[#This Row],[כמות]]</f>
        <v>1</v>
      </c>
      <c r="I1131" s="64">
        <f>תקן[[#This Row],[סהכ עלות]]</f>
        <v>1000</v>
      </c>
      <c r="J1131" s="65"/>
      <c r="K1131" s="209" t="str">
        <f t="shared" si="166"/>
        <v>ארון איחסון (רוחב 80-100 ס"מ)</v>
      </c>
      <c r="L1131" s="210">
        <f t="shared" si="162"/>
        <v>1</v>
      </c>
      <c r="M1131" s="211">
        <f t="shared" si="163"/>
        <v>0</v>
      </c>
      <c r="N1131" s="211">
        <f t="shared" si="164"/>
        <v>1000</v>
      </c>
      <c r="O1131" s="210"/>
      <c r="P1131" s="218"/>
      <c r="Q1131" s="215" t="str">
        <f t="shared" si="167"/>
        <v>ריהוט</v>
      </c>
      <c r="R1131" s="219">
        <f t="shared" si="168"/>
        <v>1</v>
      </c>
      <c r="S1131" s="211">
        <f t="shared" si="169"/>
        <v>0</v>
      </c>
      <c r="T1131" s="211">
        <f t="shared" si="165"/>
        <v>1000</v>
      </c>
      <c r="U1131" s="211">
        <f t="shared" si="170"/>
        <v>1000</v>
      </c>
      <c r="V1131" s="220"/>
      <c r="X1131" s="63" t="str">
        <f>'טבלה מרכזת'!A1131</f>
        <v>תשושים-אופק</v>
      </c>
      <c r="Y1131" s="63">
        <f>'טבלה מרכזת'!B1131</f>
        <v>60</v>
      </c>
      <c r="Z1131" s="63" t="str">
        <f>'טבלה מרכזת'!C1131</f>
        <v>ריהוט</v>
      </c>
      <c r="AA1131" s="63" t="str">
        <f>'טבלה מרכזת'!D1131</f>
        <v>חדר ניקיון</v>
      </c>
      <c r="AB1131" s="63" t="str">
        <f>'טבלה מרכזת'!E1131</f>
        <v>ארון איחסון (רוחב 80-100 ס"מ)</v>
      </c>
      <c r="AC1131" s="63">
        <f>'טבלה מרכזת'!F1131</f>
        <v>1000</v>
      </c>
      <c r="AD1131" s="63">
        <f>'טבלה מרכזת'!G1131</f>
        <v>1</v>
      </c>
      <c r="AE1131" s="63">
        <f>'טבלה מרכזת'!H1131</f>
        <v>1000</v>
      </c>
    </row>
    <row r="1132" spans="2:31" ht="14.5" thickBot="1" x14ac:dyDescent="0.35">
      <c r="B1132" s="64" t="str">
        <f>תקן[[#This Row],[סוג מרכז]]</f>
        <v>תשושים-אופק</v>
      </c>
      <c r="C1132" s="64">
        <f>תקן[[#This Row],[גודל מרכז]]</f>
        <v>60</v>
      </c>
      <c r="D1132" s="64" t="str">
        <f>תקן[[#This Row],[סוג פריט]]</f>
        <v>ריהוט</v>
      </c>
      <c r="E1132" s="64" t="str">
        <f>תקן[[#This Row],[קטגוריה]]</f>
        <v>חדרי פעילות/תעסוקה</v>
      </c>
      <c r="F1132" s="60" t="str">
        <f>תקן[[#This Row],[תיאור הפריט]]</f>
        <v>ארון איחסון (רוחב 80-100 ס"מ)</v>
      </c>
      <c r="G1132" s="64">
        <f>תקן[[#This Row],[עלות פריט]]</f>
        <v>1000</v>
      </c>
      <c r="H1132" s="64">
        <f>תקן[[#This Row],[כמות]]</f>
        <v>4</v>
      </c>
      <c r="I1132" s="64">
        <f>תקן[[#This Row],[סהכ עלות]]</f>
        <v>4000</v>
      </c>
      <c r="J1132" s="65"/>
      <c r="K1132" s="209" t="str">
        <f t="shared" si="166"/>
        <v>ארון איחסון (רוחב 80-100 ס"מ)</v>
      </c>
      <c r="L1132" s="210">
        <f t="shared" si="162"/>
        <v>4</v>
      </c>
      <c r="M1132" s="211">
        <f t="shared" si="163"/>
        <v>0</v>
      </c>
      <c r="N1132" s="211">
        <f t="shared" si="164"/>
        <v>4000</v>
      </c>
      <c r="O1132" s="210"/>
      <c r="P1132" s="218"/>
      <c r="Q1132" s="215" t="str">
        <f t="shared" si="167"/>
        <v>ריהוט</v>
      </c>
      <c r="R1132" s="219">
        <f t="shared" si="168"/>
        <v>4</v>
      </c>
      <c r="S1132" s="211">
        <f t="shared" si="169"/>
        <v>0</v>
      </c>
      <c r="T1132" s="211">
        <f t="shared" si="165"/>
        <v>1000</v>
      </c>
      <c r="U1132" s="211">
        <f t="shared" si="170"/>
        <v>4000</v>
      </c>
      <c r="V1132" s="220"/>
      <c r="X1132" s="63" t="str">
        <f>'טבלה מרכזת'!A1132</f>
        <v>תשושים-אופק</v>
      </c>
      <c r="Y1132" s="63">
        <f>'טבלה מרכזת'!B1132</f>
        <v>60</v>
      </c>
      <c r="Z1132" s="63" t="str">
        <f>'טבלה מרכזת'!C1132</f>
        <v>ריהוט</v>
      </c>
      <c r="AA1132" s="63" t="str">
        <f>'טבלה מרכזת'!D1132</f>
        <v>חדרי פעילות/תעסוקה</v>
      </c>
      <c r="AB1132" s="63" t="str">
        <f>'טבלה מרכזת'!E1132</f>
        <v>ארון איחסון (רוחב 80-100 ס"מ)</v>
      </c>
      <c r="AC1132" s="63">
        <f>'טבלה מרכזת'!F1132</f>
        <v>1000</v>
      </c>
      <c r="AD1132" s="63">
        <f>'טבלה מרכזת'!G1132</f>
        <v>4</v>
      </c>
      <c r="AE1132" s="63">
        <f>'טבלה מרכזת'!H1132</f>
        <v>4000</v>
      </c>
    </row>
    <row r="1133" spans="2:31" ht="14.5" thickBot="1" x14ac:dyDescent="0.35">
      <c r="B1133" s="64" t="str">
        <f>תקן[[#This Row],[סוג מרכז]]</f>
        <v>תשושים-אופק</v>
      </c>
      <c r="C1133" s="64">
        <f>תקן[[#This Row],[גודל מרכז]]</f>
        <v>60</v>
      </c>
      <c r="D1133" s="64" t="str">
        <f>תקן[[#This Row],[סוג פריט]]</f>
        <v>ריהוט</v>
      </c>
      <c r="E1133" s="64" t="str">
        <f>תקן[[#This Row],[קטגוריה]]</f>
        <v>מחסנים - מטבח, כללי, תעסוקה</v>
      </c>
      <c r="F1133" s="60" t="str">
        <f>תקן[[#This Row],[תיאור הפריט]]</f>
        <v>ארון איחסון (רוחב 80-100 ס"מ)</v>
      </c>
      <c r="G1133" s="64">
        <f>תקן[[#This Row],[עלות פריט]]</f>
        <v>1000</v>
      </c>
      <c r="H1133" s="64">
        <f>תקן[[#This Row],[כמות]]</f>
        <v>3</v>
      </c>
      <c r="I1133" s="64">
        <f>תקן[[#This Row],[סהכ עלות]]</f>
        <v>3000</v>
      </c>
      <c r="J1133" s="65"/>
      <c r="K1133" s="209" t="str">
        <f t="shared" si="166"/>
        <v>ארון איחסון (רוחב 80-100 ס"מ)</v>
      </c>
      <c r="L1133" s="210">
        <f t="shared" si="162"/>
        <v>3</v>
      </c>
      <c r="M1133" s="211">
        <f t="shared" si="163"/>
        <v>0</v>
      </c>
      <c r="N1133" s="211">
        <f t="shared" si="164"/>
        <v>3000</v>
      </c>
      <c r="O1133" s="210"/>
      <c r="P1133" s="218"/>
      <c r="Q1133" s="215" t="str">
        <f t="shared" si="167"/>
        <v>ריהוט</v>
      </c>
      <c r="R1133" s="219">
        <f t="shared" si="168"/>
        <v>3</v>
      </c>
      <c r="S1133" s="211">
        <f t="shared" si="169"/>
        <v>0</v>
      </c>
      <c r="T1133" s="211">
        <f t="shared" si="165"/>
        <v>1000</v>
      </c>
      <c r="U1133" s="211">
        <f t="shared" si="170"/>
        <v>3000</v>
      </c>
      <c r="V1133" s="220"/>
      <c r="X1133" s="63" t="str">
        <f>'טבלה מרכזת'!A1133</f>
        <v>תשושים-אופק</v>
      </c>
      <c r="Y1133" s="63">
        <f>'טבלה מרכזת'!B1133</f>
        <v>60</v>
      </c>
      <c r="Z1133" s="63" t="str">
        <f>'טבלה מרכזת'!C1133</f>
        <v>ריהוט</v>
      </c>
      <c r="AA1133" s="63" t="str">
        <f>'טבלה מרכזת'!D1133</f>
        <v>מחסנים - מטבח, כללי, תעסוקה</v>
      </c>
      <c r="AB1133" s="63" t="str">
        <f>'טבלה מרכזת'!E1133</f>
        <v>ארון איחסון (רוחב 80-100 ס"מ)</v>
      </c>
      <c r="AC1133" s="63">
        <f>'טבלה מרכזת'!F1133</f>
        <v>1000</v>
      </c>
      <c r="AD1133" s="63">
        <f>'טבלה מרכזת'!G1133</f>
        <v>3</v>
      </c>
      <c r="AE1133" s="63">
        <f>'טבלה מרכזת'!H1133</f>
        <v>3000</v>
      </c>
    </row>
    <row r="1134" spans="2:31" ht="14.5" thickBot="1" x14ac:dyDescent="0.35">
      <c r="B1134" s="64" t="str">
        <f>תקן[[#This Row],[סוג מרכז]]</f>
        <v>תשושים-אופק</v>
      </c>
      <c r="C1134" s="64">
        <f>תקן[[#This Row],[גודל מרכז]]</f>
        <v>60</v>
      </c>
      <c r="D1134" s="64" t="str">
        <f>תקן[[#This Row],[סוג פריט]]</f>
        <v>ריהוט</v>
      </c>
      <c r="E1134" s="64" t="str">
        <f>תקן[[#This Row],[קטגוריה]]</f>
        <v>מכבסה</v>
      </c>
      <c r="F1134" s="60" t="str">
        <f>תקן[[#This Row],[תיאור הפריט]]</f>
        <v>ארון איחסון (רוחב 80-100 ס"מ)</v>
      </c>
      <c r="G1134" s="64">
        <f>תקן[[#This Row],[עלות פריט]]</f>
        <v>1000</v>
      </c>
      <c r="H1134" s="64">
        <f>תקן[[#This Row],[כמות]]</f>
        <v>1</v>
      </c>
      <c r="I1134" s="64">
        <f>תקן[[#This Row],[סהכ עלות]]</f>
        <v>1000</v>
      </c>
      <c r="J1134" s="65"/>
      <c r="K1134" s="209" t="str">
        <f t="shared" si="166"/>
        <v>ארון איחסון (רוחב 80-100 ס"מ)</v>
      </c>
      <c r="L1134" s="210">
        <f t="shared" si="162"/>
        <v>1</v>
      </c>
      <c r="M1134" s="211">
        <f t="shared" si="163"/>
        <v>0</v>
      </c>
      <c r="N1134" s="211">
        <f t="shared" si="164"/>
        <v>1000</v>
      </c>
      <c r="O1134" s="210"/>
      <c r="P1134" s="218"/>
      <c r="Q1134" s="215" t="str">
        <f t="shared" si="167"/>
        <v>ריהוט</v>
      </c>
      <c r="R1134" s="219">
        <f t="shared" si="168"/>
        <v>1</v>
      </c>
      <c r="S1134" s="211">
        <f t="shared" si="169"/>
        <v>0</v>
      </c>
      <c r="T1134" s="211">
        <f t="shared" si="165"/>
        <v>1000</v>
      </c>
      <c r="U1134" s="211">
        <f t="shared" si="170"/>
        <v>1000</v>
      </c>
      <c r="V1134" s="220"/>
      <c r="X1134" s="63" t="str">
        <f>'טבלה מרכזת'!A1134</f>
        <v>תשושים-אופק</v>
      </c>
      <c r="Y1134" s="63">
        <f>'טבלה מרכזת'!B1134</f>
        <v>60</v>
      </c>
      <c r="Z1134" s="63" t="str">
        <f>'טבלה מרכזת'!C1134</f>
        <v>ריהוט</v>
      </c>
      <c r="AA1134" s="63" t="str">
        <f>'טבלה מרכזת'!D1134</f>
        <v>מכבסה</v>
      </c>
      <c r="AB1134" s="63" t="str">
        <f>'טבלה מרכזת'!E1134</f>
        <v>ארון איחסון (רוחב 80-100 ס"מ)</v>
      </c>
      <c r="AC1134" s="63">
        <f>'טבלה מרכזת'!F1134</f>
        <v>1000</v>
      </c>
      <c r="AD1134" s="63">
        <f>'טבלה מרכזת'!G1134</f>
        <v>1</v>
      </c>
      <c r="AE1134" s="63">
        <f>'טבלה מרכזת'!H1134</f>
        <v>1000</v>
      </c>
    </row>
    <row r="1135" spans="2:31" ht="28.5" thickBot="1" x14ac:dyDescent="0.35">
      <c r="B1135" s="64" t="str">
        <f>תקן[[#This Row],[סוג מרכז]]</f>
        <v>תשושים-אופק</v>
      </c>
      <c r="C1135" s="64">
        <f>תקן[[#This Row],[גודל מרכז]]</f>
        <v>60</v>
      </c>
      <c r="D1135" s="64" t="str">
        <f>תקן[[#This Row],[סוג פריט]]</f>
        <v>ריהוט</v>
      </c>
      <c r="E1135" s="64" t="str">
        <f>תקן[[#This Row],[קטגוריה]]</f>
        <v>חדר מזכירות וקבלה</v>
      </c>
      <c r="F1135" s="60" t="str">
        <f>תקן[[#This Row],[תיאור הפריט]]</f>
        <v>ארון איחסון משרדי (רוחב כ- 1 מטר)</v>
      </c>
      <c r="G1135" s="64">
        <f>תקן[[#This Row],[עלות פריט]]</f>
        <v>1500</v>
      </c>
      <c r="H1135" s="64">
        <f>תקן[[#This Row],[כמות]]</f>
        <v>2</v>
      </c>
      <c r="I1135" s="64">
        <f>תקן[[#This Row],[סהכ עלות]]</f>
        <v>3000</v>
      </c>
      <c r="J1135" s="65"/>
      <c r="K1135" s="209" t="str">
        <f t="shared" si="166"/>
        <v>ארון איחסון משרדי (רוחב כ- 1 מטר)</v>
      </c>
      <c r="L1135" s="210">
        <f t="shared" si="162"/>
        <v>2</v>
      </c>
      <c r="M1135" s="211">
        <f t="shared" si="163"/>
        <v>0</v>
      </c>
      <c r="N1135" s="211">
        <f t="shared" si="164"/>
        <v>3000</v>
      </c>
      <c r="O1135" s="210"/>
      <c r="P1135" s="218"/>
      <c r="Q1135" s="215" t="str">
        <f t="shared" si="167"/>
        <v>ריהוט</v>
      </c>
      <c r="R1135" s="219">
        <f t="shared" si="168"/>
        <v>2</v>
      </c>
      <c r="S1135" s="211">
        <f t="shared" si="169"/>
        <v>0</v>
      </c>
      <c r="T1135" s="211">
        <f t="shared" si="165"/>
        <v>1500</v>
      </c>
      <c r="U1135" s="211">
        <f t="shared" si="170"/>
        <v>3000</v>
      </c>
      <c r="V1135" s="220"/>
      <c r="X1135" s="63" t="str">
        <f>'טבלה מרכזת'!A1135</f>
        <v>תשושים-אופק</v>
      </c>
      <c r="Y1135" s="63">
        <f>'טבלה מרכזת'!B1135</f>
        <v>60</v>
      </c>
      <c r="Z1135" s="63" t="str">
        <f>'טבלה מרכזת'!C1135</f>
        <v>ריהוט</v>
      </c>
      <c r="AA1135" s="63" t="str">
        <f>'טבלה מרכזת'!D1135</f>
        <v>חדר מזכירות וקבלה</v>
      </c>
      <c r="AB1135" s="63" t="str">
        <f>'טבלה מרכזת'!E1135</f>
        <v>ארון איחסון משרדי (רוחב כ- 1 מטר)</v>
      </c>
      <c r="AC1135" s="63">
        <f>'טבלה מרכזת'!F1135</f>
        <v>1500</v>
      </c>
      <c r="AD1135" s="63">
        <f>'טבלה מרכזת'!G1135</f>
        <v>2</v>
      </c>
      <c r="AE1135" s="63">
        <f>'טבלה מרכזת'!H1135</f>
        <v>3000</v>
      </c>
    </row>
    <row r="1136" spans="2:31" ht="28.5" thickBot="1" x14ac:dyDescent="0.35">
      <c r="B1136" s="64" t="str">
        <f>תקן[[#This Row],[סוג מרכז]]</f>
        <v>תשושים-אופק</v>
      </c>
      <c r="C1136" s="64">
        <f>תקן[[#This Row],[גודל מרכז]]</f>
        <v>60</v>
      </c>
      <c r="D1136" s="64" t="str">
        <f>תקן[[#This Row],[סוג פריט]]</f>
        <v>ריהוט</v>
      </c>
      <c r="E1136" s="64" t="str">
        <f>תקן[[#This Row],[קטגוריה]]</f>
        <v>חדר מחשבים</v>
      </c>
      <c r="F1136" s="60" t="str">
        <f>תקן[[#This Row],[תיאור הפריט]]</f>
        <v>ארון איחסון משרדי (רוחב כ- 1 מטר)</v>
      </c>
      <c r="G1136" s="64">
        <f>תקן[[#This Row],[עלות פריט]]</f>
        <v>1500</v>
      </c>
      <c r="H1136" s="64">
        <f>תקן[[#This Row],[כמות]]</f>
        <v>1</v>
      </c>
      <c r="I1136" s="64">
        <f>תקן[[#This Row],[סהכ עלות]]</f>
        <v>1500</v>
      </c>
      <c r="J1136" s="65"/>
      <c r="K1136" s="209" t="str">
        <f t="shared" si="166"/>
        <v>ארון איחסון משרדי (רוחב כ- 1 מטר)</v>
      </c>
      <c r="L1136" s="210">
        <f t="shared" si="162"/>
        <v>1</v>
      </c>
      <c r="M1136" s="211">
        <f t="shared" si="163"/>
        <v>0</v>
      </c>
      <c r="N1136" s="211">
        <f t="shared" si="164"/>
        <v>1500</v>
      </c>
      <c r="O1136" s="210"/>
      <c r="P1136" s="218"/>
      <c r="Q1136" s="215" t="str">
        <f t="shared" si="167"/>
        <v>ריהוט</v>
      </c>
      <c r="R1136" s="219">
        <f t="shared" si="168"/>
        <v>1</v>
      </c>
      <c r="S1136" s="211">
        <f t="shared" si="169"/>
        <v>0</v>
      </c>
      <c r="T1136" s="211">
        <f t="shared" si="165"/>
        <v>1500</v>
      </c>
      <c r="U1136" s="211">
        <f t="shared" si="170"/>
        <v>1500</v>
      </c>
      <c r="V1136" s="220"/>
      <c r="X1136" s="63" t="str">
        <f>'טבלה מרכזת'!A1136</f>
        <v>תשושים-אופק</v>
      </c>
      <c r="Y1136" s="63">
        <f>'טבלה מרכזת'!B1136</f>
        <v>60</v>
      </c>
      <c r="Z1136" s="63" t="str">
        <f>'טבלה מרכזת'!C1136</f>
        <v>ריהוט</v>
      </c>
      <c r="AA1136" s="63" t="str">
        <f>'טבלה מרכזת'!D1136</f>
        <v>חדר מחשבים</v>
      </c>
      <c r="AB1136" s="63" t="str">
        <f>'טבלה מרכזת'!E1136</f>
        <v>ארון איחסון משרדי (רוחב כ- 1 מטר)</v>
      </c>
      <c r="AC1136" s="63">
        <f>'טבלה מרכזת'!F1136</f>
        <v>1500</v>
      </c>
      <c r="AD1136" s="63">
        <f>'טבלה מרכזת'!G1136</f>
        <v>1</v>
      </c>
      <c r="AE1136" s="63">
        <f>'טבלה מרכזת'!H1136</f>
        <v>1500</v>
      </c>
    </row>
    <row r="1137" spans="2:31" ht="28.5" thickBot="1" x14ac:dyDescent="0.35">
      <c r="B1137" s="64" t="str">
        <f>תקן[[#This Row],[סוג מרכז]]</f>
        <v>תשושים-אופק</v>
      </c>
      <c r="C1137" s="64">
        <f>תקן[[#This Row],[גודל מרכז]]</f>
        <v>60</v>
      </c>
      <c r="D1137" s="64" t="str">
        <f>תקן[[#This Row],[סוג פריט]]</f>
        <v>ריהוט</v>
      </c>
      <c r="E1137" s="64" t="str">
        <f>תקן[[#This Row],[קטגוריה]]</f>
        <v>חדר מנהל</v>
      </c>
      <c r="F1137" s="60" t="str">
        <f>תקן[[#This Row],[תיאור הפריט]]</f>
        <v>ארון איחסון משרדי (רוחב כ- 1 מטר)</v>
      </c>
      <c r="G1137" s="64">
        <f>תקן[[#This Row],[עלות פריט]]</f>
        <v>1500</v>
      </c>
      <c r="H1137" s="64">
        <f>תקן[[#This Row],[כמות]]</f>
        <v>1</v>
      </c>
      <c r="I1137" s="64">
        <f>תקן[[#This Row],[סהכ עלות]]</f>
        <v>1500</v>
      </c>
      <c r="J1137" s="65"/>
      <c r="K1137" s="209" t="str">
        <f t="shared" si="166"/>
        <v>ארון איחסון משרדי (רוחב כ- 1 מטר)</v>
      </c>
      <c r="L1137" s="210">
        <f t="shared" si="162"/>
        <v>1</v>
      </c>
      <c r="M1137" s="211">
        <f t="shared" si="163"/>
        <v>0</v>
      </c>
      <c r="N1137" s="211">
        <f t="shared" si="164"/>
        <v>1500</v>
      </c>
      <c r="O1137" s="210"/>
      <c r="P1137" s="218"/>
      <c r="Q1137" s="215" t="str">
        <f t="shared" si="167"/>
        <v>ריהוט</v>
      </c>
      <c r="R1137" s="219">
        <f t="shared" si="168"/>
        <v>1</v>
      </c>
      <c r="S1137" s="211">
        <f t="shared" si="169"/>
        <v>0</v>
      </c>
      <c r="T1137" s="211">
        <f t="shared" si="165"/>
        <v>1500</v>
      </c>
      <c r="U1137" s="211">
        <f t="shared" si="170"/>
        <v>1500</v>
      </c>
      <c r="V1137" s="220"/>
      <c r="X1137" s="63" t="str">
        <f>'טבלה מרכזת'!A1137</f>
        <v>תשושים-אופק</v>
      </c>
      <c r="Y1137" s="63">
        <f>'טבלה מרכזת'!B1137</f>
        <v>60</v>
      </c>
      <c r="Z1137" s="63" t="str">
        <f>'טבלה מרכזת'!C1137</f>
        <v>ריהוט</v>
      </c>
      <c r="AA1137" s="63" t="str">
        <f>'טבלה מרכזת'!D1137</f>
        <v>חדר מנהל</v>
      </c>
      <c r="AB1137" s="63" t="str">
        <f>'טבלה מרכזת'!E1137</f>
        <v>ארון איחסון משרדי (רוחב כ- 1 מטר)</v>
      </c>
      <c r="AC1137" s="63">
        <f>'טבלה מרכזת'!F1137</f>
        <v>1500</v>
      </c>
      <c r="AD1137" s="63">
        <f>'טבלה מרכזת'!G1137</f>
        <v>1</v>
      </c>
      <c r="AE1137" s="63">
        <f>'טבלה מרכזת'!H1137</f>
        <v>1500</v>
      </c>
    </row>
    <row r="1138" spans="2:31" ht="28.5" thickBot="1" x14ac:dyDescent="0.35">
      <c r="B1138" s="64" t="str">
        <f>תקן[[#This Row],[סוג מרכז]]</f>
        <v>תשושים-אופק</v>
      </c>
      <c r="C1138" s="64">
        <f>תקן[[#This Row],[גודל מרכז]]</f>
        <v>60</v>
      </c>
      <c r="D1138" s="64" t="str">
        <f>תקן[[#This Row],[סוג פריט]]</f>
        <v>ריהוט</v>
      </c>
      <c r="E1138" s="64" t="str">
        <f>תקן[[#This Row],[קטגוריה]]</f>
        <v>חדרי צוות/רב תחומי</v>
      </c>
      <c r="F1138" s="60" t="str">
        <f>תקן[[#This Row],[תיאור הפריט]]</f>
        <v>ארון איחסון משרדי (רוחב כ- 1 מטר)</v>
      </c>
      <c r="G1138" s="64">
        <f>תקן[[#This Row],[עלות פריט]]</f>
        <v>1500</v>
      </c>
      <c r="H1138" s="64">
        <f>תקן[[#This Row],[כמות]]</f>
        <v>2</v>
      </c>
      <c r="I1138" s="64">
        <f>תקן[[#This Row],[סהכ עלות]]</f>
        <v>3000</v>
      </c>
      <c r="J1138" s="65"/>
      <c r="K1138" s="209" t="str">
        <f t="shared" si="166"/>
        <v>ארון איחסון משרדי (רוחב כ- 1 מטר)</v>
      </c>
      <c r="L1138" s="210">
        <f t="shared" si="162"/>
        <v>2</v>
      </c>
      <c r="M1138" s="211">
        <f t="shared" si="163"/>
        <v>0</v>
      </c>
      <c r="N1138" s="211">
        <f t="shared" si="164"/>
        <v>3000</v>
      </c>
      <c r="O1138" s="210"/>
      <c r="P1138" s="218"/>
      <c r="Q1138" s="215" t="str">
        <f t="shared" si="167"/>
        <v>ריהוט</v>
      </c>
      <c r="R1138" s="219">
        <f t="shared" si="168"/>
        <v>2</v>
      </c>
      <c r="S1138" s="211">
        <f t="shared" si="169"/>
        <v>0</v>
      </c>
      <c r="T1138" s="211">
        <f t="shared" si="165"/>
        <v>1500</v>
      </c>
      <c r="U1138" s="211">
        <f t="shared" si="170"/>
        <v>3000</v>
      </c>
      <c r="V1138" s="220"/>
      <c r="X1138" s="63" t="str">
        <f>'טבלה מרכזת'!A1138</f>
        <v>תשושים-אופק</v>
      </c>
      <c r="Y1138" s="63">
        <f>'טבלה מרכזת'!B1138</f>
        <v>60</v>
      </c>
      <c r="Z1138" s="63" t="str">
        <f>'טבלה מרכזת'!C1138</f>
        <v>ריהוט</v>
      </c>
      <c r="AA1138" s="63" t="str">
        <f>'טבלה מרכזת'!D1138</f>
        <v>חדרי צוות/רב תחומי</v>
      </c>
      <c r="AB1138" s="63" t="str">
        <f>'טבלה מרכזת'!E1138</f>
        <v>ארון איחסון משרדי (רוחב כ- 1 מטר)</v>
      </c>
      <c r="AC1138" s="63">
        <f>'טבלה מרכזת'!F1138</f>
        <v>1500</v>
      </c>
      <c r="AD1138" s="63">
        <f>'טבלה מרכזת'!G1138</f>
        <v>2</v>
      </c>
      <c r="AE1138" s="63">
        <f>'טבלה מרכזת'!H1138</f>
        <v>3000</v>
      </c>
    </row>
    <row r="1139" spans="2:31" ht="14.5" thickBot="1" x14ac:dyDescent="0.35">
      <c r="B1139" s="64" t="str">
        <f>תקן[[#This Row],[סוג מרכז]]</f>
        <v>תשושים-אופק</v>
      </c>
      <c r="C1139" s="64">
        <f>תקן[[#This Row],[גודל מרכז]]</f>
        <v>60</v>
      </c>
      <c r="D1139" s="64" t="str">
        <f>תקן[[#This Row],[סוג פריט]]</f>
        <v>ריהוט</v>
      </c>
      <c r="E1139" s="64" t="str">
        <f>תקן[[#This Row],[קטגוריה]]</f>
        <v>חדר מזכירות וקבלה</v>
      </c>
      <c r="F1139" s="60" t="str">
        <f>תקן[[#This Row],[תיאור הפריט]]</f>
        <v>ארון ארכיב</v>
      </c>
      <c r="G1139" s="64">
        <f>תקן[[#This Row],[עלות פריט]]</f>
        <v>1500</v>
      </c>
      <c r="H1139" s="64">
        <f>תקן[[#This Row],[כמות]]</f>
        <v>1</v>
      </c>
      <c r="I1139" s="64">
        <f>תקן[[#This Row],[סהכ עלות]]</f>
        <v>1500</v>
      </c>
      <c r="J1139" s="65"/>
      <c r="K1139" s="209" t="str">
        <f t="shared" si="166"/>
        <v>ארון ארכיב</v>
      </c>
      <c r="L1139" s="210">
        <f t="shared" si="162"/>
        <v>1</v>
      </c>
      <c r="M1139" s="211">
        <f t="shared" si="163"/>
        <v>0</v>
      </c>
      <c r="N1139" s="211">
        <f t="shared" si="164"/>
        <v>1500</v>
      </c>
      <c r="O1139" s="210"/>
      <c r="P1139" s="218"/>
      <c r="Q1139" s="215" t="str">
        <f t="shared" si="167"/>
        <v>ריהוט</v>
      </c>
      <c r="R1139" s="219">
        <f t="shared" si="168"/>
        <v>1</v>
      </c>
      <c r="S1139" s="211">
        <f t="shared" si="169"/>
        <v>0</v>
      </c>
      <c r="T1139" s="211">
        <f t="shared" si="165"/>
        <v>1500</v>
      </c>
      <c r="U1139" s="211">
        <f t="shared" si="170"/>
        <v>1500</v>
      </c>
      <c r="V1139" s="220"/>
      <c r="X1139" s="63" t="str">
        <f>'טבלה מרכזת'!A1139</f>
        <v>תשושים-אופק</v>
      </c>
      <c r="Y1139" s="63">
        <f>'טבלה מרכזת'!B1139</f>
        <v>60</v>
      </c>
      <c r="Z1139" s="63" t="str">
        <f>'טבלה מרכזת'!C1139</f>
        <v>ריהוט</v>
      </c>
      <c r="AA1139" s="63" t="str">
        <f>'טבלה מרכזת'!D1139</f>
        <v>חדר מזכירות וקבלה</v>
      </c>
      <c r="AB1139" s="63" t="str">
        <f>'טבלה מרכזת'!E1139</f>
        <v>ארון ארכיב</v>
      </c>
      <c r="AC1139" s="63">
        <f>'טבלה מרכזת'!F1139</f>
        <v>1500</v>
      </c>
      <c r="AD1139" s="63">
        <f>'טבלה מרכזת'!G1139</f>
        <v>1</v>
      </c>
      <c r="AE1139" s="63">
        <f>'טבלה מרכזת'!H1139</f>
        <v>1500</v>
      </c>
    </row>
    <row r="1140" spans="2:31" ht="28.5" thickBot="1" x14ac:dyDescent="0.35">
      <c r="B1140" s="64" t="str">
        <f>תקן[[#This Row],[סוג מרכז]]</f>
        <v>תשושים-אופק</v>
      </c>
      <c r="C1140" s="64">
        <f>תקן[[#This Row],[גודל מרכז]]</f>
        <v>60</v>
      </c>
      <c r="D1140" s="64" t="str">
        <f>תקן[[#This Row],[סוג פריט]]</f>
        <v>ריהוט</v>
      </c>
      <c r="E1140" s="64" t="str">
        <f>תקן[[#This Row],[קטגוריה]]</f>
        <v>מלתחה</v>
      </c>
      <c r="F1140" s="60" t="str">
        <f>תקן[[#This Row],[תיאור הפריט]]</f>
        <v>ארון לתליית מעילים (רוחב 1 מטר)</v>
      </c>
      <c r="G1140" s="64">
        <f>תקן[[#This Row],[עלות פריט]]</f>
        <v>1000</v>
      </c>
      <c r="H1140" s="64">
        <f>תקן[[#This Row],[כמות]]</f>
        <v>2</v>
      </c>
      <c r="I1140" s="64">
        <f>תקן[[#This Row],[סהכ עלות]]</f>
        <v>2000</v>
      </c>
      <c r="J1140" s="65"/>
      <c r="K1140" s="209" t="str">
        <f t="shared" si="166"/>
        <v>ארון לתליית מעילים (רוחב 1 מטר)</v>
      </c>
      <c r="L1140" s="210">
        <f t="shared" si="162"/>
        <v>2</v>
      </c>
      <c r="M1140" s="211">
        <f t="shared" si="163"/>
        <v>0</v>
      </c>
      <c r="N1140" s="211">
        <f t="shared" si="164"/>
        <v>2000</v>
      </c>
      <c r="O1140" s="210"/>
      <c r="P1140" s="218"/>
      <c r="Q1140" s="215" t="str">
        <f t="shared" si="167"/>
        <v>ריהוט</v>
      </c>
      <c r="R1140" s="219">
        <f t="shared" si="168"/>
        <v>2</v>
      </c>
      <c r="S1140" s="211">
        <f t="shared" si="169"/>
        <v>0</v>
      </c>
      <c r="T1140" s="211">
        <f t="shared" si="165"/>
        <v>1000</v>
      </c>
      <c r="U1140" s="211">
        <f t="shared" si="170"/>
        <v>2000</v>
      </c>
      <c r="V1140" s="220"/>
      <c r="X1140" s="63" t="str">
        <f>'טבלה מרכזת'!A1140</f>
        <v>תשושים-אופק</v>
      </c>
      <c r="Y1140" s="63">
        <f>'טבלה מרכזת'!B1140</f>
        <v>60</v>
      </c>
      <c r="Z1140" s="63" t="str">
        <f>'טבלה מרכזת'!C1140</f>
        <v>ריהוט</v>
      </c>
      <c r="AA1140" s="63" t="str">
        <f>'טבלה מרכזת'!D1140</f>
        <v>מלתחה</v>
      </c>
      <c r="AB1140" s="63" t="str">
        <f>'טבלה מרכזת'!E1140</f>
        <v>ארון לתליית מעילים (רוחב 1 מטר)</v>
      </c>
      <c r="AC1140" s="63">
        <f>'טבלה מרכזת'!F1140</f>
        <v>1000</v>
      </c>
      <c r="AD1140" s="63">
        <f>'טבלה מרכזת'!G1140</f>
        <v>2</v>
      </c>
      <c r="AE1140" s="63">
        <f>'טבלה מרכזת'!H1140</f>
        <v>2000</v>
      </c>
    </row>
    <row r="1141" spans="2:31" ht="28.5" thickBot="1" x14ac:dyDescent="0.35">
      <c r="B1141" s="64" t="str">
        <f>תקן[[#This Row],[סוג מרכז]]</f>
        <v>תשושים-אופק</v>
      </c>
      <c r="C1141" s="64">
        <f>תקן[[#This Row],[גודל מרכז]]</f>
        <v>60</v>
      </c>
      <c r="D1141" s="64" t="str">
        <f>תקן[[#This Row],[סוג פריט]]</f>
        <v>ריהוט</v>
      </c>
      <c r="E1141" s="64" t="str">
        <f>תקן[[#This Row],[קטגוריה]]</f>
        <v>שירותי צוות ומלתחה</v>
      </c>
      <c r="F1141" s="60" t="str">
        <f>תקן[[#This Row],[תיאור הפריט]]</f>
        <v>ארון לתליית מעילים (רוחב 1 מטר)</v>
      </c>
      <c r="G1141" s="64">
        <f>תקן[[#This Row],[עלות פריט]]</f>
        <v>1000</v>
      </c>
      <c r="H1141" s="64">
        <f>תקן[[#This Row],[כמות]]</f>
        <v>1</v>
      </c>
      <c r="I1141" s="64">
        <f>תקן[[#This Row],[סהכ עלות]]</f>
        <v>1000</v>
      </c>
      <c r="J1141" s="65"/>
      <c r="K1141" s="209" t="str">
        <f t="shared" si="166"/>
        <v>ארון לתליית מעילים (רוחב 1 מטר)</v>
      </c>
      <c r="L1141" s="210">
        <f t="shared" si="162"/>
        <v>1</v>
      </c>
      <c r="M1141" s="211">
        <f t="shared" si="163"/>
        <v>0</v>
      </c>
      <c r="N1141" s="211">
        <f t="shared" si="164"/>
        <v>1000</v>
      </c>
      <c r="O1141" s="210"/>
      <c r="P1141" s="218"/>
      <c r="Q1141" s="215" t="str">
        <f t="shared" si="167"/>
        <v>ריהוט</v>
      </c>
      <c r="R1141" s="219">
        <f t="shared" si="168"/>
        <v>1</v>
      </c>
      <c r="S1141" s="211">
        <f t="shared" si="169"/>
        <v>0</v>
      </c>
      <c r="T1141" s="211">
        <f t="shared" si="165"/>
        <v>1000</v>
      </c>
      <c r="U1141" s="211">
        <f t="shared" si="170"/>
        <v>1000</v>
      </c>
      <c r="V1141" s="220"/>
      <c r="X1141" s="63" t="str">
        <f>'טבלה מרכזת'!A1141</f>
        <v>תשושים-אופק</v>
      </c>
      <c r="Y1141" s="63">
        <f>'טבלה מרכזת'!B1141</f>
        <v>60</v>
      </c>
      <c r="Z1141" s="63" t="str">
        <f>'טבלה מרכזת'!C1141</f>
        <v>ריהוט</v>
      </c>
      <c r="AA1141" s="63" t="str">
        <f>'טבלה מרכזת'!D1141</f>
        <v>שירותי צוות ומלתחה</v>
      </c>
      <c r="AB1141" s="63" t="str">
        <f>'טבלה מרכזת'!E1141</f>
        <v>ארון לתליית מעילים (רוחב 1 מטר)</v>
      </c>
      <c r="AC1141" s="63">
        <f>'טבלה מרכזת'!F1141</f>
        <v>1000</v>
      </c>
      <c r="AD1141" s="63">
        <f>'טבלה מרכזת'!G1141</f>
        <v>1</v>
      </c>
      <c r="AE1141" s="63">
        <f>'טבלה מרכזת'!H1141</f>
        <v>1000</v>
      </c>
    </row>
    <row r="1142" spans="2:31" ht="14.5" thickBot="1" x14ac:dyDescent="0.35">
      <c r="B1142" s="64" t="str">
        <f>תקן[[#This Row],[סוג מרכז]]</f>
        <v>תשושים-אופק</v>
      </c>
      <c r="C1142" s="64">
        <f>תקן[[#This Row],[גודל מרכז]]</f>
        <v>60</v>
      </c>
      <c r="D1142" s="64" t="str">
        <f>תקן[[#This Row],[סוג פריט]]</f>
        <v>ריהוט</v>
      </c>
      <c r="E1142" s="64" t="str">
        <f>תקן[[#This Row],[קטגוריה]]</f>
        <v>חדר מזכירות וקבלה</v>
      </c>
      <c r="F1142" s="60" t="str">
        <f>תקן[[#This Row],[תיאור הפריט]]</f>
        <v>ארון משרדי נמוך</v>
      </c>
      <c r="G1142" s="64">
        <f>תקן[[#This Row],[עלות פריט]]</f>
        <v>1200</v>
      </c>
      <c r="H1142" s="64">
        <f>תקן[[#This Row],[כמות]]</f>
        <v>1</v>
      </c>
      <c r="I1142" s="64">
        <f>תקן[[#This Row],[סהכ עלות]]</f>
        <v>1200</v>
      </c>
      <c r="J1142" s="65"/>
      <c r="K1142" s="209" t="str">
        <f t="shared" si="166"/>
        <v>ארון משרדי נמוך</v>
      </c>
      <c r="L1142" s="210">
        <f t="shared" si="162"/>
        <v>1</v>
      </c>
      <c r="M1142" s="211">
        <f t="shared" si="163"/>
        <v>0</v>
      </c>
      <c r="N1142" s="211">
        <f t="shared" si="164"/>
        <v>1200</v>
      </c>
      <c r="O1142" s="210"/>
      <c r="P1142" s="218"/>
      <c r="Q1142" s="215" t="str">
        <f t="shared" si="167"/>
        <v>ריהוט</v>
      </c>
      <c r="R1142" s="219">
        <f t="shared" si="168"/>
        <v>1</v>
      </c>
      <c r="S1142" s="211">
        <f t="shared" si="169"/>
        <v>0</v>
      </c>
      <c r="T1142" s="211">
        <f t="shared" si="165"/>
        <v>1200</v>
      </c>
      <c r="U1142" s="211">
        <f t="shared" si="170"/>
        <v>1200</v>
      </c>
      <c r="V1142" s="220"/>
      <c r="X1142" s="63" t="str">
        <f>'טבלה מרכזת'!A1142</f>
        <v>תשושים-אופק</v>
      </c>
      <c r="Y1142" s="63">
        <f>'טבלה מרכזת'!B1142</f>
        <v>60</v>
      </c>
      <c r="Z1142" s="63" t="str">
        <f>'טבלה מרכזת'!C1142</f>
        <v>ריהוט</v>
      </c>
      <c r="AA1142" s="63" t="str">
        <f>'טבלה מרכזת'!D1142</f>
        <v>חדר מזכירות וקבלה</v>
      </c>
      <c r="AB1142" s="63" t="str">
        <f>'טבלה מרכזת'!E1142</f>
        <v>ארון משרדי נמוך</v>
      </c>
      <c r="AC1142" s="63">
        <f>'טבלה מרכזת'!F1142</f>
        <v>1200</v>
      </c>
      <c r="AD1142" s="63">
        <f>'טבלה מרכזת'!G1142</f>
        <v>1</v>
      </c>
      <c r="AE1142" s="63">
        <f>'טבלה מרכזת'!H1142</f>
        <v>1200</v>
      </c>
    </row>
    <row r="1143" spans="2:31" ht="14.5" thickBot="1" x14ac:dyDescent="0.35">
      <c r="B1143" s="64" t="str">
        <f>תקן[[#This Row],[סוג מרכז]]</f>
        <v>תשושים-אופק</v>
      </c>
      <c r="C1143" s="64">
        <f>תקן[[#This Row],[גודל מרכז]]</f>
        <v>60</v>
      </c>
      <c r="D1143" s="64" t="str">
        <f>תקן[[#This Row],[סוג פריט]]</f>
        <v>ריהוט</v>
      </c>
      <c r="E1143" s="64" t="str">
        <f>תקן[[#This Row],[קטגוריה]]</f>
        <v>חדר מנהל</v>
      </c>
      <c r="F1143" s="60" t="str">
        <f>תקן[[#This Row],[תיאור הפריט]]</f>
        <v>ארון משרדי נמוך</v>
      </c>
      <c r="G1143" s="64">
        <f>תקן[[#This Row],[עלות פריט]]</f>
        <v>1200</v>
      </c>
      <c r="H1143" s="64">
        <f>תקן[[#This Row],[כמות]]</f>
        <v>1</v>
      </c>
      <c r="I1143" s="64">
        <f>תקן[[#This Row],[סהכ עלות]]</f>
        <v>1200</v>
      </c>
      <c r="J1143" s="65"/>
      <c r="K1143" s="209" t="str">
        <f t="shared" si="166"/>
        <v>ארון משרדי נמוך</v>
      </c>
      <c r="L1143" s="210">
        <f t="shared" si="162"/>
        <v>1</v>
      </c>
      <c r="M1143" s="211">
        <f t="shared" si="163"/>
        <v>0</v>
      </c>
      <c r="N1143" s="211">
        <f t="shared" si="164"/>
        <v>1200</v>
      </c>
      <c r="O1143" s="210"/>
      <c r="P1143" s="218"/>
      <c r="Q1143" s="215" t="str">
        <f t="shared" si="167"/>
        <v>ריהוט</v>
      </c>
      <c r="R1143" s="219">
        <f t="shared" si="168"/>
        <v>1</v>
      </c>
      <c r="S1143" s="211">
        <f t="shared" si="169"/>
        <v>0</v>
      </c>
      <c r="T1143" s="211">
        <f t="shared" si="165"/>
        <v>1200</v>
      </c>
      <c r="U1143" s="211">
        <f t="shared" si="170"/>
        <v>1200</v>
      </c>
      <c r="V1143" s="220"/>
      <c r="X1143" s="63" t="str">
        <f>'טבלה מרכזת'!A1143</f>
        <v>תשושים-אופק</v>
      </c>
      <c r="Y1143" s="63">
        <f>'טבלה מרכזת'!B1143</f>
        <v>60</v>
      </c>
      <c r="Z1143" s="63" t="str">
        <f>'טבלה מרכזת'!C1143</f>
        <v>ריהוט</v>
      </c>
      <c r="AA1143" s="63" t="str">
        <f>'טבלה מרכזת'!D1143</f>
        <v>חדר מנהל</v>
      </c>
      <c r="AB1143" s="63" t="str">
        <f>'טבלה מרכזת'!E1143</f>
        <v>ארון משרדי נמוך</v>
      </c>
      <c r="AC1143" s="63">
        <f>'טבלה מרכזת'!F1143</f>
        <v>1200</v>
      </c>
      <c r="AD1143" s="63">
        <f>'טבלה מרכזת'!G1143</f>
        <v>1</v>
      </c>
      <c r="AE1143" s="63">
        <f>'טבלה מרכזת'!H1143</f>
        <v>1200</v>
      </c>
    </row>
    <row r="1144" spans="2:31" ht="14.5" thickBot="1" x14ac:dyDescent="0.35">
      <c r="B1144" s="64" t="str">
        <f>תקן[[#This Row],[סוג מרכז]]</f>
        <v>תשושים-אופק</v>
      </c>
      <c r="C1144" s="64">
        <f>תקן[[#This Row],[גודל מרכז]]</f>
        <v>60</v>
      </c>
      <c r="D1144" s="64" t="str">
        <f>תקן[[#This Row],[סוג פריט]]</f>
        <v>ריהוט</v>
      </c>
      <c r="E1144" s="64" t="str">
        <f>תקן[[#This Row],[קטגוריה]]</f>
        <v>חדרי צוות/רב תחומי</v>
      </c>
      <c r="F1144" s="60" t="str">
        <f>תקן[[#This Row],[תיאור הפריט]]</f>
        <v>ארון עזרה ראשונה</v>
      </c>
      <c r="G1144" s="64">
        <f>תקן[[#This Row],[עלות פריט]]</f>
        <v>400</v>
      </c>
      <c r="H1144" s="64">
        <f>תקן[[#This Row],[כמות]]</f>
        <v>1</v>
      </c>
      <c r="I1144" s="64">
        <f>תקן[[#This Row],[סהכ עלות]]</f>
        <v>400</v>
      </c>
      <c r="J1144" s="65"/>
      <c r="K1144" s="209" t="str">
        <f t="shared" si="166"/>
        <v>ארון עזרה ראשונה</v>
      </c>
      <c r="L1144" s="210">
        <f t="shared" si="162"/>
        <v>1</v>
      </c>
      <c r="M1144" s="211">
        <f t="shared" si="163"/>
        <v>0</v>
      </c>
      <c r="N1144" s="211">
        <f t="shared" si="164"/>
        <v>400</v>
      </c>
      <c r="O1144" s="210"/>
      <c r="P1144" s="218"/>
      <c r="Q1144" s="215" t="str">
        <f t="shared" si="167"/>
        <v>ריהוט</v>
      </c>
      <c r="R1144" s="219">
        <f t="shared" si="168"/>
        <v>1</v>
      </c>
      <c r="S1144" s="211">
        <f t="shared" si="169"/>
        <v>0</v>
      </c>
      <c r="T1144" s="211">
        <f t="shared" si="165"/>
        <v>400</v>
      </c>
      <c r="U1144" s="211">
        <f t="shared" si="170"/>
        <v>400</v>
      </c>
      <c r="V1144" s="220"/>
      <c r="X1144" s="63" t="str">
        <f>'טבלה מרכזת'!A1144</f>
        <v>תשושים-אופק</v>
      </c>
      <c r="Y1144" s="63">
        <f>'טבלה מרכזת'!B1144</f>
        <v>60</v>
      </c>
      <c r="Z1144" s="63" t="str">
        <f>'טבלה מרכזת'!C1144</f>
        <v>ריהוט</v>
      </c>
      <c r="AA1144" s="63" t="str">
        <f>'טבלה מרכזת'!D1144</f>
        <v>חדרי צוות/רב תחומי</v>
      </c>
      <c r="AB1144" s="63" t="str">
        <f>'טבלה מרכזת'!E1144</f>
        <v>ארון עזרה ראשונה</v>
      </c>
      <c r="AC1144" s="63">
        <f>'טבלה מרכזת'!F1144</f>
        <v>400</v>
      </c>
      <c r="AD1144" s="63">
        <f>'טבלה מרכזת'!G1144</f>
        <v>1</v>
      </c>
      <c r="AE1144" s="63">
        <f>'טבלה מרכזת'!H1144</f>
        <v>400</v>
      </c>
    </row>
    <row r="1145" spans="2:31" ht="14.5" thickBot="1" x14ac:dyDescent="0.35">
      <c r="B1145" s="64" t="str">
        <f>תקן[[#This Row],[סוג מרכז]]</f>
        <v>תשושים-אופק</v>
      </c>
      <c r="C1145" s="64">
        <f>תקן[[#This Row],[גודל מרכז]]</f>
        <v>60</v>
      </c>
      <c r="D1145" s="64" t="str">
        <f>תקן[[#This Row],[סוג פריט]]</f>
        <v>ריהוט</v>
      </c>
      <c r="E1145" s="64" t="str">
        <f>תקן[[#This Row],[קטגוריה]]</f>
        <v>חדרי פעילות/תעסוקה</v>
      </c>
      <c r="F1145" s="60" t="str">
        <f>תקן[[#This Row],[תיאור הפריט]]</f>
        <v>ארון תחתון+כיור+ברז+משטח</v>
      </c>
      <c r="G1145" s="64">
        <f>תקן[[#This Row],[עלות פריט]]</f>
        <v>2500</v>
      </c>
      <c r="H1145" s="64">
        <f>תקן[[#This Row],[כמות]]</f>
        <v>1</v>
      </c>
      <c r="I1145" s="64">
        <f>תקן[[#This Row],[סהכ עלות]]</f>
        <v>2500</v>
      </c>
      <c r="J1145" s="65"/>
      <c r="K1145" s="209" t="str">
        <f t="shared" si="166"/>
        <v>ארון תחתון+כיור+ברז+משטח</v>
      </c>
      <c r="L1145" s="210">
        <f t="shared" si="162"/>
        <v>1</v>
      </c>
      <c r="M1145" s="211">
        <f t="shared" si="163"/>
        <v>0</v>
      </c>
      <c r="N1145" s="211">
        <f t="shared" si="164"/>
        <v>2500</v>
      </c>
      <c r="O1145" s="210"/>
      <c r="P1145" s="218"/>
      <c r="Q1145" s="215" t="str">
        <f t="shared" si="167"/>
        <v>ריהוט</v>
      </c>
      <c r="R1145" s="219">
        <f t="shared" si="168"/>
        <v>1</v>
      </c>
      <c r="S1145" s="211">
        <f t="shared" si="169"/>
        <v>0</v>
      </c>
      <c r="T1145" s="211">
        <f t="shared" si="165"/>
        <v>2500</v>
      </c>
      <c r="U1145" s="211">
        <f t="shared" si="170"/>
        <v>2500</v>
      </c>
      <c r="V1145" s="220"/>
      <c r="X1145" s="63" t="str">
        <f>'טבלה מרכזת'!A1145</f>
        <v>תשושים-אופק</v>
      </c>
      <c r="Y1145" s="63">
        <f>'טבלה מרכזת'!B1145</f>
        <v>60</v>
      </c>
      <c r="Z1145" s="63" t="str">
        <f>'טבלה מרכזת'!C1145</f>
        <v>ריהוט</v>
      </c>
      <c r="AA1145" s="63" t="str">
        <f>'טבלה מרכזת'!D1145</f>
        <v>חדרי פעילות/תעסוקה</v>
      </c>
      <c r="AB1145" s="63" t="str">
        <f>'טבלה מרכזת'!E1145</f>
        <v>ארון תחתון+כיור+ברז+משטח</v>
      </c>
      <c r="AC1145" s="63">
        <f>'טבלה מרכזת'!F1145</f>
        <v>2500</v>
      </c>
      <c r="AD1145" s="63">
        <f>'טבלה מרכזת'!G1145</f>
        <v>1</v>
      </c>
      <c r="AE1145" s="63">
        <f>'טבלה מרכזת'!H1145</f>
        <v>2500</v>
      </c>
    </row>
    <row r="1146" spans="2:31" ht="14.5" thickBot="1" x14ac:dyDescent="0.35">
      <c r="B1146" s="64" t="str">
        <f>תקן[[#This Row],[סוג מרכז]]</f>
        <v>תשושים-אופק</v>
      </c>
      <c r="C1146" s="64">
        <f>תקן[[#This Row],[גודל מרכז]]</f>
        <v>60</v>
      </c>
      <c r="D1146" s="64" t="str">
        <f>תקן[[#This Row],[סוג פריט]]</f>
        <v>ריהוט</v>
      </c>
      <c r="E1146" s="64" t="str">
        <f>תקן[[#This Row],[קטגוריה]]</f>
        <v>חדרי צוות/רב תחומי</v>
      </c>
      <c r="F1146" s="60" t="str">
        <f>תקן[[#This Row],[תיאור הפריט]]</f>
        <v>ארון תחתון+כיור+ברז+משטח</v>
      </c>
      <c r="G1146" s="64">
        <f>תקן[[#This Row],[עלות פריט]]</f>
        <v>2500</v>
      </c>
      <c r="H1146" s="64">
        <f>תקן[[#This Row],[כמות]]</f>
        <v>2</v>
      </c>
      <c r="I1146" s="64">
        <f>תקן[[#This Row],[סהכ עלות]]</f>
        <v>5000</v>
      </c>
      <c r="J1146" s="65"/>
      <c r="K1146" s="209" t="str">
        <f t="shared" si="166"/>
        <v>ארון תחתון+כיור+ברז+משטח</v>
      </c>
      <c r="L1146" s="210">
        <f t="shared" si="162"/>
        <v>2</v>
      </c>
      <c r="M1146" s="211">
        <f t="shared" si="163"/>
        <v>0</v>
      </c>
      <c r="N1146" s="211">
        <f t="shared" si="164"/>
        <v>5000</v>
      </c>
      <c r="O1146" s="210"/>
      <c r="P1146" s="218"/>
      <c r="Q1146" s="215" t="str">
        <f t="shared" si="167"/>
        <v>ריהוט</v>
      </c>
      <c r="R1146" s="219">
        <f t="shared" si="168"/>
        <v>2</v>
      </c>
      <c r="S1146" s="211">
        <f t="shared" si="169"/>
        <v>0</v>
      </c>
      <c r="T1146" s="211">
        <f t="shared" si="165"/>
        <v>2500</v>
      </c>
      <c r="U1146" s="211">
        <f t="shared" si="170"/>
        <v>5000</v>
      </c>
      <c r="V1146" s="220"/>
      <c r="X1146" s="63" t="str">
        <f>'טבלה מרכזת'!A1146</f>
        <v>תשושים-אופק</v>
      </c>
      <c r="Y1146" s="63">
        <f>'טבלה מרכזת'!B1146</f>
        <v>60</v>
      </c>
      <c r="Z1146" s="63" t="str">
        <f>'טבלה מרכזת'!C1146</f>
        <v>ריהוט</v>
      </c>
      <c r="AA1146" s="63" t="str">
        <f>'טבלה מרכזת'!D1146</f>
        <v>חדרי צוות/רב תחומי</v>
      </c>
      <c r="AB1146" s="63" t="str">
        <f>'טבלה מרכזת'!E1146</f>
        <v>ארון תחתון+כיור+ברז+משטח</v>
      </c>
      <c r="AC1146" s="63">
        <f>'טבלה מרכזת'!F1146</f>
        <v>2500</v>
      </c>
      <c r="AD1146" s="63">
        <f>'טבלה מרכזת'!G1146</f>
        <v>2</v>
      </c>
      <c r="AE1146" s="63">
        <f>'טבלה מרכזת'!H1146</f>
        <v>5000</v>
      </c>
    </row>
    <row r="1147" spans="2:31" ht="14.5" thickBot="1" x14ac:dyDescent="0.35">
      <c r="B1147" s="64" t="str">
        <f>תקן[[#This Row],[סוג מרכז]]</f>
        <v>תשושים-אופק</v>
      </c>
      <c r="C1147" s="64">
        <f>תקן[[#This Row],[גודל מרכז]]</f>
        <v>60</v>
      </c>
      <c r="D1147" s="64" t="str">
        <f>תקן[[#This Row],[סוג פריט]]</f>
        <v>ריהוט</v>
      </c>
      <c r="E1147" s="64" t="str">
        <f>תקן[[#This Row],[קטגוריה]]</f>
        <v>חדר מזכירות וקבלה</v>
      </c>
      <c r="F1147" s="60" t="str">
        <f>תקן[[#This Row],[תיאור הפריט]]</f>
        <v>ארון תיקיות</v>
      </c>
      <c r="G1147" s="64">
        <f>תקן[[#This Row],[עלות פריט]]</f>
        <v>900</v>
      </c>
      <c r="H1147" s="64">
        <f>תקן[[#This Row],[כמות]]</f>
        <v>1</v>
      </c>
      <c r="I1147" s="64">
        <f>תקן[[#This Row],[סהכ עלות]]</f>
        <v>900</v>
      </c>
      <c r="J1147" s="65"/>
      <c r="K1147" s="209" t="str">
        <f t="shared" si="166"/>
        <v>ארון תיקיות</v>
      </c>
      <c r="L1147" s="210">
        <f t="shared" si="162"/>
        <v>1</v>
      </c>
      <c r="M1147" s="211">
        <f t="shared" si="163"/>
        <v>0</v>
      </c>
      <c r="N1147" s="211">
        <f t="shared" si="164"/>
        <v>900</v>
      </c>
      <c r="O1147" s="210"/>
      <c r="P1147" s="218"/>
      <c r="Q1147" s="215" t="str">
        <f t="shared" si="167"/>
        <v>ריהוט</v>
      </c>
      <c r="R1147" s="219">
        <f t="shared" si="168"/>
        <v>1</v>
      </c>
      <c r="S1147" s="211">
        <f t="shared" si="169"/>
        <v>0</v>
      </c>
      <c r="T1147" s="211">
        <f t="shared" si="165"/>
        <v>900</v>
      </c>
      <c r="U1147" s="211">
        <f t="shared" si="170"/>
        <v>900</v>
      </c>
      <c r="V1147" s="220"/>
      <c r="X1147" s="63" t="str">
        <f>'טבלה מרכזת'!A1147</f>
        <v>תשושים-אופק</v>
      </c>
      <c r="Y1147" s="63">
        <f>'טבלה מרכזת'!B1147</f>
        <v>60</v>
      </c>
      <c r="Z1147" s="63" t="str">
        <f>'טבלה מרכזת'!C1147</f>
        <v>ריהוט</v>
      </c>
      <c r="AA1147" s="63" t="str">
        <f>'טבלה מרכזת'!D1147</f>
        <v>חדר מזכירות וקבלה</v>
      </c>
      <c r="AB1147" s="63" t="str">
        <f>'טבלה מרכזת'!E1147</f>
        <v>ארון תיקיות</v>
      </c>
      <c r="AC1147" s="63">
        <f>'טבלה מרכזת'!F1147</f>
        <v>900</v>
      </c>
      <c r="AD1147" s="63">
        <f>'טבלה מרכזת'!G1147</f>
        <v>1</v>
      </c>
      <c r="AE1147" s="63">
        <f>'טבלה מרכזת'!H1147</f>
        <v>900</v>
      </c>
    </row>
    <row r="1148" spans="2:31" ht="14.5" thickBot="1" x14ac:dyDescent="0.35">
      <c r="B1148" s="64" t="str">
        <f>תקן[[#This Row],[סוג מרכז]]</f>
        <v>תשושים-אופק</v>
      </c>
      <c r="C1148" s="64">
        <f>תקן[[#This Row],[גודל מרכז]]</f>
        <v>60</v>
      </c>
      <c r="D1148" s="64" t="str">
        <f>תקן[[#This Row],[סוג פריט]]</f>
        <v>ריהוט</v>
      </c>
      <c r="E1148" s="64" t="str">
        <f>תקן[[#This Row],[קטגוריה]]</f>
        <v>חדרי צוות/רב תחומי</v>
      </c>
      <c r="F1148" s="60" t="str">
        <f>תקן[[#This Row],[תיאור הפריט]]</f>
        <v>ארון תיקיות</v>
      </c>
      <c r="G1148" s="64">
        <f>תקן[[#This Row],[עלות פריט]]</f>
        <v>900</v>
      </c>
      <c r="H1148" s="64">
        <f>תקן[[#This Row],[כמות]]</f>
        <v>1</v>
      </c>
      <c r="I1148" s="64">
        <f>תקן[[#This Row],[סהכ עלות]]</f>
        <v>900</v>
      </c>
      <c r="J1148" s="65"/>
      <c r="K1148" s="209" t="str">
        <f t="shared" si="166"/>
        <v>ארון תיקיות</v>
      </c>
      <c r="L1148" s="210">
        <f t="shared" si="162"/>
        <v>1</v>
      </c>
      <c r="M1148" s="211">
        <f t="shared" si="163"/>
        <v>0</v>
      </c>
      <c r="N1148" s="211">
        <f t="shared" si="164"/>
        <v>900</v>
      </c>
      <c r="O1148" s="210"/>
      <c r="P1148" s="218"/>
      <c r="Q1148" s="215" t="str">
        <f t="shared" si="167"/>
        <v>ריהוט</v>
      </c>
      <c r="R1148" s="219">
        <f t="shared" si="168"/>
        <v>1</v>
      </c>
      <c r="S1148" s="211">
        <f t="shared" si="169"/>
        <v>0</v>
      </c>
      <c r="T1148" s="211">
        <f t="shared" si="165"/>
        <v>900</v>
      </c>
      <c r="U1148" s="211">
        <f t="shared" si="170"/>
        <v>900</v>
      </c>
      <c r="V1148" s="220"/>
      <c r="X1148" s="63" t="str">
        <f>'טבלה מרכזת'!A1148</f>
        <v>תשושים-אופק</v>
      </c>
      <c r="Y1148" s="63">
        <f>'טבלה מרכזת'!B1148</f>
        <v>60</v>
      </c>
      <c r="Z1148" s="63" t="str">
        <f>'טבלה מרכזת'!C1148</f>
        <v>ריהוט</v>
      </c>
      <c r="AA1148" s="63" t="str">
        <f>'טבלה מרכזת'!D1148</f>
        <v>חדרי צוות/רב תחומי</v>
      </c>
      <c r="AB1148" s="63" t="str">
        <f>'טבלה מרכזת'!E1148</f>
        <v>ארון תיקיות</v>
      </c>
      <c r="AC1148" s="63">
        <f>'טבלה מרכזת'!F1148</f>
        <v>900</v>
      </c>
      <c r="AD1148" s="63">
        <f>'טבלה מרכזת'!G1148</f>
        <v>1</v>
      </c>
      <c r="AE1148" s="63">
        <f>'טבלה מרכזת'!H1148</f>
        <v>900</v>
      </c>
    </row>
    <row r="1149" spans="2:31" ht="28.5" thickBot="1" x14ac:dyDescent="0.35">
      <c r="B1149" s="64" t="str">
        <f>תקן[[#This Row],[סוג מרכז]]</f>
        <v>תשושים-אופק</v>
      </c>
      <c r="C1149" s="64">
        <f>תקן[[#This Row],[גודל מרכז]]</f>
        <v>60</v>
      </c>
      <c r="D1149" s="64" t="str">
        <f>תקן[[#This Row],[סוג פריט]]</f>
        <v>ריהוט</v>
      </c>
      <c r="E1149" s="64" t="str">
        <f>תקן[[#This Row],[קטגוריה]]</f>
        <v>אולם כניסה</v>
      </c>
      <c r="F1149" s="60" t="str">
        <f>תקן[[#This Row],[תיאור הפריט]]</f>
        <v>ארון תצוגה/ויטרינה - רוחב 1מטר</v>
      </c>
      <c r="G1149" s="64">
        <f>תקן[[#This Row],[עלות פריט]]</f>
        <v>1500</v>
      </c>
      <c r="H1149" s="64">
        <f>תקן[[#This Row],[כמות]]</f>
        <v>2</v>
      </c>
      <c r="I1149" s="64">
        <f>תקן[[#This Row],[סהכ עלות]]</f>
        <v>3000</v>
      </c>
      <c r="J1149" s="65"/>
      <c r="K1149" s="209" t="str">
        <f t="shared" si="166"/>
        <v>ארון תצוגה/ויטרינה - רוחב 1מטר</v>
      </c>
      <c r="L1149" s="210">
        <f t="shared" si="162"/>
        <v>2</v>
      </c>
      <c r="M1149" s="211">
        <f t="shared" si="163"/>
        <v>0</v>
      </c>
      <c r="N1149" s="211">
        <f t="shared" si="164"/>
        <v>3000</v>
      </c>
      <c r="O1149" s="210"/>
      <c r="P1149" s="218"/>
      <c r="Q1149" s="215" t="str">
        <f t="shared" si="167"/>
        <v>ריהוט</v>
      </c>
      <c r="R1149" s="219">
        <f t="shared" si="168"/>
        <v>2</v>
      </c>
      <c r="S1149" s="211">
        <f t="shared" si="169"/>
        <v>0</v>
      </c>
      <c r="T1149" s="211">
        <f t="shared" si="165"/>
        <v>1500</v>
      </c>
      <c r="U1149" s="211">
        <f t="shared" si="170"/>
        <v>3000</v>
      </c>
      <c r="V1149" s="220"/>
      <c r="X1149" s="63" t="str">
        <f>'טבלה מרכזת'!A1149</f>
        <v>תשושים-אופק</v>
      </c>
      <c r="Y1149" s="63">
        <f>'טבלה מרכזת'!B1149</f>
        <v>60</v>
      </c>
      <c r="Z1149" s="63" t="str">
        <f>'טבלה מרכזת'!C1149</f>
        <v>ריהוט</v>
      </c>
      <c r="AA1149" s="63" t="str">
        <f>'טבלה מרכזת'!D1149</f>
        <v>אולם כניסה</v>
      </c>
      <c r="AB1149" s="63" t="str">
        <f>'טבלה מרכזת'!E1149</f>
        <v>ארון תצוגה/ויטרינה - רוחב 1מטר</v>
      </c>
      <c r="AC1149" s="63">
        <f>'טבלה מרכזת'!F1149</f>
        <v>1500</v>
      </c>
      <c r="AD1149" s="63">
        <f>'טבלה מרכזת'!G1149</f>
        <v>2</v>
      </c>
      <c r="AE1149" s="63">
        <f>'טבלה מרכזת'!H1149</f>
        <v>3000</v>
      </c>
    </row>
    <row r="1150" spans="2:31" ht="28.5" thickBot="1" x14ac:dyDescent="0.35">
      <c r="B1150" s="64" t="str">
        <f>תקן[[#This Row],[סוג מרכז]]</f>
        <v>תשושים-אופק</v>
      </c>
      <c r="C1150" s="64">
        <f>תקן[[#This Row],[גודל מרכז]]</f>
        <v>60</v>
      </c>
      <c r="D1150" s="64" t="str">
        <f>תקן[[#This Row],[סוג פריט]]</f>
        <v>ריהוט</v>
      </c>
      <c r="E1150" s="64" t="str">
        <f>תקן[[#This Row],[קטגוריה]]</f>
        <v>חדרי פעילות/תעסוקה</v>
      </c>
      <c r="F1150" s="60" t="str">
        <f>תקן[[#This Row],[תיאור הפריט]]</f>
        <v>ארון תצוגה/ויטרינה - רוחב 1מטר</v>
      </c>
      <c r="G1150" s="64">
        <f>תקן[[#This Row],[עלות פריט]]</f>
        <v>1500</v>
      </c>
      <c r="H1150" s="64">
        <f>תקן[[#This Row],[כמות]]</f>
        <v>2</v>
      </c>
      <c r="I1150" s="64">
        <f>תקן[[#This Row],[סהכ עלות]]</f>
        <v>3000</v>
      </c>
      <c r="J1150" s="65"/>
      <c r="K1150" s="209" t="str">
        <f t="shared" si="166"/>
        <v>ארון תצוגה/ויטרינה - רוחב 1מטר</v>
      </c>
      <c r="L1150" s="210">
        <f t="shared" si="162"/>
        <v>2</v>
      </c>
      <c r="M1150" s="211">
        <f t="shared" si="163"/>
        <v>0</v>
      </c>
      <c r="N1150" s="211">
        <f t="shared" si="164"/>
        <v>3000</v>
      </c>
      <c r="O1150" s="210"/>
      <c r="P1150" s="218"/>
      <c r="Q1150" s="215" t="str">
        <f t="shared" si="167"/>
        <v>ריהוט</v>
      </c>
      <c r="R1150" s="219">
        <f t="shared" si="168"/>
        <v>2</v>
      </c>
      <c r="S1150" s="211">
        <f t="shared" si="169"/>
        <v>0</v>
      </c>
      <c r="T1150" s="211">
        <f t="shared" si="165"/>
        <v>1500</v>
      </c>
      <c r="U1150" s="211">
        <f t="shared" si="170"/>
        <v>3000</v>
      </c>
      <c r="V1150" s="220"/>
      <c r="X1150" s="63" t="str">
        <f>'טבלה מרכזת'!A1150</f>
        <v>תשושים-אופק</v>
      </c>
      <c r="Y1150" s="63">
        <f>'טבלה מרכזת'!B1150</f>
        <v>60</v>
      </c>
      <c r="Z1150" s="63" t="str">
        <f>'טבלה מרכזת'!C1150</f>
        <v>ריהוט</v>
      </c>
      <c r="AA1150" s="63" t="str">
        <f>'טבלה מרכזת'!D1150</f>
        <v>חדרי פעילות/תעסוקה</v>
      </c>
      <c r="AB1150" s="63" t="str">
        <f>'טבלה מרכזת'!E1150</f>
        <v>ארון תצוגה/ויטרינה - רוחב 1מטר</v>
      </c>
      <c r="AC1150" s="63">
        <f>'טבלה מרכזת'!F1150</f>
        <v>1500</v>
      </c>
      <c r="AD1150" s="63">
        <f>'טבלה מרכזת'!G1150</f>
        <v>2</v>
      </c>
      <c r="AE1150" s="63">
        <f>'טבלה מרכזת'!H1150</f>
        <v>3000</v>
      </c>
    </row>
    <row r="1151" spans="2:31" ht="14.5" thickBot="1" x14ac:dyDescent="0.35">
      <c r="B1151" s="64" t="str">
        <f>תקן[[#This Row],[סוג מרכז]]</f>
        <v>תשושים-אופק</v>
      </c>
      <c r="C1151" s="64">
        <f>תקן[[#This Row],[גודל מרכז]]</f>
        <v>60</v>
      </c>
      <c r="D1151" s="64" t="str">
        <f>תקן[[#This Row],[סוג פריט]]</f>
        <v>ריהוט</v>
      </c>
      <c r="E1151" s="64" t="str">
        <f>תקן[[#This Row],[קטגוריה]]</f>
        <v>חדר רחצה</v>
      </c>
      <c r="F1151" s="60" t="str">
        <f>תקן[[#This Row],[תיאור הפריט]]</f>
        <v>ארונית מגירות מפלסטיק</v>
      </c>
      <c r="G1151" s="64">
        <f>תקן[[#This Row],[עלות פריט]]</f>
        <v>350</v>
      </c>
      <c r="H1151" s="64">
        <f>תקן[[#This Row],[כמות]]</f>
        <v>2</v>
      </c>
      <c r="I1151" s="64">
        <f>תקן[[#This Row],[סהכ עלות]]</f>
        <v>700</v>
      </c>
      <c r="J1151" s="65"/>
      <c r="K1151" s="209" t="str">
        <f t="shared" si="166"/>
        <v>ארונית מגירות מפלסטיק</v>
      </c>
      <c r="L1151" s="210">
        <f t="shared" si="162"/>
        <v>2</v>
      </c>
      <c r="M1151" s="211">
        <f t="shared" si="163"/>
        <v>0</v>
      </c>
      <c r="N1151" s="211">
        <f t="shared" si="164"/>
        <v>700</v>
      </c>
      <c r="O1151" s="210"/>
      <c r="P1151" s="218"/>
      <c r="Q1151" s="215" t="str">
        <f t="shared" si="167"/>
        <v>ריהוט</v>
      </c>
      <c r="R1151" s="219">
        <f t="shared" si="168"/>
        <v>2</v>
      </c>
      <c r="S1151" s="211">
        <f t="shared" si="169"/>
        <v>0</v>
      </c>
      <c r="T1151" s="211">
        <f t="shared" si="165"/>
        <v>350</v>
      </c>
      <c r="U1151" s="211">
        <f t="shared" si="170"/>
        <v>700</v>
      </c>
      <c r="V1151" s="220"/>
      <c r="X1151" s="63" t="str">
        <f>'טבלה מרכזת'!A1151</f>
        <v>תשושים-אופק</v>
      </c>
      <c r="Y1151" s="63">
        <f>'טבלה מרכזת'!B1151</f>
        <v>60</v>
      </c>
      <c r="Z1151" s="63" t="str">
        <f>'טבלה מרכזת'!C1151</f>
        <v>ריהוט</v>
      </c>
      <c r="AA1151" s="63" t="str">
        <f>'טבלה מרכזת'!D1151</f>
        <v>חדר רחצה</v>
      </c>
      <c r="AB1151" s="63" t="str">
        <f>'טבלה מרכזת'!E1151</f>
        <v>ארונית מגירות מפלסטיק</v>
      </c>
      <c r="AC1151" s="63">
        <f>'טבלה מרכזת'!F1151</f>
        <v>350</v>
      </c>
      <c r="AD1151" s="63">
        <f>'טבלה מרכזת'!G1151</f>
        <v>2</v>
      </c>
      <c r="AE1151" s="63">
        <f>'טבלה מרכזת'!H1151</f>
        <v>700</v>
      </c>
    </row>
    <row r="1152" spans="2:31" ht="14.5" thickBot="1" x14ac:dyDescent="0.35">
      <c r="B1152" s="64" t="str">
        <f>תקן[[#This Row],[סוג מרכז]]</f>
        <v>תשושים-אופק</v>
      </c>
      <c r="C1152" s="64">
        <f>תקן[[#This Row],[גודל מרכז]]</f>
        <v>60</v>
      </c>
      <c r="D1152" s="64" t="str">
        <f>תקן[[#This Row],[סוג פריט]]</f>
        <v>ריהוט</v>
      </c>
      <c r="E1152" s="64" t="str">
        <f>תקן[[#This Row],[קטגוריה]]</f>
        <v>חדר מזכירות וקבלה</v>
      </c>
      <c r="F1152" s="60" t="str">
        <f>תקן[[#This Row],[תיאור הפריט]]</f>
        <v>דלפק קבלה</v>
      </c>
      <c r="G1152" s="64">
        <f>תקן[[#This Row],[עלות פריט]]</f>
        <v>15000</v>
      </c>
      <c r="H1152" s="64">
        <f>תקן[[#This Row],[כמות]]</f>
        <v>1</v>
      </c>
      <c r="I1152" s="64">
        <f>תקן[[#This Row],[סהכ עלות]]</f>
        <v>15000</v>
      </c>
      <c r="J1152" s="65"/>
      <c r="K1152" s="209" t="str">
        <f t="shared" si="166"/>
        <v>דלפק קבלה</v>
      </c>
      <c r="L1152" s="210">
        <f t="shared" si="162"/>
        <v>1</v>
      </c>
      <c r="M1152" s="211">
        <f t="shared" si="163"/>
        <v>0</v>
      </c>
      <c r="N1152" s="211">
        <f t="shared" si="164"/>
        <v>15000</v>
      </c>
      <c r="O1152" s="210"/>
      <c r="P1152" s="218"/>
      <c r="Q1152" s="215" t="str">
        <f t="shared" si="167"/>
        <v>ריהוט</v>
      </c>
      <c r="R1152" s="219">
        <f t="shared" si="168"/>
        <v>1</v>
      </c>
      <c r="S1152" s="211">
        <f t="shared" si="169"/>
        <v>0</v>
      </c>
      <c r="T1152" s="211">
        <f t="shared" si="165"/>
        <v>15000</v>
      </c>
      <c r="U1152" s="211">
        <f t="shared" si="170"/>
        <v>15000</v>
      </c>
      <c r="V1152" s="220"/>
      <c r="X1152" s="63" t="str">
        <f>'טבלה מרכזת'!A1152</f>
        <v>תשושים-אופק</v>
      </c>
      <c r="Y1152" s="63">
        <f>'טבלה מרכזת'!B1152</f>
        <v>60</v>
      </c>
      <c r="Z1152" s="63" t="str">
        <f>'טבלה מרכזת'!C1152</f>
        <v>ריהוט</v>
      </c>
      <c r="AA1152" s="63" t="str">
        <f>'טבלה מרכזת'!D1152</f>
        <v>חדר מזכירות וקבלה</v>
      </c>
      <c r="AB1152" s="63" t="str">
        <f>'טבלה מרכזת'!E1152</f>
        <v>דלפק קבלה</v>
      </c>
      <c r="AC1152" s="63">
        <f>'טבלה מרכזת'!F1152</f>
        <v>15000</v>
      </c>
      <c r="AD1152" s="63">
        <f>'טבלה מרכזת'!G1152</f>
        <v>1</v>
      </c>
      <c r="AE1152" s="63">
        <f>'טבלה מרכזת'!H1152</f>
        <v>15000</v>
      </c>
    </row>
    <row r="1153" spans="2:31" ht="14.5" thickBot="1" x14ac:dyDescent="0.35">
      <c r="B1153" s="64" t="str">
        <f>תקן[[#This Row],[סוג מרכז]]</f>
        <v>תשושים-אופק</v>
      </c>
      <c r="C1153" s="64">
        <f>תקן[[#This Row],[גודל מרכז]]</f>
        <v>60</v>
      </c>
      <c r="D1153" s="64" t="str">
        <f>תקן[[#This Row],[סוג פריט]]</f>
        <v>ריהוט</v>
      </c>
      <c r="E1153" s="64" t="str">
        <f>תקן[[#This Row],[קטגוריה]]</f>
        <v>כללי</v>
      </c>
      <c r="F1153" s="60" t="str">
        <f>תקן[[#This Row],[תיאור הפריט]]</f>
        <v>וילונות הצללה (עלות למ"ר))</v>
      </c>
      <c r="G1153" s="64">
        <f>תקן[[#This Row],[עלות פריט]]</f>
        <v>375</v>
      </c>
      <c r="H1153" s="64">
        <f>תקן[[#This Row],[כמות]]</f>
        <v>30</v>
      </c>
      <c r="I1153" s="64">
        <f>תקן[[#This Row],[סהכ עלות]]</f>
        <v>11250</v>
      </c>
      <c r="J1153" s="65"/>
      <c r="K1153" s="209" t="str">
        <f t="shared" si="166"/>
        <v>וילונות הצללה (עלות למ"ר))</v>
      </c>
      <c r="L1153" s="210">
        <f t="shared" si="162"/>
        <v>30</v>
      </c>
      <c r="M1153" s="211">
        <f t="shared" si="163"/>
        <v>0</v>
      </c>
      <c r="N1153" s="211">
        <f t="shared" si="164"/>
        <v>11250</v>
      </c>
      <c r="O1153" s="210"/>
      <c r="P1153" s="218"/>
      <c r="Q1153" s="215" t="str">
        <f t="shared" si="167"/>
        <v>ריהוט</v>
      </c>
      <c r="R1153" s="219">
        <f t="shared" si="168"/>
        <v>30</v>
      </c>
      <c r="S1153" s="211">
        <f t="shared" si="169"/>
        <v>0</v>
      </c>
      <c r="T1153" s="211">
        <f t="shared" si="165"/>
        <v>375</v>
      </c>
      <c r="U1153" s="211">
        <f t="shared" si="170"/>
        <v>11250</v>
      </c>
      <c r="V1153" s="220"/>
      <c r="X1153" s="63" t="str">
        <f>'טבלה מרכזת'!A1153</f>
        <v>תשושים-אופק</v>
      </c>
      <c r="Y1153" s="63">
        <f>'טבלה מרכזת'!B1153</f>
        <v>60</v>
      </c>
      <c r="Z1153" s="63" t="str">
        <f>'טבלה מרכזת'!C1153</f>
        <v>ריהוט</v>
      </c>
      <c r="AA1153" s="63" t="str">
        <f>'טבלה מרכזת'!D1153</f>
        <v>כללי</v>
      </c>
      <c r="AB1153" s="63" t="str">
        <f>'טבלה מרכזת'!E1153</f>
        <v>וילונות הצללה (עלות למ"ר))</v>
      </c>
      <c r="AC1153" s="63">
        <f>'טבלה מרכזת'!F1153</f>
        <v>375</v>
      </c>
      <c r="AD1153" s="63">
        <f>'טבלה מרכזת'!G1153</f>
        <v>30</v>
      </c>
      <c r="AE1153" s="63">
        <f>'טבלה מרכזת'!H1153</f>
        <v>11250</v>
      </c>
    </row>
    <row r="1154" spans="2:31" ht="14.5" thickBot="1" x14ac:dyDescent="0.35">
      <c r="B1154" s="64" t="str">
        <f>תקן[[#This Row],[סוג מרכז]]</f>
        <v>תשושים-אופק</v>
      </c>
      <c r="C1154" s="64">
        <f>תקן[[#This Row],[גודל מרכז]]</f>
        <v>60</v>
      </c>
      <c r="D1154" s="64" t="str">
        <f>תקן[[#This Row],[סוג פריט]]</f>
        <v>ריהוט</v>
      </c>
      <c r="E1154" s="64" t="str">
        <f>תקן[[#This Row],[קטגוריה]]</f>
        <v>חדר ניקיון</v>
      </c>
      <c r="F1154" s="60" t="str">
        <f>תקן[[#This Row],[תיאור הפריט]]</f>
        <v>יחידת מדפים</v>
      </c>
      <c r="G1154" s="64">
        <f>תקן[[#This Row],[עלות פריט]]</f>
        <v>600</v>
      </c>
      <c r="H1154" s="64">
        <f>תקן[[#This Row],[כמות]]</f>
        <v>2</v>
      </c>
      <c r="I1154" s="64">
        <f>תקן[[#This Row],[סהכ עלות]]</f>
        <v>1200</v>
      </c>
      <c r="J1154" s="65"/>
      <c r="K1154" s="209" t="str">
        <f t="shared" si="166"/>
        <v>יחידת מדפים</v>
      </c>
      <c r="L1154" s="210">
        <f t="shared" si="162"/>
        <v>2</v>
      </c>
      <c r="M1154" s="211">
        <f t="shared" si="163"/>
        <v>0</v>
      </c>
      <c r="N1154" s="211">
        <f t="shared" si="164"/>
        <v>1200</v>
      </c>
      <c r="O1154" s="210"/>
      <c r="P1154" s="218"/>
      <c r="Q1154" s="215" t="str">
        <f t="shared" si="167"/>
        <v>ריהוט</v>
      </c>
      <c r="R1154" s="219">
        <f t="shared" si="168"/>
        <v>2</v>
      </c>
      <c r="S1154" s="211">
        <f t="shared" si="169"/>
        <v>0</v>
      </c>
      <c r="T1154" s="211">
        <f t="shared" si="165"/>
        <v>600</v>
      </c>
      <c r="U1154" s="211">
        <f t="shared" si="170"/>
        <v>1200</v>
      </c>
      <c r="V1154" s="220"/>
      <c r="X1154" s="63" t="str">
        <f>'טבלה מרכזת'!A1154</f>
        <v>תשושים-אופק</v>
      </c>
      <c r="Y1154" s="63">
        <f>'טבלה מרכזת'!B1154</f>
        <v>60</v>
      </c>
      <c r="Z1154" s="63" t="str">
        <f>'טבלה מרכזת'!C1154</f>
        <v>ריהוט</v>
      </c>
      <c r="AA1154" s="63" t="str">
        <f>'טבלה מרכזת'!D1154</f>
        <v>חדר ניקיון</v>
      </c>
      <c r="AB1154" s="63" t="str">
        <f>'טבלה מרכזת'!E1154</f>
        <v>יחידת מדפים</v>
      </c>
      <c r="AC1154" s="63">
        <f>'טבלה מרכזת'!F1154</f>
        <v>600</v>
      </c>
      <c r="AD1154" s="63">
        <f>'טבלה מרכזת'!G1154</f>
        <v>2</v>
      </c>
      <c r="AE1154" s="63">
        <f>'טבלה מרכזת'!H1154</f>
        <v>1200</v>
      </c>
    </row>
    <row r="1155" spans="2:31" ht="14.5" thickBot="1" x14ac:dyDescent="0.35">
      <c r="B1155" s="64" t="str">
        <f>תקן[[#This Row],[סוג מרכז]]</f>
        <v>תשושים-אופק</v>
      </c>
      <c r="C1155" s="64">
        <f>תקן[[#This Row],[גודל מרכז]]</f>
        <v>60</v>
      </c>
      <c r="D1155" s="64" t="str">
        <f>תקן[[#This Row],[סוג פריט]]</f>
        <v>ריהוט</v>
      </c>
      <c r="E1155" s="64" t="str">
        <f>תקן[[#This Row],[קטגוריה]]</f>
        <v>חדרי פעילות/תעסוקה</v>
      </c>
      <c r="F1155" s="60" t="str">
        <f>תקן[[#This Row],[תיאור הפריט]]</f>
        <v>יחידת מדפים</v>
      </c>
      <c r="G1155" s="64">
        <f>תקן[[#This Row],[עלות פריט]]</f>
        <v>600</v>
      </c>
      <c r="H1155" s="64">
        <f>תקן[[#This Row],[כמות]]</f>
        <v>4</v>
      </c>
      <c r="I1155" s="64">
        <f>תקן[[#This Row],[סהכ עלות]]</f>
        <v>2400</v>
      </c>
      <c r="J1155" s="65"/>
      <c r="K1155" s="209" t="str">
        <f t="shared" si="166"/>
        <v>יחידת מדפים</v>
      </c>
      <c r="L1155" s="210">
        <f t="shared" si="162"/>
        <v>4</v>
      </c>
      <c r="M1155" s="211">
        <f t="shared" si="163"/>
        <v>0</v>
      </c>
      <c r="N1155" s="211">
        <f t="shared" si="164"/>
        <v>2400</v>
      </c>
      <c r="O1155" s="210"/>
      <c r="P1155" s="218"/>
      <c r="Q1155" s="215" t="str">
        <f t="shared" si="167"/>
        <v>ריהוט</v>
      </c>
      <c r="R1155" s="219">
        <f t="shared" si="168"/>
        <v>4</v>
      </c>
      <c r="S1155" s="211">
        <f t="shared" si="169"/>
        <v>0</v>
      </c>
      <c r="T1155" s="211">
        <f t="shared" si="165"/>
        <v>600</v>
      </c>
      <c r="U1155" s="211">
        <f t="shared" si="170"/>
        <v>2400</v>
      </c>
      <c r="V1155" s="220"/>
      <c r="X1155" s="63" t="str">
        <f>'טבלה מרכזת'!A1155</f>
        <v>תשושים-אופק</v>
      </c>
      <c r="Y1155" s="63">
        <f>'טבלה מרכזת'!B1155</f>
        <v>60</v>
      </c>
      <c r="Z1155" s="63" t="str">
        <f>'טבלה מרכזת'!C1155</f>
        <v>ריהוט</v>
      </c>
      <c r="AA1155" s="63" t="str">
        <f>'טבלה מרכזת'!D1155</f>
        <v>חדרי פעילות/תעסוקה</v>
      </c>
      <c r="AB1155" s="63" t="str">
        <f>'טבלה מרכזת'!E1155</f>
        <v>יחידת מדפים</v>
      </c>
      <c r="AC1155" s="63">
        <f>'טבלה מרכזת'!F1155</f>
        <v>600</v>
      </c>
      <c r="AD1155" s="63">
        <f>'טבלה מרכזת'!G1155</f>
        <v>4</v>
      </c>
      <c r="AE1155" s="63">
        <f>'טבלה מרכזת'!H1155</f>
        <v>2400</v>
      </c>
    </row>
    <row r="1156" spans="2:31" ht="14.5" thickBot="1" x14ac:dyDescent="0.35">
      <c r="B1156" s="64" t="str">
        <f>תקן[[#This Row],[סוג מרכז]]</f>
        <v>תשושים-אופק</v>
      </c>
      <c r="C1156" s="64">
        <f>תקן[[#This Row],[גודל מרכז]]</f>
        <v>60</v>
      </c>
      <c r="D1156" s="64" t="str">
        <f>תקן[[#This Row],[סוג פריט]]</f>
        <v>ריהוט</v>
      </c>
      <c r="E1156" s="64" t="str">
        <f>תקן[[#This Row],[קטגוריה]]</f>
        <v>מחסנים - מטבח, כללי, תעסוקה</v>
      </c>
      <c r="F1156" s="60" t="str">
        <f>תקן[[#This Row],[תיאור הפריט]]</f>
        <v>יחידת מדפים</v>
      </c>
      <c r="G1156" s="64">
        <f>תקן[[#This Row],[עלות פריט]]</f>
        <v>600</v>
      </c>
      <c r="H1156" s="64">
        <f>תקן[[#This Row],[כמות]]</f>
        <v>6</v>
      </c>
      <c r="I1156" s="64">
        <f>תקן[[#This Row],[סהכ עלות]]</f>
        <v>3600</v>
      </c>
      <c r="J1156" s="65"/>
      <c r="K1156" s="209" t="str">
        <f t="shared" si="166"/>
        <v>יחידת מדפים</v>
      </c>
      <c r="L1156" s="210">
        <f t="shared" si="162"/>
        <v>6</v>
      </c>
      <c r="M1156" s="211">
        <f t="shared" si="163"/>
        <v>0</v>
      </c>
      <c r="N1156" s="211">
        <f t="shared" si="164"/>
        <v>3600</v>
      </c>
      <c r="O1156" s="210"/>
      <c r="P1156" s="218"/>
      <c r="Q1156" s="215" t="str">
        <f t="shared" si="167"/>
        <v>ריהוט</v>
      </c>
      <c r="R1156" s="219">
        <f t="shared" si="168"/>
        <v>6</v>
      </c>
      <c r="S1156" s="211">
        <f t="shared" si="169"/>
        <v>0</v>
      </c>
      <c r="T1156" s="211">
        <f t="shared" si="165"/>
        <v>600</v>
      </c>
      <c r="U1156" s="211">
        <f t="shared" si="170"/>
        <v>3600</v>
      </c>
      <c r="V1156" s="220"/>
      <c r="X1156" s="63" t="str">
        <f>'טבלה מרכזת'!A1156</f>
        <v>תשושים-אופק</v>
      </c>
      <c r="Y1156" s="63">
        <f>'טבלה מרכזת'!B1156</f>
        <v>60</v>
      </c>
      <c r="Z1156" s="63" t="str">
        <f>'טבלה מרכזת'!C1156</f>
        <v>ריהוט</v>
      </c>
      <c r="AA1156" s="63" t="str">
        <f>'טבלה מרכזת'!D1156</f>
        <v>מחסנים - מטבח, כללי, תעסוקה</v>
      </c>
      <c r="AB1156" s="63" t="str">
        <f>'טבלה מרכזת'!E1156</f>
        <v>יחידת מדפים</v>
      </c>
      <c r="AC1156" s="63">
        <f>'טבלה מרכזת'!F1156</f>
        <v>600</v>
      </c>
      <c r="AD1156" s="63">
        <f>'טבלה מרכזת'!G1156</f>
        <v>6</v>
      </c>
      <c r="AE1156" s="63">
        <f>'טבלה מרכזת'!H1156</f>
        <v>3600</v>
      </c>
    </row>
    <row r="1157" spans="2:31" ht="14.5" thickBot="1" x14ac:dyDescent="0.35">
      <c r="B1157" s="64" t="str">
        <f>תקן[[#This Row],[סוג מרכז]]</f>
        <v>תשושים-אופק</v>
      </c>
      <c r="C1157" s="64">
        <f>תקן[[#This Row],[גודל מרכז]]</f>
        <v>60</v>
      </c>
      <c r="D1157" s="64" t="str">
        <f>תקן[[#This Row],[סוג פריט]]</f>
        <v>ריהוט</v>
      </c>
      <c r="E1157" s="64" t="str">
        <f>תקן[[#This Row],[קטגוריה]]</f>
        <v>חדר מזכירות וקבלה</v>
      </c>
      <c r="F1157" s="60" t="str">
        <f>תקן[[#This Row],[תיאור הפריט]]</f>
        <v>כוננית פתוחה</v>
      </c>
      <c r="G1157" s="64">
        <f>תקן[[#This Row],[עלות פריט]]</f>
        <v>800</v>
      </c>
      <c r="H1157" s="64">
        <f>תקן[[#This Row],[כמות]]</f>
        <v>1</v>
      </c>
      <c r="I1157" s="64">
        <f>תקן[[#This Row],[סהכ עלות]]</f>
        <v>800</v>
      </c>
      <c r="J1157" s="65"/>
      <c r="K1157" s="209" t="str">
        <f t="shared" si="166"/>
        <v>כוננית פתוחה</v>
      </c>
      <c r="L1157" s="210">
        <f t="shared" si="162"/>
        <v>1</v>
      </c>
      <c r="M1157" s="211">
        <f t="shared" si="163"/>
        <v>0</v>
      </c>
      <c r="N1157" s="211">
        <f t="shared" si="164"/>
        <v>800</v>
      </c>
      <c r="O1157" s="210"/>
      <c r="P1157" s="218"/>
      <c r="Q1157" s="215" t="str">
        <f t="shared" si="167"/>
        <v>ריהוט</v>
      </c>
      <c r="R1157" s="219">
        <f t="shared" si="168"/>
        <v>1</v>
      </c>
      <c r="S1157" s="211">
        <f t="shared" si="169"/>
        <v>0</v>
      </c>
      <c r="T1157" s="211">
        <f t="shared" si="165"/>
        <v>800</v>
      </c>
      <c r="U1157" s="211">
        <f t="shared" si="170"/>
        <v>800</v>
      </c>
      <c r="V1157" s="220"/>
      <c r="X1157" s="63" t="str">
        <f>'טבלה מרכזת'!A1157</f>
        <v>תשושים-אופק</v>
      </c>
      <c r="Y1157" s="63">
        <f>'טבלה מרכזת'!B1157</f>
        <v>60</v>
      </c>
      <c r="Z1157" s="63" t="str">
        <f>'טבלה מרכזת'!C1157</f>
        <v>ריהוט</v>
      </c>
      <c r="AA1157" s="63" t="str">
        <f>'טבלה מרכזת'!D1157</f>
        <v>חדר מזכירות וקבלה</v>
      </c>
      <c r="AB1157" s="63" t="str">
        <f>'טבלה מרכזת'!E1157</f>
        <v>כוננית פתוחה</v>
      </c>
      <c r="AC1157" s="63">
        <f>'טבלה מרכזת'!F1157</f>
        <v>800</v>
      </c>
      <c r="AD1157" s="63">
        <f>'טבלה מרכזת'!G1157</f>
        <v>1</v>
      </c>
      <c r="AE1157" s="63">
        <f>'טבלה מרכזת'!H1157</f>
        <v>800</v>
      </c>
    </row>
    <row r="1158" spans="2:31" ht="14.5" thickBot="1" x14ac:dyDescent="0.35">
      <c r="B1158" s="64" t="str">
        <f>תקן[[#This Row],[סוג מרכז]]</f>
        <v>תשושים-אופק</v>
      </c>
      <c r="C1158" s="64">
        <f>תקן[[#This Row],[גודל מרכז]]</f>
        <v>60</v>
      </c>
      <c r="D1158" s="64" t="str">
        <f>תקן[[#This Row],[סוג פריט]]</f>
        <v>ריהוט</v>
      </c>
      <c r="E1158" s="64" t="str">
        <f>תקן[[#This Row],[קטגוריה]]</f>
        <v>חדר מחשבים</v>
      </c>
      <c r="F1158" s="60" t="str">
        <f>תקן[[#This Row],[תיאור הפריט]]</f>
        <v>כוננית פתוחה</v>
      </c>
      <c r="G1158" s="64">
        <f>תקן[[#This Row],[עלות פריט]]</f>
        <v>1400</v>
      </c>
      <c r="H1158" s="64">
        <f>תקן[[#This Row],[כמות]]</f>
        <v>1</v>
      </c>
      <c r="I1158" s="64">
        <f>תקן[[#This Row],[סהכ עלות]]</f>
        <v>1400</v>
      </c>
      <c r="J1158" s="65"/>
      <c r="K1158" s="209" t="str">
        <f t="shared" si="166"/>
        <v>כוננית פתוחה</v>
      </c>
      <c r="L1158" s="210">
        <f t="shared" si="162"/>
        <v>1</v>
      </c>
      <c r="M1158" s="211">
        <f t="shared" si="163"/>
        <v>0</v>
      </c>
      <c r="N1158" s="211">
        <f t="shared" si="164"/>
        <v>1400</v>
      </c>
      <c r="O1158" s="210"/>
      <c r="P1158" s="218"/>
      <c r="Q1158" s="215" t="str">
        <f t="shared" si="167"/>
        <v>ריהוט</v>
      </c>
      <c r="R1158" s="219">
        <f t="shared" si="168"/>
        <v>1</v>
      </c>
      <c r="S1158" s="211">
        <f t="shared" si="169"/>
        <v>0</v>
      </c>
      <c r="T1158" s="211">
        <f t="shared" si="165"/>
        <v>1400</v>
      </c>
      <c r="U1158" s="211">
        <f t="shared" si="170"/>
        <v>1400</v>
      </c>
      <c r="V1158" s="220"/>
      <c r="X1158" s="63" t="str">
        <f>'טבלה מרכזת'!A1158</f>
        <v>תשושים-אופק</v>
      </c>
      <c r="Y1158" s="63">
        <f>'טבלה מרכזת'!B1158</f>
        <v>60</v>
      </c>
      <c r="Z1158" s="63" t="str">
        <f>'טבלה מרכזת'!C1158</f>
        <v>ריהוט</v>
      </c>
      <c r="AA1158" s="63" t="str">
        <f>'טבלה מרכזת'!D1158</f>
        <v>חדר מחשבים</v>
      </c>
      <c r="AB1158" s="63" t="str">
        <f>'טבלה מרכזת'!E1158</f>
        <v>כוננית פתוחה</v>
      </c>
      <c r="AC1158" s="63">
        <f>'טבלה מרכזת'!F1158</f>
        <v>1400</v>
      </c>
      <c r="AD1158" s="63">
        <f>'טבלה מרכזת'!G1158</f>
        <v>1</v>
      </c>
      <c r="AE1158" s="63">
        <f>'טבלה מרכזת'!H1158</f>
        <v>1400</v>
      </c>
    </row>
    <row r="1159" spans="2:31" ht="14.5" thickBot="1" x14ac:dyDescent="0.35">
      <c r="B1159" s="64" t="str">
        <f>תקן[[#This Row],[סוג מרכז]]</f>
        <v>תשושים-אופק</v>
      </c>
      <c r="C1159" s="64">
        <f>תקן[[#This Row],[גודל מרכז]]</f>
        <v>60</v>
      </c>
      <c r="D1159" s="64" t="str">
        <f>תקן[[#This Row],[סוג פריט]]</f>
        <v>ריהוט</v>
      </c>
      <c r="E1159" s="64" t="str">
        <f>תקן[[#This Row],[קטגוריה]]</f>
        <v>חדרי צוות/רב תחומי</v>
      </c>
      <c r="F1159" s="60" t="str">
        <f>תקן[[#This Row],[תיאור הפריט]]</f>
        <v>כוננית פתוחה</v>
      </c>
      <c r="G1159" s="64">
        <f>תקן[[#This Row],[עלות פריט]]</f>
        <v>800</v>
      </c>
      <c r="H1159" s="64">
        <f>תקן[[#This Row],[כמות]]</f>
        <v>2</v>
      </c>
      <c r="I1159" s="64">
        <f>תקן[[#This Row],[סהכ עלות]]</f>
        <v>1600</v>
      </c>
      <c r="J1159" s="65"/>
      <c r="K1159" s="209" t="str">
        <f t="shared" si="166"/>
        <v>כוננית פתוחה</v>
      </c>
      <c r="L1159" s="210">
        <f t="shared" si="162"/>
        <v>2</v>
      </c>
      <c r="M1159" s="211">
        <f t="shared" si="163"/>
        <v>0</v>
      </c>
      <c r="N1159" s="211">
        <f t="shared" si="164"/>
        <v>1600</v>
      </c>
      <c r="O1159" s="210"/>
      <c r="P1159" s="218"/>
      <c r="Q1159" s="215" t="str">
        <f t="shared" si="167"/>
        <v>ריהוט</v>
      </c>
      <c r="R1159" s="219">
        <f t="shared" si="168"/>
        <v>2</v>
      </c>
      <c r="S1159" s="211">
        <f t="shared" si="169"/>
        <v>0</v>
      </c>
      <c r="T1159" s="211">
        <f t="shared" si="165"/>
        <v>800</v>
      </c>
      <c r="U1159" s="211">
        <f t="shared" si="170"/>
        <v>1600</v>
      </c>
      <c r="V1159" s="220"/>
      <c r="X1159" s="63" t="str">
        <f>'טבלה מרכזת'!A1159</f>
        <v>תשושים-אופק</v>
      </c>
      <c r="Y1159" s="63">
        <f>'טבלה מרכזת'!B1159</f>
        <v>60</v>
      </c>
      <c r="Z1159" s="63" t="str">
        <f>'טבלה מרכזת'!C1159</f>
        <v>ריהוט</v>
      </c>
      <c r="AA1159" s="63" t="str">
        <f>'טבלה מרכזת'!D1159</f>
        <v>חדרי צוות/רב תחומי</v>
      </c>
      <c r="AB1159" s="63" t="str">
        <f>'טבלה מרכזת'!E1159</f>
        <v>כוננית פתוחה</v>
      </c>
      <c r="AC1159" s="63">
        <f>'טבלה מרכזת'!F1159</f>
        <v>800</v>
      </c>
      <c r="AD1159" s="63">
        <f>'טבלה מרכזת'!G1159</f>
        <v>2</v>
      </c>
      <c r="AE1159" s="63">
        <f>'טבלה מרכזת'!H1159</f>
        <v>1600</v>
      </c>
    </row>
    <row r="1160" spans="2:31" ht="14.5" thickBot="1" x14ac:dyDescent="0.35">
      <c r="B1160" s="64" t="str">
        <f>תקן[[#This Row],[סוג מרכז]]</f>
        <v>תשושים-אופק</v>
      </c>
      <c r="C1160" s="64">
        <f>תקן[[#This Row],[גודל מרכז]]</f>
        <v>60</v>
      </c>
      <c r="D1160" s="64" t="str">
        <f>תקן[[#This Row],[סוג פריט]]</f>
        <v>ריהוט</v>
      </c>
      <c r="E1160" s="64" t="str">
        <f>תקן[[#This Row],[קטגוריה]]</f>
        <v>מכבסה</v>
      </c>
      <c r="F1160" s="60" t="str">
        <f>תקן[[#This Row],[תיאור הפריט]]</f>
        <v>כוננית פתוחה</v>
      </c>
      <c r="G1160" s="64">
        <f>תקן[[#This Row],[עלות פריט]]</f>
        <v>1200</v>
      </c>
      <c r="H1160" s="64">
        <f>תקן[[#This Row],[כמות]]</f>
        <v>1</v>
      </c>
      <c r="I1160" s="64">
        <f>תקן[[#This Row],[סהכ עלות]]</f>
        <v>1200</v>
      </c>
      <c r="J1160" s="65"/>
      <c r="K1160" s="209" t="str">
        <f t="shared" si="166"/>
        <v>כוננית פתוחה</v>
      </c>
      <c r="L1160" s="210">
        <f t="shared" si="162"/>
        <v>1</v>
      </c>
      <c r="M1160" s="211">
        <f t="shared" si="163"/>
        <v>0</v>
      </c>
      <c r="N1160" s="211">
        <f t="shared" si="164"/>
        <v>1200</v>
      </c>
      <c r="O1160" s="210"/>
      <c r="P1160" s="218"/>
      <c r="Q1160" s="215" t="str">
        <f t="shared" si="167"/>
        <v>ריהוט</v>
      </c>
      <c r="R1160" s="219">
        <f t="shared" si="168"/>
        <v>1</v>
      </c>
      <c r="S1160" s="211">
        <f t="shared" si="169"/>
        <v>0</v>
      </c>
      <c r="T1160" s="211">
        <f t="shared" si="165"/>
        <v>1200</v>
      </c>
      <c r="U1160" s="211">
        <f t="shared" si="170"/>
        <v>1200</v>
      </c>
      <c r="V1160" s="220"/>
      <c r="X1160" s="63" t="str">
        <f>'טבלה מרכזת'!A1160</f>
        <v>תשושים-אופק</v>
      </c>
      <c r="Y1160" s="63">
        <f>'טבלה מרכזת'!B1160</f>
        <v>60</v>
      </c>
      <c r="Z1160" s="63" t="str">
        <f>'טבלה מרכזת'!C1160</f>
        <v>ריהוט</v>
      </c>
      <c r="AA1160" s="63" t="str">
        <f>'טבלה מרכזת'!D1160</f>
        <v>מכבסה</v>
      </c>
      <c r="AB1160" s="63" t="str">
        <f>'טבלה מרכזת'!E1160</f>
        <v>כוננית פתוחה</v>
      </c>
      <c r="AC1160" s="63">
        <f>'טבלה מרכזת'!F1160</f>
        <v>1200</v>
      </c>
      <c r="AD1160" s="63">
        <f>'טבלה מרכזת'!G1160</f>
        <v>1</v>
      </c>
      <c r="AE1160" s="63">
        <f>'טבלה מרכזת'!H1160</f>
        <v>1200</v>
      </c>
    </row>
    <row r="1161" spans="2:31" ht="14.5" thickBot="1" x14ac:dyDescent="0.35">
      <c r="B1161" s="64" t="str">
        <f>תקן[[#This Row],[סוג מרכז]]</f>
        <v>תשושים-אופק</v>
      </c>
      <c r="C1161" s="64">
        <f>תקן[[#This Row],[גודל מרכז]]</f>
        <v>60</v>
      </c>
      <c r="D1161" s="64" t="str">
        <f>תקן[[#This Row],[סוג פריט]]</f>
        <v>ריהוט</v>
      </c>
      <c r="E1161" s="64" t="str">
        <f>תקן[[#This Row],[קטגוריה]]</f>
        <v>אולם כניסה</v>
      </c>
      <c r="F1161" s="60" t="str">
        <f>תקן[[#This Row],[תיאור הפריט]]</f>
        <v xml:space="preserve">כורסת הסבה  </v>
      </c>
      <c r="G1161" s="64">
        <f>תקן[[#This Row],[עלות פריט]]</f>
        <v>750</v>
      </c>
      <c r="H1161" s="64">
        <f>תקן[[#This Row],[כמות]]</f>
        <v>6</v>
      </c>
      <c r="I1161" s="64">
        <f>תקן[[#This Row],[סהכ עלות]]</f>
        <v>4500</v>
      </c>
      <c r="J1161" s="65"/>
      <c r="K1161" s="209" t="str">
        <f t="shared" si="166"/>
        <v xml:space="preserve">כורסת הסבה  </v>
      </c>
      <c r="L1161" s="210">
        <f t="shared" si="162"/>
        <v>6</v>
      </c>
      <c r="M1161" s="211">
        <f t="shared" si="163"/>
        <v>0</v>
      </c>
      <c r="N1161" s="211">
        <f t="shared" si="164"/>
        <v>4500</v>
      </c>
      <c r="O1161" s="210"/>
      <c r="P1161" s="218"/>
      <c r="Q1161" s="215" t="str">
        <f t="shared" si="167"/>
        <v>ריהוט</v>
      </c>
      <c r="R1161" s="219">
        <f t="shared" si="168"/>
        <v>6</v>
      </c>
      <c r="S1161" s="211">
        <f t="shared" si="169"/>
        <v>0</v>
      </c>
      <c r="T1161" s="211">
        <f t="shared" si="165"/>
        <v>750</v>
      </c>
      <c r="U1161" s="211">
        <f t="shared" si="170"/>
        <v>4500</v>
      </c>
      <c r="V1161" s="220"/>
      <c r="X1161" s="63" t="str">
        <f>'טבלה מרכזת'!A1161</f>
        <v>תשושים-אופק</v>
      </c>
      <c r="Y1161" s="63">
        <f>'טבלה מרכזת'!B1161</f>
        <v>60</v>
      </c>
      <c r="Z1161" s="63" t="str">
        <f>'טבלה מרכזת'!C1161</f>
        <v>ריהוט</v>
      </c>
      <c r="AA1161" s="63" t="str">
        <f>'טבלה מרכזת'!D1161</f>
        <v>אולם כניסה</v>
      </c>
      <c r="AB1161" s="63" t="str">
        <f>'טבלה מרכזת'!E1161</f>
        <v xml:space="preserve">כורסת הסבה  </v>
      </c>
      <c r="AC1161" s="63">
        <f>'טבלה מרכזת'!F1161</f>
        <v>750</v>
      </c>
      <c r="AD1161" s="63">
        <f>'טבלה מרכזת'!G1161</f>
        <v>6</v>
      </c>
      <c r="AE1161" s="63">
        <f>'טבלה מרכזת'!H1161</f>
        <v>4500</v>
      </c>
    </row>
    <row r="1162" spans="2:31" ht="14.5" thickBot="1" x14ac:dyDescent="0.35">
      <c r="B1162" s="64" t="str">
        <f>תקן[[#This Row],[סוג מרכז]]</f>
        <v>תשושים-אופק</v>
      </c>
      <c r="C1162" s="64">
        <f>תקן[[#This Row],[גודל מרכז]]</f>
        <v>60</v>
      </c>
      <c r="D1162" s="64" t="str">
        <f>תקן[[#This Row],[סוג פריט]]</f>
        <v>ריהוט</v>
      </c>
      <c r="E1162" s="64" t="str">
        <f>תקן[[#This Row],[קטגוריה]]</f>
        <v>חדר מנוחה</v>
      </c>
      <c r="F1162" s="60" t="str">
        <f>תקן[[#This Row],[תיאור הפריט]]</f>
        <v>כורסת מנוחה</v>
      </c>
      <c r="G1162" s="64">
        <f>תקן[[#This Row],[עלות פריט]]</f>
        <v>2000</v>
      </c>
      <c r="H1162" s="64">
        <f>תקן[[#This Row],[כמות]]</f>
        <v>2</v>
      </c>
      <c r="I1162" s="64">
        <f>תקן[[#This Row],[סהכ עלות]]</f>
        <v>4000</v>
      </c>
      <c r="J1162" s="65"/>
      <c r="K1162" s="209" t="str">
        <f t="shared" si="166"/>
        <v>כורסת מנוחה</v>
      </c>
      <c r="L1162" s="210">
        <f t="shared" si="162"/>
        <v>2</v>
      </c>
      <c r="M1162" s="211">
        <f t="shared" si="163"/>
        <v>0</v>
      </c>
      <c r="N1162" s="211">
        <f t="shared" si="164"/>
        <v>4000</v>
      </c>
      <c r="O1162" s="210"/>
      <c r="P1162" s="218"/>
      <c r="Q1162" s="215" t="str">
        <f t="shared" si="167"/>
        <v>ריהוט</v>
      </c>
      <c r="R1162" s="219">
        <f t="shared" si="168"/>
        <v>2</v>
      </c>
      <c r="S1162" s="211">
        <f t="shared" si="169"/>
        <v>0</v>
      </c>
      <c r="T1162" s="211">
        <f t="shared" si="165"/>
        <v>2000</v>
      </c>
      <c r="U1162" s="211">
        <f t="shared" si="170"/>
        <v>4000</v>
      </c>
      <c r="V1162" s="220"/>
      <c r="X1162" s="63" t="str">
        <f>'טבלה מרכזת'!A1162</f>
        <v>תשושים-אופק</v>
      </c>
      <c r="Y1162" s="63">
        <f>'טבלה מרכזת'!B1162</f>
        <v>60</v>
      </c>
      <c r="Z1162" s="63" t="str">
        <f>'טבלה מרכזת'!C1162</f>
        <v>ריהוט</v>
      </c>
      <c r="AA1162" s="63" t="str">
        <f>'טבלה מרכזת'!D1162</f>
        <v>חדר מנוחה</v>
      </c>
      <c r="AB1162" s="63" t="str">
        <f>'טבלה מרכזת'!E1162</f>
        <v>כורסת מנוחה</v>
      </c>
      <c r="AC1162" s="63">
        <f>'טבלה מרכזת'!F1162</f>
        <v>2000</v>
      </c>
      <c r="AD1162" s="63">
        <f>'טבלה מרכזת'!G1162</f>
        <v>2</v>
      </c>
      <c r="AE1162" s="63">
        <f>'טבלה מרכזת'!H1162</f>
        <v>4000</v>
      </c>
    </row>
    <row r="1163" spans="2:31" ht="14.5" thickBot="1" x14ac:dyDescent="0.35">
      <c r="B1163" s="64" t="str">
        <f>תקן[[#This Row],[סוג מרכז]]</f>
        <v>תשושים-אופק</v>
      </c>
      <c r="C1163" s="64">
        <f>תקן[[#This Row],[גודל מרכז]]</f>
        <v>60</v>
      </c>
      <c r="D1163" s="64" t="str">
        <f>תקן[[#This Row],[סוג פריט]]</f>
        <v>ריהוט</v>
      </c>
      <c r="E1163" s="64" t="str">
        <f>תקן[[#This Row],[קטגוריה]]</f>
        <v>חדר מנוחה</v>
      </c>
      <c r="F1163" s="60" t="str">
        <f>תקן[[#This Row],[תיאור הפריט]]</f>
        <v>כורסת מנוחה חשמלית</v>
      </c>
      <c r="G1163" s="64">
        <f>תקן[[#This Row],[עלות פריט]]</f>
        <v>4000</v>
      </c>
      <c r="H1163" s="64">
        <f>תקן[[#This Row],[כמות]]</f>
        <v>1</v>
      </c>
      <c r="I1163" s="64">
        <f>תקן[[#This Row],[סהכ עלות]]</f>
        <v>4000</v>
      </c>
      <c r="J1163" s="65"/>
      <c r="K1163" s="209" t="str">
        <f t="shared" si="166"/>
        <v>כורסת מנוחה חשמלית</v>
      </c>
      <c r="L1163" s="210">
        <f t="shared" si="162"/>
        <v>1</v>
      </c>
      <c r="M1163" s="211">
        <f t="shared" si="163"/>
        <v>0</v>
      </c>
      <c r="N1163" s="211">
        <f t="shared" si="164"/>
        <v>4000</v>
      </c>
      <c r="O1163" s="210"/>
      <c r="P1163" s="218"/>
      <c r="Q1163" s="215" t="str">
        <f t="shared" si="167"/>
        <v>ריהוט</v>
      </c>
      <c r="R1163" s="219">
        <f t="shared" si="168"/>
        <v>1</v>
      </c>
      <c r="S1163" s="211">
        <f t="shared" si="169"/>
        <v>0</v>
      </c>
      <c r="T1163" s="211">
        <f t="shared" si="165"/>
        <v>4000</v>
      </c>
      <c r="U1163" s="211">
        <f t="shared" si="170"/>
        <v>4000</v>
      </c>
      <c r="V1163" s="220"/>
      <c r="X1163" s="63" t="str">
        <f>'טבלה מרכזת'!A1163</f>
        <v>תשושים-אופק</v>
      </c>
      <c r="Y1163" s="63">
        <f>'טבלה מרכזת'!B1163</f>
        <v>60</v>
      </c>
      <c r="Z1163" s="63" t="str">
        <f>'טבלה מרכזת'!C1163</f>
        <v>ריהוט</v>
      </c>
      <c r="AA1163" s="63" t="str">
        <f>'טבלה מרכזת'!D1163</f>
        <v>חדר מנוחה</v>
      </c>
      <c r="AB1163" s="63" t="str">
        <f>'טבלה מרכזת'!E1163</f>
        <v>כורסת מנוחה חשמלית</v>
      </c>
      <c r="AC1163" s="63">
        <f>'טבלה מרכזת'!F1163</f>
        <v>4000</v>
      </c>
      <c r="AD1163" s="63">
        <f>'טבלה מרכזת'!G1163</f>
        <v>1</v>
      </c>
      <c r="AE1163" s="63">
        <f>'טבלה מרכזת'!H1163</f>
        <v>4000</v>
      </c>
    </row>
    <row r="1164" spans="2:31" ht="14.5" thickBot="1" x14ac:dyDescent="0.35">
      <c r="B1164" s="64" t="str">
        <f>תקן[[#This Row],[סוג מרכז]]</f>
        <v>תשושים-אופק</v>
      </c>
      <c r="C1164" s="64">
        <f>תקן[[#This Row],[גודל מרכז]]</f>
        <v>60</v>
      </c>
      <c r="D1164" s="64" t="str">
        <f>תקן[[#This Row],[סוג פריט]]</f>
        <v>ריהוט</v>
      </c>
      <c r="E1164" s="64" t="str">
        <f>תקן[[#This Row],[קטגוריה]]</f>
        <v>חדר אוכל</v>
      </c>
      <c r="F1164" s="60" t="str">
        <f>תקן[[#This Row],[תיאור הפריט]]</f>
        <v>כיסא אוכל</v>
      </c>
      <c r="G1164" s="64">
        <f>תקן[[#This Row],[עלות פריט]]</f>
        <v>650</v>
      </c>
      <c r="H1164" s="64">
        <f>תקן[[#This Row],[כמות]]</f>
        <v>60</v>
      </c>
      <c r="I1164" s="64">
        <f>תקן[[#This Row],[סהכ עלות]]</f>
        <v>39000</v>
      </c>
      <c r="J1164" s="65"/>
      <c r="K1164" s="209" t="str">
        <f t="shared" si="166"/>
        <v>כיסא אוכל</v>
      </c>
      <c r="L1164" s="210">
        <f t="shared" si="162"/>
        <v>60</v>
      </c>
      <c r="M1164" s="211">
        <f t="shared" si="163"/>
        <v>0</v>
      </c>
      <c r="N1164" s="211">
        <f t="shared" si="164"/>
        <v>39000</v>
      </c>
      <c r="O1164" s="210"/>
      <c r="P1164" s="218"/>
      <c r="Q1164" s="215" t="str">
        <f t="shared" si="167"/>
        <v>ריהוט</v>
      </c>
      <c r="R1164" s="219">
        <f t="shared" si="168"/>
        <v>60</v>
      </c>
      <c r="S1164" s="211">
        <f t="shared" si="169"/>
        <v>0</v>
      </c>
      <c r="T1164" s="211">
        <f t="shared" si="165"/>
        <v>650</v>
      </c>
      <c r="U1164" s="211">
        <f t="shared" si="170"/>
        <v>39000</v>
      </c>
      <c r="V1164" s="220"/>
      <c r="X1164" s="63" t="str">
        <f>'טבלה מרכזת'!A1164</f>
        <v>תשושים-אופק</v>
      </c>
      <c r="Y1164" s="63">
        <f>'טבלה מרכזת'!B1164</f>
        <v>60</v>
      </c>
      <c r="Z1164" s="63" t="str">
        <f>'טבלה מרכזת'!C1164</f>
        <v>ריהוט</v>
      </c>
      <c r="AA1164" s="63" t="str">
        <f>'טבלה מרכזת'!D1164</f>
        <v>חדר אוכל</v>
      </c>
      <c r="AB1164" s="63" t="str">
        <f>'טבלה מרכזת'!E1164</f>
        <v>כיסא אוכל</v>
      </c>
      <c r="AC1164" s="63">
        <f>'טבלה מרכזת'!F1164</f>
        <v>650</v>
      </c>
      <c r="AD1164" s="63">
        <f>'טבלה מרכזת'!G1164</f>
        <v>60</v>
      </c>
      <c r="AE1164" s="63">
        <f>'טבלה מרכזת'!H1164</f>
        <v>39000</v>
      </c>
    </row>
    <row r="1165" spans="2:31" ht="14.5" thickBot="1" x14ac:dyDescent="0.35">
      <c r="B1165" s="64" t="str">
        <f>תקן[[#This Row],[סוג מרכז]]</f>
        <v>תשושים-אופק</v>
      </c>
      <c r="C1165" s="64">
        <f>תקן[[#This Row],[גודל מרכז]]</f>
        <v>60</v>
      </c>
      <c r="D1165" s="64" t="str">
        <f>תקן[[#This Row],[סוג פריט]]</f>
        <v>ריהוט</v>
      </c>
      <c r="E1165" s="64" t="str">
        <f>תקן[[#This Row],[קטגוריה]]</f>
        <v>כללי</v>
      </c>
      <c r="F1165" s="60" t="str">
        <f>תקן[[#This Row],[תיאור הפריט]]</f>
        <v>כיסא גלגלים</v>
      </c>
      <c r="G1165" s="64">
        <f>תקן[[#This Row],[עלות פריט]]</f>
        <v>1200</v>
      </c>
      <c r="H1165" s="64">
        <f>תקן[[#This Row],[כמות]]</f>
        <v>1</v>
      </c>
      <c r="I1165" s="64">
        <f>תקן[[#This Row],[סהכ עלות]]</f>
        <v>1200</v>
      </c>
      <c r="J1165" s="65"/>
      <c r="K1165" s="209" t="str">
        <f t="shared" si="166"/>
        <v>כיסא גלגלים</v>
      </c>
      <c r="L1165" s="210">
        <f t="shared" si="162"/>
        <v>1</v>
      </c>
      <c r="M1165" s="211">
        <f t="shared" si="163"/>
        <v>0</v>
      </c>
      <c r="N1165" s="211">
        <f t="shared" si="164"/>
        <v>1200</v>
      </c>
      <c r="O1165" s="210"/>
      <c r="P1165" s="218"/>
      <c r="Q1165" s="215" t="str">
        <f t="shared" si="167"/>
        <v>ריהוט</v>
      </c>
      <c r="R1165" s="219">
        <f t="shared" si="168"/>
        <v>1</v>
      </c>
      <c r="S1165" s="211">
        <f t="shared" si="169"/>
        <v>0</v>
      </c>
      <c r="T1165" s="211">
        <f t="shared" si="165"/>
        <v>1200</v>
      </c>
      <c r="U1165" s="211">
        <f t="shared" si="170"/>
        <v>1200</v>
      </c>
      <c r="V1165" s="220"/>
      <c r="X1165" s="63" t="str">
        <f>'טבלה מרכזת'!A1165</f>
        <v>תשושים-אופק</v>
      </c>
      <c r="Y1165" s="63">
        <f>'טבלה מרכזת'!B1165</f>
        <v>60</v>
      </c>
      <c r="Z1165" s="63" t="str">
        <f>'טבלה מרכזת'!C1165</f>
        <v>ריהוט</v>
      </c>
      <c r="AA1165" s="63" t="str">
        <f>'טבלה מרכזת'!D1165</f>
        <v>כללי</v>
      </c>
      <c r="AB1165" s="63" t="str">
        <f>'טבלה מרכזת'!E1165</f>
        <v>כיסא גלגלים</v>
      </c>
      <c r="AC1165" s="63">
        <f>'טבלה מרכזת'!F1165</f>
        <v>1200</v>
      </c>
      <c r="AD1165" s="63">
        <f>'טבלה מרכזת'!G1165</f>
        <v>1</v>
      </c>
      <c r="AE1165" s="63">
        <f>'טבלה מרכזת'!H1165</f>
        <v>1200</v>
      </c>
    </row>
    <row r="1166" spans="2:31" ht="14.5" thickBot="1" x14ac:dyDescent="0.35">
      <c r="B1166" s="64" t="str">
        <f>תקן[[#This Row],[סוג מרכז]]</f>
        <v>תשושים-אופק</v>
      </c>
      <c r="C1166" s="64">
        <f>תקן[[#This Row],[גודל מרכז]]</f>
        <v>60</v>
      </c>
      <c r="D1166" s="64" t="str">
        <f>תקן[[#This Row],[סוג פריט]]</f>
        <v>ריהוט</v>
      </c>
      <c r="E1166" s="64" t="str">
        <f>תקן[[#This Row],[קטגוריה]]</f>
        <v>חצר פעילות ומנוחה</v>
      </c>
      <c r="F1166" s="60" t="str">
        <f>תקן[[#This Row],[תיאור הפריט]]</f>
        <v>כיסא גן</v>
      </c>
      <c r="G1166" s="64">
        <f>תקן[[#This Row],[עלות פריט]]</f>
        <v>200</v>
      </c>
      <c r="H1166" s="64">
        <f>תקן[[#This Row],[כמות]]</f>
        <v>8</v>
      </c>
      <c r="I1166" s="64">
        <f>תקן[[#This Row],[סהכ עלות]]</f>
        <v>1600</v>
      </c>
      <c r="J1166" s="65"/>
      <c r="K1166" s="209" t="str">
        <f t="shared" si="166"/>
        <v>כיסא גן</v>
      </c>
      <c r="L1166" s="210">
        <f t="shared" si="162"/>
        <v>8</v>
      </c>
      <c r="M1166" s="211">
        <f t="shared" si="163"/>
        <v>0</v>
      </c>
      <c r="N1166" s="211">
        <f t="shared" si="164"/>
        <v>1600</v>
      </c>
      <c r="O1166" s="210"/>
      <c r="P1166" s="218"/>
      <c r="Q1166" s="215" t="str">
        <f t="shared" si="167"/>
        <v>ריהוט</v>
      </c>
      <c r="R1166" s="219">
        <f t="shared" si="168"/>
        <v>8</v>
      </c>
      <c r="S1166" s="211">
        <f t="shared" si="169"/>
        <v>0</v>
      </c>
      <c r="T1166" s="211">
        <f t="shared" si="165"/>
        <v>200</v>
      </c>
      <c r="U1166" s="211">
        <f t="shared" si="170"/>
        <v>1600</v>
      </c>
      <c r="V1166" s="220"/>
      <c r="X1166" s="63" t="str">
        <f>'טבלה מרכזת'!A1166</f>
        <v>תשושים-אופק</v>
      </c>
      <c r="Y1166" s="63">
        <f>'טבלה מרכזת'!B1166</f>
        <v>60</v>
      </c>
      <c r="Z1166" s="63" t="str">
        <f>'טבלה מרכזת'!C1166</f>
        <v>ריהוט</v>
      </c>
      <c r="AA1166" s="63" t="str">
        <f>'טבלה מרכזת'!D1166</f>
        <v>חצר פעילות ומנוחה</v>
      </c>
      <c r="AB1166" s="63" t="str">
        <f>'טבלה מרכזת'!E1166</f>
        <v>כיסא גן</v>
      </c>
      <c r="AC1166" s="63">
        <f>'טבלה מרכזת'!F1166</f>
        <v>200</v>
      </c>
      <c r="AD1166" s="63">
        <f>'טבלה מרכזת'!G1166</f>
        <v>8</v>
      </c>
      <c r="AE1166" s="63">
        <f>'טבלה מרכזת'!H1166</f>
        <v>1600</v>
      </c>
    </row>
    <row r="1167" spans="2:31" ht="14.5" thickBot="1" x14ac:dyDescent="0.35">
      <c r="B1167" s="64" t="str">
        <f>תקן[[#This Row],[סוג מרכז]]</f>
        <v>תשושים-אופק</v>
      </c>
      <c r="C1167" s="64">
        <f>תקן[[#This Row],[גודל מרכז]]</f>
        <v>60</v>
      </c>
      <c r="D1167" s="64" t="str">
        <f>תקן[[#This Row],[סוג פריט]]</f>
        <v>ריהוט</v>
      </c>
      <c r="E1167" s="64" t="str">
        <f>תקן[[#This Row],[קטגוריה]]</f>
        <v>חדר מחשבים</v>
      </c>
      <c r="F1167" s="60" t="str">
        <f>תקן[[#This Row],[תיאור הפריט]]</f>
        <v>כיסא מחשב</v>
      </c>
      <c r="G1167" s="64">
        <f>תקן[[#This Row],[עלות פריט]]</f>
        <v>450</v>
      </c>
      <c r="H1167" s="64">
        <f>תקן[[#This Row],[כמות]]</f>
        <v>3</v>
      </c>
      <c r="I1167" s="64">
        <f>תקן[[#This Row],[סהכ עלות]]</f>
        <v>1350</v>
      </c>
      <c r="J1167" s="65"/>
      <c r="K1167" s="209" t="str">
        <f t="shared" si="166"/>
        <v>כיסא מחשב</v>
      </c>
      <c r="L1167" s="210">
        <f t="shared" si="162"/>
        <v>3</v>
      </c>
      <c r="M1167" s="211">
        <f t="shared" si="163"/>
        <v>0</v>
      </c>
      <c r="N1167" s="211">
        <f t="shared" si="164"/>
        <v>1350</v>
      </c>
      <c r="O1167" s="210"/>
      <c r="P1167" s="218"/>
      <c r="Q1167" s="215" t="str">
        <f t="shared" si="167"/>
        <v>ריהוט</v>
      </c>
      <c r="R1167" s="219">
        <f t="shared" si="168"/>
        <v>3</v>
      </c>
      <c r="S1167" s="211">
        <f t="shared" si="169"/>
        <v>0</v>
      </c>
      <c r="T1167" s="211">
        <f t="shared" si="165"/>
        <v>450</v>
      </c>
      <c r="U1167" s="211">
        <f t="shared" si="170"/>
        <v>1350</v>
      </c>
      <c r="V1167" s="220"/>
      <c r="X1167" s="63" t="str">
        <f>'טבלה מרכזת'!A1167</f>
        <v>תשושים-אופק</v>
      </c>
      <c r="Y1167" s="63">
        <f>'טבלה מרכזת'!B1167</f>
        <v>60</v>
      </c>
      <c r="Z1167" s="63" t="str">
        <f>'טבלה מרכזת'!C1167</f>
        <v>ריהוט</v>
      </c>
      <c r="AA1167" s="63" t="str">
        <f>'טבלה מרכזת'!D1167</f>
        <v>חדר מחשבים</v>
      </c>
      <c r="AB1167" s="63" t="str">
        <f>'טבלה מרכזת'!E1167</f>
        <v>כיסא מחשב</v>
      </c>
      <c r="AC1167" s="63">
        <f>'טבלה מרכזת'!F1167</f>
        <v>450</v>
      </c>
      <c r="AD1167" s="63">
        <f>'טבלה מרכזת'!G1167</f>
        <v>3</v>
      </c>
      <c r="AE1167" s="63">
        <f>'טבלה מרכזת'!H1167</f>
        <v>1350</v>
      </c>
    </row>
    <row r="1168" spans="2:31" ht="14.5" thickBot="1" x14ac:dyDescent="0.35">
      <c r="B1168" s="64" t="str">
        <f>תקן[[#This Row],[סוג מרכז]]</f>
        <v>תשושים-אופק</v>
      </c>
      <c r="C1168" s="64">
        <f>תקן[[#This Row],[גודל מרכז]]</f>
        <v>60</v>
      </c>
      <c r="D1168" s="64" t="str">
        <f>תקן[[#This Row],[סוג פריט]]</f>
        <v>ריהוט</v>
      </c>
      <c r="E1168" s="64" t="str">
        <f>תקן[[#This Row],[קטגוריה]]</f>
        <v>חדר מנהל</v>
      </c>
      <c r="F1168" s="60" t="str">
        <f>תקן[[#This Row],[תיאור הפריט]]</f>
        <v>כיסא מנהל</v>
      </c>
      <c r="G1168" s="64">
        <f>תקן[[#This Row],[עלות פריט]]</f>
        <v>1200</v>
      </c>
      <c r="H1168" s="64">
        <f>תקן[[#This Row],[כמות]]</f>
        <v>1</v>
      </c>
      <c r="I1168" s="64">
        <f>תקן[[#This Row],[סהכ עלות]]</f>
        <v>1200</v>
      </c>
      <c r="J1168" s="65"/>
      <c r="K1168" s="209" t="str">
        <f t="shared" si="166"/>
        <v>כיסא מנהל</v>
      </c>
      <c r="L1168" s="210">
        <f t="shared" si="162"/>
        <v>1</v>
      </c>
      <c r="M1168" s="211">
        <f t="shared" si="163"/>
        <v>0</v>
      </c>
      <c r="N1168" s="211">
        <f t="shared" si="164"/>
        <v>1200</v>
      </c>
      <c r="O1168" s="210"/>
      <c r="P1168" s="218"/>
      <c r="Q1168" s="215" t="str">
        <f t="shared" si="167"/>
        <v>ריהוט</v>
      </c>
      <c r="R1168" s="219">
        <f t="shared" si="168"/>
        <v>1</v>
      </c>
      <c r="S1168" s="211">
        <f t="shared" si="169"/>
        <v>0</v>
      </c>
      <c r="T1168" s="211">
        <f t="shared" si="165"/>
        <v>1200</v>
      </c>
      <c r="U1168" s="211">
        <f t="shared" si="170"/>
        <v>1200</v>
      </c>
      <c r="V1168" s="220"/>
      <c r="X1168" s="63" t="str">
        <f>'טבלה מרכזת'!A1168</f>
        <v>תשושים-אופק</v>
      </c>
      <c r="Y1168" s="63">
        <f>'טבלה מרכזת'!B1168</f>
        <v>60</v>
      </c>
      <c r="Z1168" s="63" t="str">
        <f>'טבלה מרכזת'!C1168</f>
        <v>ריהוט</v>
      </c>
      <c r="AA1168" s="63" t="str">
        <f>'טבלה מרכזת'!D1168</f>
        <v>חדר מנהל</v>
      </c>
      <c r="AB1168" s="63" t="str">
        <f>'טבלה מרכזת'!E1168</f>
        <v>כיסא מנהל</v>
      </c>
      <c r="AC1168" s="63">
        <f>'טבלה מרכזת'!F1168</f>
        <v>1200</v>
      </c>
      <c r="AD1168" s="63">
        <f>'טבלה מרכזת'!G1168</f>
        <v>1</v>
      </c>
      <c r="AE1168" s="63">
        <f>'טבלה מרכזת'!H1168</f>
        <v>1200</v>
      </c>
    </row>
    <row r="1169" spans="2:31" ht="14.5" thickBot="1" x14ac:dyDescent="0.35">
      <c r="B1169" s="64" t="str">
        <f>תקן[[#This Row],[סוג מרכז]]</f>
        <v>תשושים-אופק</v>
      </c>
      <c r="C1169" s="64">
        <f>תקן[[#This Row],[גודל מרכז]]</f>
        <v>60</v>
      </c>
      <c r="D1169" s="64" t="str">
        <f>תקן[[#This Row],[סוג פריט]]</f>
        <v>ריהוט</v>
      </c>
      <c r="E1169" s="64" t="str">
        <f>תקן[[#This Row],[קטגוריה]]</f>
        <v>אולם כניסה</v>
      </c>
      <c r="F1169" s="60" t="str">
        <f>תקן[[#This Row],[תיאור הפריט]]</f>
        <v>כיסא פעילות/עובד</v>
      </c>
      <c r="G1169" s="64">
        <f>תקן[[#This Row],[עלות פריט]]</f>
        <v>450</v>
      </c>
      <c r="H1169" s="64">
        <f>תקן[[#This Row],[כמות]]</f>
        <v>6</v>
      </c>
      <c r="I1169" s="64">
        <f>תקן[[#This Row],[סהכ עלות]]</f>
        <v>2700</v>
      </c>
      <c r="J1169" s="65"/>
      <c r="K1169" s="209" t="str">
        <f t="shared" si="166"/>
        <v>כיסא פעילות/עובד</v>
      </c>
      <c r="L1169" s="210">
        <f t="shared" si="162"/>
        <v>6</v>
      </c>
      <c r="M1169" s="211">
        <f t="shared" si="163"/>
        <v>0</v>
      </c>
      <c r="N1169" s="211">
        <f t="shared" si="164"/>
        <v>2700</v>
      </c>
      <c r="O1169" s="210"/>
      <c r="P1169" s="218"/>
      <c r="Q1169" s="215" t="str">
        <f t="shared" si="167"/>
        <v>ריהוט</v>
      </c>
      <c r="R1169" s="219">
        <f t="shared" si="168"/>
        <v>6</v>
      </c>
      <c r="S1169" s="211">
        <f t="shared" si="169"/>
        <v>0</v>
      </c>
      <c r="T1169" s="211">
        <f t="shared" si="165"/>
        <v>450</v>
      </c>
      <c r="U1169" s="211">
        <f t="shared" si="170"/>
        <v>2700</v>
      </c>
      <c r="V1169" s="220"/>
      <c r="X1169" s="63" t="str">
        <f>'טבלה מרכזת'!A1169</f>
        <v>תשושים-אופק</v>
      </c>
      <c r="Y1169" s="63">
        <f>'טבלה מרכזת'!B1169</f>
        <v>60</v>
      </c>
      <c r="Z1169" s="63" t="str">
        <f>'טבלה מרכזת'!C1169</f>
        <v>ריהוט</v>
      </c>
      <c r="AA1169" s="63" t="str">
        <f>'טבלה מרכזת'!D1169</f>
        <v>אולם כניסה</v>
      </c>
      <c r="AB1169" s="63" t="str">
        <f>'טבלה מרכזת'!E1169</f>
        <v>כיסא פעילות/עובד</v>
      </c>
      <c r="AC1169" s="63">
        <f>'טבלה מרכזת'!F1169</f>
        <v>450</v>
      </c>
      <c r="AD1169" s="63">
        <f>'טבלה מרכזת'!G1169</f>
        <v>6</v>
      </c>
      <c r="AE1169" s="63">
        <f>'טבלה מרכזת'!H1169</f>
        <v>2700</v>
      </c>
    </row>
    <row r="1170" spans="2:31" ht="14.5" thickBot="1" x14ac:dyDescent="0.35">
      <c r="B1170" s="64" t="str">
        <f>תקן[[#This Row],[סוג מרכז]]</f>
        <v>תשושים-אופק</v>
      </c>
      <c r="C1170" s="64">
        <f>תקן[[#This Row],[גודל מרכז]]</f>
        <v>60</v>
      </c>
      <c r="D1170" s="64" t="str">
        <f>תקן[[#This Row],[סוג פריט]]</f>
        <v>ריהוט</v>
      </c>
      <c r="E1170" s="64" t="str">
        <f>תקן[[#This Row],[קטגוריה]]</f>
        <v>חדר מזכירות וקבלה</v>
      </c>
      <c r="F1170" s="60" t="str">
        <f>תקן[[#This Row],[תיאור הפריט]]</f>
        <v>כיסא פעילות/עובד</v>
      </c>
      <c r="G1170" s="64">
        <f>תקן[[#This Row],[עלות פריט]]</f>
        <v>450</v>
      </c>
      <c r="H1170" s="64">
        <f>תקן[[#This Row],[כמות]]</f>
        <v>2</v>
      </c>
      <c r="I1170" s="64">
        <f>תקן[[#This Row],[סהכ עלות]]</f>
        <v>900</v>
      </c>
      <c r="J1170" s="65"/>
      <c r="K1170" s="209" t="str">
        <f t="shared" si="166"/>
        <v>כיסא פעילות/עובד</v>
      </c>
      <c r="L1170" s="210">
        <f t="shared" ref="L1170:L1231" si="171">H1170</f>
        <v>2</v>
      </c>
      <c r="M1170" s="211">
        <f t="shared" ref="M1170:M1231" si="172">IF(L1170-H1170&lt;&gt;0,L1170-H1170,0)</f>
        <v>0</v>
      </c>
      <c r="N1170" s="211">
        <f t="shared" ref="N1170:N1231" si="173">L1170*G1170</f>
        <v>900</v>
      </c>
      <c r="O1170" s="210"/>
      <c r="P1170" s="218"/>
      <c r="Q1170" s="215" t="str">
        <f t="shared" si="167"/>
        <v>ריהוט</v>
      </c>
      <c r="R1170" s="219">
        <f t="shared" si="168"/>
        <v>2</v>
      </c>
      <c r="S1170" s="211">
        <f t="shared" si="169"/>
        <v>0</v>
      </c>
      <c r="T1170" s="211">
        <f t="shared" ref="T1170:T1231" si="174">G1170</f>
        <v>450</v>
      </c>
      <c r="U1170" s="211">
        <f t="shared" si="170"/>
        <v>900</v>
      </c>
      <c r="V1170" s="220"/>
      <c r="X1170" s="63" t="str">
        <f>'טבלה מרכזת'!A1170</f>
        <v>תשושים-אופק</v>
      </c>
      <c r="Y1170" s="63">
        <f>'טבלה מרכזת'!B1170</f>
        <v>60</v>
      </c>
      <c r="Z1170" s="63" t="str">
        <f>'טבלה מרכזת'!C1170</f>
        <v>ריהוט</v>
      </c>
      <c r="AA1170" s="63" t="str">
        <f>'טבלה מרכזת'!D1170</f>
        <v>חדר מזכירות וקבלה</v>
      </c>
      <c r="AB1170" s="63" t="str">
        <f>'טבלה מרכזת'!E1170</f>
        <v>כיסא פעילות/עובד</v>
      </c>
      <c r="AC1170" s="63">
        <f>'טבלה מרכזת'!F1170</f>
        <v>450</v>
      </c>
      <c r="AD1170" s="63">
        <f>'טבלה מרכזת'!G1170</f>
        <v>2</v>
      </c>
      <c r="AE1170" s="63">
        <f>'טבלה מרכזת'!H1170</f>
        <v>900</v>
      </c>
    </row>
    <row r="1171" spans="2:31" ht="14.5" thickBot="1" x14ac:dyDescent="0.35">
      <c r="B1171" s="64" t="str">
        <f>תקן[[#This Row],[סוג מרכז]]</f>
        <v>תשושים-אופק</v>
      </c>
      <c r="C1171" s="64">
        <f>תקן[[#This Row],[גודל מרכז]]</f>
        <v>60</v>
      </c>
      <c r="D1171" s="64" t="str">
        <f>תקן[[#This Row],[סוג פריט]]</f>
        <v>ריהוט</v>
      </c>
      <c r="E1171" s="64" t="str">
        <f>תקן[[#This Row],[קטגוריה]]</f>
        <v>חדר מנהל</v>
      </c>
      <c r="F1171" s="60" t="str">
        <f>תקן[[#This Row],[תיאור הפריט]]</f>
        <v>כיסא פעילות/עובד</v>
      </c>
      <c r="G1171" s="64">
        <f>תקן[[#This Row],[עלות פריט]]</f>
        <v>450</v>
      </c>
      <c r="H1171" s="64">
        <f>תקן[[#This Row],[כמות]]</f>
        <v>2</v>
      </c>
      <c r="I1171" s="64">
        <f>תקן[[#This Row],[סהכ עלות]]</f>
        <v>900</v>
      </c>
      <c r="J1171" s="65"/>
      <c r="K1171" s="209" t="str">
        <f t="shared" ref="K1171:K1232" si="175">F1171</f>
        <v>כיסא פעילות/עובד</v>
      </c>
      <c r="L1171" s="210">
        <f t="shared" si="171"/>
        <v>2</v>
      </c>
      <c r="M1171" s="211">
        <f t="shared" si="172"/>
        <v>0</v>
      </c>
      <c r="N1171" s="211">
        <f t="shared" si="173"/>
        <v>900</v>
      </c>
      <c r="O1171" s="210"/>
      <c r="P1171" s="218"/>
      <c r="Q1171" s="215" t="str">
        <f t="shared" ref="Q1171:Q1232" si="176">D1171</f>
        <v>ריהוט</v>
      </c>
      <c r="R1171" s="219">
        <f t="shared" ref="R1171:R1232" si="177">L1171</f>
        <v>2</v>
      </c>
      <c r="S1171" s="211">
        <f t="shared" ref="S1171:S1232" si="178">M1171</f>
        <v>0</v>
      </c>
      <c r="T1171" s="211">
        <f t="shared" si="174"/>
        <v>450</v>
      </c>
      <c r="U1171" s="211">
        <f t="shared" ref="U1171:U1232" si="179">T1171*R1171</f>
        <v>900</v>
      </c>
      <c r="V1171" s="220"/>
      <c r="X1171" s="63" t="str">
        <f>'טבלה מרכזת'!A1171</f>
        <v>תשושים-אופק</v>
      </c>
      <c r="Y1171" s="63">
        <f>'טבלה מרכזת'!B1171</f>
        <v>60</v>
      </c>
      <c r="Z1171" s="63" t="str">
        <f>'טבלה מרכזת'!C1171</f>
        <v>ריהוט</v>
      </c>
      <c r="AA1171" s="63" t="str">
        <f>'טבלה מרכזת'!D1171</f>
        <v>חדר מנהל</v>
      </c>
      <c r="AB1171" s="63" t="str">
        <f>'טבלה מרכזת'!E1171</f>
        <v>כיסא פעילות/עובד</v>
      </c>
      <c r="AC1171" s="63">
        <f>'טבלה מרכזת'!F1171</f>
        <v>450</v>
      </c>
      <c r="AD1171" s="63">
        <f>'טבלה מרכזת'!G1171</f>
        <v>2</v>
      </c>
      <c r="AE1171" s="63">
        <f>'טבלה מרכזת'!H1171</f>
        <v>900</v>
      </c>
    </row>
    <row r="1172" spans="2:31" ht="14.5" thickBot="1" x14ac:dyDescent="0.35">
      <c r="B1172" s="64" t="str">
        <f>תקן[[#This Row],[סוג מרכז]]</f>
        <v>תשושים-אופק</v>
      </c>
      <c r="C1172" s="64">
        <f>תקן[[#This Row],[גודל מרכז]]</f>
        <v>60</v>
      </c>
      <c r="D1172" s="64" t="str">
        <f>תקן[[#This Row],[סוג פריט]]</f>
        <v>ריהוט</v>
      </c>
      <c r="E1172" s="64" t="str">
        <f>תקן[[#This Row],[קטגוריה]]</f>
        <v>חדרי פעילות/תעסוקה</v>
      </c>
      <c r="F1172" s="60" t="str">
        <f>תקן[[#This Row],[תיאור הפריט]]</f>
        <v>כיסא פעילות/עובד</v>
      </c>
      <c r="G1172" s="64">
        <f>תקן[[#This Row],[עלות פריט]]</f>
        <v>450</v>
      </c>
      <c r="H1172" s="64">
        <f>תקן[[#This Row],[כמות]]</f>
        <v>60</v>
      </c>
      <c r="I1172" s="64">
        <f>תקן[[#This Row],[סהכ עלות]]</f>
        <v>27000</v>
      </c>
      <c r="J1172" s="65"/>
      <c r="K1172" s="209" t="str">
        <f t="shared" si="175"/>
        <v>כיסא פעילות/עובד</v>
      </c>
      <c r="L1172" s="210">
        <f t="shared" si="171"/>
        <v>60</v>
      </c>
      <c r="M1172" s="211">
        <f t="shared" si="172"/>
        <v>0</v>
      </c>
      <c r="N1172" s="211">
        <f t="shared" si="173"/>
        <v>27000</v>
      </c>
      <c r="O1172" s="210"/>
      <c r="P1172" s="218"/>
      <c r="Q1172" s="215" t="str">
        <f t="shared" si="176"/>
        <v>ריהוט</v>
      </c>
      <c r="R1172" s="219">
        <f t="shared" si="177"/>
        <v>60</v>
      </c>
      <c r="S1172" s="211">
        <f t="shared" si="178"/>
        <v>0</v>
      </c>
      <c r="T1172" s="211">
        <f t="shared" si="174"/>
        <v>450</v>
      </c>
      <c r="U1172" s="211">
        <f t="shared" si="179"/>
        <v>27000</v>
      </c>
      <c r="V1172" s="220"/>
      <c r="X1172" s="63" t="str">
        <f>'טבלה מרכזת'!A1172</f>
        <v>תשושים-אופק</v>
      </c>
      <c r="Y1172" s="63">
        <f>'טבלה מרכזת'!B1172</f>
        <v>60</v>
      </c>
      <c r="Z1172" s="63" t="str">
        <f>'טבלה מרכזת'!C1172</f>
        <v>ריהוט</v>
      </c>
      <c r="AA1172" s="63" t="str">
        <f>'טבלה מרכזת'!D1172</f>
        <v>חדרי פעילות/תעסוקה</v>
      </c>
      <c r="AB1172" s="63" t="str">
        <f>'טבלה מרכזת'!E1172</f>
        <v>כיסא פעילות/עובד</v>
      </c>
      <c r="AC1172" s="63">
        <f>'טבלה מרכזת'!F1172</f>
        <v>450</v>
      </c>
      <c r="AD1172" s="63">
        <f>'טבלה מרכזת'!G1172</f>
        <v>60</v>
      </c>
      <c r="AE1172" s="63">
        <f>'טבלה מרכזת'!H1172</f>
        <v>27000</v>
      </c>
    </row>
    <row r="1173" spans="2:31" ht="14.5" thickBot="1" x14ac:dyDescent="0.35">
      <c r="B1173" s="64" t="str">
        <f>תקן[[#This Row],[סוג מרכז]]</f>
        <v>תשושים-אופק</v>
      </c>
      <c r="C1173" s="64">
        <f>תקן[[#This Row],[גודל מרכז]]</f>
        <v>60</v>
      </c>
      <c r="D1173" s="64" t="str">
        <f>תקן[[#This Row],[סוג פריט]]</f>
        <v>ריהוט</v>
      </c>
      <c r="E1173" s="64" t="str">
        <f>תקן[[#This Row],[קטגוריה]]</f>
        <v>חדרי צוות/רב תחומי</v>
      </c>
      <c r="F1173" s="60" t="str">
        <f>תקן[[#This Row],[תיאור הפריט]]</f>
        <v>כיסא פעילות/עובד</v>
      </c>
      <c r="G1173" s="64">
        <f>תקן[[#This Row],[עלות פריט]]</f>
        <v>450</v>
      </c>
      <c r="H1173" s="64">
        <f>תקן[[#This Row],[כמות]]</f>
        <v>12</v>
      </c>
      <c r="I1173" s="64">
        <f>תקן[[#This Row],[סהכ עלות]]</f>
        <v>5400</v>
      </c>
      <c r="J1173" s="65"/>
      <c r="K1173" s="209" t="str">
        <f t="shared" si="175"/>
        <v>כיסא פעילות/עובד</v>
      </c>
      <c r="L1173" s="210">
        <f t="shared" si="171"/>
        <v>12</v>
      </c>
      <c r="M1173" s="211">
        <f t="shared" si="172"/>
        <v>0</v>
      </c>
      <c r="N1173" s="211">
        <f t="shared" si="173"/>
        <v>5400</v>
      </c>
      <c r="O1173" s="210"/>
      <c r="P1173" s="218"/>
      <c r="Q1173" s="215" t="str">
        <f t="shared" si="176"/>
        <v>ריהוט</v>
      </c>
      <c r="R1173" s="219">
        <f t="shared" si="177"/>
        <v>12</v>
      </c>
      <c r="S1173" s="211">
        <f t="shared" si="178"/>
        <v>0</v>
      </c>
      <c r="T1173" s="211">
        <f t="shared" si="174"/>
        <v>450</v>
      </c>
      <c r="U1173" s="211">
        <f t="shared" si="179"/>
        <v>5400</v>
      </c>
      <c r="V1173" s="220"/>
      <c r="X1173" s="63" t="str">
        <f>'טבלה מרכזת'!A1173</f>
        <v>תשושים-אופק</v>
      </c>
      <c r="Y1173" s="63">
        <f>'טבלה מרכזת'!B1173</f>
        <v>60</v>
      </c>
      <c r="Z1173" s="63" t="str">
        <f>'טבלה מרכזת'!C1173</f>
        <v>ריהוט</v>
      </c>
      <c r="AA1173" s="63" t="str">
        <f>'טבלה מרכזת'!D1173</f>
        <v>חדרי צוות/רב תחומי</v>
      </c>
      <c r="AB1173" s="63" t="str">
        <f>'טבלה מרכזת'!E1173</f>
        <v>כיסא פעילות/עובד</v>
      </c>
      <c r="AC1173" s="63">
        <f>'טבלה מרכזת'!F1173</f>
        <v>450</v>
      </c>
      <c r="AD1173" s="63">
        <f>'טבלה מרכזת'!G1173</f>
        <v>12</v>
      </c>
      <c r="AE1173" s="63">
        <f>'טבלה מרכזת'!H1173</f>
        <v>5400</v>
      </c>
    </row>
    <row r="1174" spans="2:31" ht="14.5" thickBot="1" x14ac:dyDescent="0.35">
      <c r="B1174" s="64" t="str">
        <f>תקן[[#This Row],[סוג מרכז]]</f>
        <v>תשושים-אופק</v>
      </c>
      <c r="C1174" s="64">
        <f>תקן[[#This Row],[גודל מרכז]]</f>
        <v>60</v>
      </c>
      <c r="D1174" s="64" t="str">
        <f>תקן[[#This Row],[סוג פריט]]</f>
        <v>ריהוט</v>
      </c>
      <c r="E1174" s="64" t="str">
        <f>תקן[[#This Row],[קטגוריה]]</f>
        <v>חדר רחצה</v>
      </c>
      <c r="F1174" s="60" t="str">
        <f>תקן[[#This Row],[תיאור הפריט]]</f>
        <v>כיסא רחצה תיקני על גלגלים</v>
      </c>
      <c r="G1174" s="64">
        <f>תקן[[#This Row],[עלות פריט]]</f>
        <v>1200</v>
      </c>
      <c r="H1174" s="64">
        <f>תקן[[#This Row],[כמות]]</f>
        <v>2</v>
      </c>
      <c r="I1174" s="64">
        <f>תקן[[#This Row],[סהכ עלות]]</f>
        <v>2400</v>
      </c>
      <c r="J1174" s="65"/>
      <c r="K1174" s="209" t="str">
        <f t="shared" si="175"/>
        <v>כיסא רחצה תיקני על גלגלים</v>
      </c>
      <c r="L1174" s="210">
        <f t="shared" si="171"/>
        <v>2</v>
      </c>
      <c r="M1174" s="211">
        <f t="shared" si="172"/>
        <v>0</v>
      </c>
      <c r="N1174" s="211">
        <f t="shared" si="173"/>
        <v>2400</v>
      </c>
      <c r="O1174" s="210"/>
      <c r="P1174" s="218"/>
      <c r="Q1174" s="215" t="str">
        <f t="shared" si="176"/>
        <v>ריהוט</v>
      </c>
      <c r="R1174" s="219">
        <f t="shared" si="177"/>
        <v>2</v>
      </c>
      <c r="S1174" s="211">
        <f t="shared" si="178"/>
        <v>0</v>
      </c>
      <c r="T1174" s="211">
        <f t="shared" si="174"/>
        <v>1200</v>
      </c>
      <c r="U1174" s="211">
        <f t="shared" si="179"/>
        <v>2400</v>
      </c>
      <c r="V1174" s="220"/>
      <c r="X1174" s="63" t="str">
        <f>'טבלה מרכזת'!A1174</f>
        <v>תשושים-אופק</v>
      </c>
      <c r="Y1174" s="63">
        <f>'טבלה מרכזת'!B1174</f>
        <v>60</v>
      </c>
      <c r="Z1174" s="63" t="str">
        <f>'טבלה מרכזת'!C1174</f>
        <v>ריהוט</v>
      </c>
      <c r="AA1174" s="63" t="str">
        <f>'טבלה מרכזת'!D1174</f>
        <v>חדר רחצה</v>
      </c>
      <c r="AB1174" s="63" t="str">
        <f>'טבלה מרכזת'!E1174</f>
        <v>כיסא רחצה תיקני על גלגלים</v>
      </c>
      <c r="AC1174" s="63">
        <f>'טבלה מרכזת'!F1174</f>
        <v>1200</v>
      </c>
      <c r="AD1174" s="63">
        <f>'טבלה מרכזת'!G1174</f>
        <v>2</v>
      </c>
      <c r="AE1174" s="63">
        <f>'טבלה מרכזת'!H1174</f>
        <v>2400</v>
      </c>
    </row>
    <row r="1175" spans="2:31" ht="14.5" thickBot="1" x14ac:dyDescent="0.35">
      <c r="B1175" s="64" t="str">
        <f>תקן[[#This Row],[סוג מרכז]]</f>
        <v>תשושים-אופק</v>
      </c>
      <c r="C1175" s="64">
        <f>תקן[[#This Row],[גודל מרכז]]</f>
        <v>60</v>
      </c>
      <c r="D1175" s="64" t="str">
        <f>תקן[[#This Row],[סוג פריט]]</f>
        <v>ריהוט</v>
      </c>
      <c r="E1175" s="64" t="str">
        <f>תקן[[#This Row],[קטגוריה]]</f>
        <v>כללי</v>
      </c>
      <c r="F1175" s="60" t="str">
        <f>תקן[[#This Row],[תיאור הפריט]]</f>
        <v>כספת</v>
      </c>
      <c r="G1175" s="64">
        <f>תקן[[#This Row],[עלות פריט]]</f>
        <v>800</v>
      </c>
      <c r="H1175" s="64">
        <f>תקן[[#This Row],[כמות]]</f>
        <v>2</v>
      </c>
      <c r="I1175" s="64">
        <f>תקן[[#This Row],[סהכ עלות]]</f>
        <v>1600</v>
      </c>
      <c r="J1175" s="65"/>
      <c r="K1175" s="209" t="str">
        <f t="shared" si="175"/>
        <v>כספת</v>
      </c>
      <c r="L1175" s="210">
        <f t="shared" si="171"/>
        <v>2</v>
      </c>
      <c r="M1175" s="211">
        <f t="shared" si="172"/>
        <v>0</v>
      </c>
      <c r="N1175" s="211">
        <f t="shared" si="173"/>
        <v>1600</v>
      </c>
      <c r="O1175" s="210"/>
      <c r="P1175" s="218"/>
      <c r="Q1175" s="215" t="str">
        <f t="shared" si="176"/>
        <v>ריהוט</v>
      </c>
      <c r="R1175" s="219">
        <f t="shared" si="177"/>
        <v>2</v>
      </c>
      <c r="S1175" s="211">
        <f t="shared" si="178"/>
        <v>0</v>
      </c>
      <c r="T1175" s="211">
        <f t="shared" si="174"/>
        <v>800</v>
      </c>
      <c r="U1175" s="211">
        <f t="shared" si="179"/>
        <v>1600</v>
      </c>
      <c r="V1175" s="220"/>
      <c r="X1175" s="63" t="str">
        <f>'טבלה מרכזת'!A1175</f>
        <v>תשושים-אופק</v>
      </c>
      <c r="Y1175" s="63">
        <f>'טבלה מרכזת'!B1175</f>
        <v>60</v>
      </c>
      <c r="Z1175" s="63" t="str">
        <f>'טבלה מרכזת'!C1175</f>
        <v>ריהוט</v>
      </c>
      <c r="AA1175" s="63" t="str">
        <f>'טבלה מרכזת'!D1175</f>
        <v>כללי</v>
      </c>
      <c r="AB1175" s="63" t="str">
        <f>'טבלה מרכזת'!E1175</f>
        <v>כספת</v>
      </c>
      <c r="AC1175" s="63">
        <f>'טבלה מרכזת'!F1175</f>
        <v>800</v>
      </c>
      <c r="AD1175" s="63">
        <f>'טבלה מרכזת'!G1175</f>
        <v>2</v>
      </c>
      <c r="AE1175" s="63">
        <f>'טבלה מרכזת'!H1175</f>
        <v>1600</v>
      </c>
    </row>
    <row r="1176" spans="2:31" ht="14.5" thickBot="1" x14ac:dyDescent="0.35">
      <c r="B1176" s="64" t="str">
        <f>תקן[[#This Row],[סוג מרכז]]</f>
        <v>תשושים-אופק</v>
      </c>
      <c r="C1176" s="64">
        <f>תקן[[#This Row],[גודל מרכז]]</f>
        <v>60</v>
      </c>
      <c r="D1176" s="64" t="str">
        <f>תקן[[#This Row],[סוג פריט]]</f>
        <v>ריהוט</v>
      </c>
      <c r="E1176" s="64" t="str">
        <f>תקן[[#This Row],[קטגוריה]]</f>
        <v>חדר רחצה</v>
      </c>
      <c r="F1176" s="60" t="str">
        <f>תקן[[#This Row],[תיאור הפריט]]</f>
        <v>מדף להנחת אביזרים</v>
      </c>
      <c r="G1176" s="64">
        <f>תקן[[#This Row],[עלות פריט]]</f>
        <v>350</v>
      </c>
      <c r="H1176" s="64">
        <f>תקן[[#This Row],[כמות]]</f>
        <v>2</v>
      </c>
      <c r="I1176" s="64">
        <f>תקן[[#This Row],[סהכ עלות]]</f>
        <v>700</v>
      </c>
      <c r="J1176" s="65"/>
      <c r="K1176" s="209" t="str">
        <f t="shared" si="175"/>
        <v>מדף להנחת אביזרים</v>
      </c>
      <c r="L1176" s="210">
        <f t="shared" si="171"/>
        <v>2</v>
      </c>
      <c r="M1176" s="211">
        <f t="shared" si="172"/>
        <v>0</v>
      </c>
      <c r="N1176" s="211">
        <f t="shared" si="173"/>
        <v>700</v>
      </c>
      <c r="O1176" s="210"/>
      <c r="P1176" s="218"/>
      <c r="Q1176" s="215" t="str">
        <f t="shared" si="176"/>
        <v>ריהוט</v>
      </c>
      <c r="R1176" s="219">
        <f t="shared" si="177"/>
        <v>2</v>
      </c>
      <c r="S1176" s="211">
        <f t="shared" si="178"/>
        <v>0</v>
      </c>
      <c r="T1176" s="211">
        <f t="shared" si="174"/>
        <v>350</v>
      </c>
      <c r="U1176" s="211">
        <f t="shared" si="179"/>
        <v>700</v>
      </c>
      <c r="V1176" s="220"/>
      <c r="X1176" s="63" t="str">
        <f>'טבלה מרכזת'!A1176</f>
        <v>תשושים-אופק</v>
      </c>
      <c r="Y1176" s="63">
        <f>'טבלה מרכזת'!B1176</f>
        <v>60</v>
      </c>
      <c r="Z1176" s="63" t="str">
        <f>'טבלה מרכזת'!C1176</f>
        <v>ריהוט</v>
      </c>
      <c r="AA1176" s="63" t="str">
        <f>'טבלה מרכזת'!D1176</f>
        <v>חדר רחצה</v>
      </c>
      <c r="AB1176" s="63" t="str">
        <f>'טבלה מרכזת'!E1176</f>
        <v>מדף להנחת אביזרים</v>
      </c>
      <c r="AC1176" s="63">
        <f>'טבלה מרכזת'!F1176</f>
        <v>350</v>
      </c>
      <c r="AD1176" s="63">
        <f>'טבלה מרכזת'!G1176</f>
        <v>2</v>
      </c>
      <c r="AE1176" s="63">
        <f>'טבלה מרכזת'!H1176</f>
        <v>700</v>
      </c>
    </row>
    <row r="1177" spans="2:31" ht="14.5" thickBot="1" x14ac:dyDescent="0.35">
      <c r="B1177" s="64" t="str">
        <f>תקן[[#This Row],[סוג מרכז]]</f>
        <v>תשושים-אופק</v>
      </c>
      <c r="C1177" s="64">
        <f>תקן[[#This Row],[גודל מרכז]]</f>
        <v>60</v>
      </c>
      <c r="D1177" s="64" t="str">
        <f>תקן[[#This Row],[סוג פריט]]</f>
        <v>ריהוט</v>
      </c>
      <c r="E1177" s="64" t="str">
        <f>תקן[[#This Row],[קטגוריה]]</f>
        <v>חדר מנוחה</v>
      </c>
      <c r="F1177" s="60" t="str">
        <f>תקן[[#This Row],[תיאור הפריט]]</f>
        <v>מיטה + מזרון לטקס</v>
      </c>
      <c r="G1177" s="64">
        <f>תקן[[#This Row],[עלות פריט]]</f>
        <v>1500</v>
      </c>
      <c r="H1177" s="64">
        <f>תקן[[#This Row],[כמות]]</f>
        <v>1</v>
      </c>
      <c r="I1177" s="64">
        <f>תקן[[#This Row],[סהכ עלות]]</f>
        <v>1500</v>
      </c>
      <c r="J1177" s="65"/>
      <c r="K1177" s="209" t="str">
        <f t="shared" si="175"/>
        <v>מיטה + מזרון לטקס</v>
      </c>
      <c r="L1177" s="210">
        <f t="shared" si="171"/>
        <v>1</v>
      </c>
      <c r="M1177" s="211">
        <f t="shared" si="172"/>
        <v>0</v>
      </c>
      <c r="N1177" s="211">
        <f t="shared" si="173"/>
        <v>1500</v>
      </c>
      <c r="O1177" s="210"/>
      <c r="P1177" s="218"/>
      <c r="Q1177" s="215" t="str">
        <f t="shared" si="176"/>
        <v>ריהוט</v>
      </c>
      <c r="R1177" s="219">
        <f t="shared" si="177"/>
        <v>1</v>
      </c>
      <c r="S1177" s="211">
        <f t="shared" si="178"/>
        <v>0</v>
      </c>
      <c r="T1177" s="211">
        <f t="shared" si="174"/>
        <v>1500</v>
      </c>
      <c r="U1177" s="211">
        <f t="shared" si="179"/>
        <v>1500</v>
      </c>
      <c r="V1177" s="220"/>
      <c r="X1177" s="63" t="str">
        <f>'טבלה מרכזת'!A1177</f>
        <v>תשושים-אופק</v>
      </c>
      <c r="Y1177" s="63">
        <f>'טבלה מרכזת'!B1177</f>
        <v>60</v>
      </c>
      <c r="Z1177" s="63" t="str">
        <f>'טבלה מרכזת'!C1177</f>
        <v>ריהוט</v>
      </c>
      <c r="AA1177" s="63" t="str">
        <f>'טבלה מרכזת'!D1177</f>
        <v>חדר מנוחה</v>
      </c>
      <c r="AB1177" s="63" t="str">
        <f>'טבלה מרכזת'!E1177</f>
        <v>מיטה + מזרון לטקס</v>
      </c>
      <c r="AC1177" s="63">
        <f>'טבלה מרכזת'!F1177</f>
        <v>1500</v>
      </c>
      <c r="AD1177" s="63">
        <f>'טבלה מרכזת'!G1177</f>
        <v>1</v>
      </c>
      <c r="AE1177" s="63">
        <f>'טבלה מרכזת'!H1177</f>
        <v>1500</v>
      </c>
    </row>
    <row r="1178" spans="2:31" ht="14.5" thickBot="1" x14ac:dyDescent="0.35">
      <c r="B1178" s="64" t="str">
        <f>תקן[[#This Row],[סוג מרכז]]</f>
        <v>תשושים-אופק</v>
      </c>
      <c r="C1178" s="64">
        <f>תקן[[#This Row],[גודל מרכז]]</f>
        <v>60</v>
      </c>
      <c r="D1178" s="64" t="str">
        <f>תקן[[#This Row],[סוג פריט]]</f>
        <v>ריהוט</v>
      </c>
      <c r="E1178" s="64" t="str">
        <f>תקן[[#This Row],[קטגוריה]]</f>
        <v>חדרי צוות/רב תחומי</v>
      </c>
      <c r="F1178" s="60" t="str">
        <f>תקן[[#This Row],[תיאור הפריט]]</f>
        <v>מיטה חשמלית</v>
      </c>
      <c r="G1178" s="64">
        <f>תקן[[#This Row],[עלות פריט]]</f>
        <v>6000</v>
      </c>
      <c r="H1178" s="64">
        <f>תקן[[#This Row],[כמות]]</f>
        <v>1</v>
      </c>
      <c r="I1178" s="64">
        <f>תקן[[#This Row],[סהכ עלות]]</f>
        <v>6000</v>
      </c>
      <c r="J1178" s="65"/>
      <c r="K1178" s="209" t="str">
        <f t="shared" si="175"/>
        <v>מיטה חשמלית</v>
      </c>
      <c r="L1178" s="210">
        <f t="shared" si="171"/>
        <v>1</v>
      </c>
      <c r="M1178" s="211">
        <f t="shared" si="172"/>
        <v>0</v>
      </c>
      <c r="N1178" s="211">
        <f t="shared" si="173"/>
        <v>6000</v>
      </c>
      <c r="O1178" s="210"/>
      <c r="P1178" s="218"/>
      <c r="Q1178" s="215" t="str">
        <f t="shared" si="176"/>
        <v>ריהוט</v>
      </c>
      <c r="R1178" s="219">
        <f t="shared" si="177"/>
        <v>1</v>
      </c>
      <c r="S1178" s="211">
        <f t="shared" si="178"/>
        <v>0</v>
      </c>
      <c r="T1178" s="211">
        <f t="shared" si="174"/>
        <v>6000</v>
      </c>
      <c r="U1178" s="211">
        <f t="shared" si="179"/>
        <v>6000</v>
      </c>
      <c r="V1178" s="220"/>
      <c r="X1178" s="63" t="str">
        <f>'טבלה מרכזת'!A1178</f>
        <v>תשושים-אופק</v>
      </c>
      <c r="Y1178" s="63">
        <f>'טבלה מרכזת'!B1178</f>
        <v>60</v>
      </c>
      <c r="Z1178" s="63" t="str">
        <f>'טבלה מרכזת'!C1178</f>
        <v>ריהוט</v>
      </c>
      <c r="AA1178" s="63" t="str">
        <f>'טבלה מרכזת'!D1178</f>
        <v>חדרי צוות/רב תחומי</v>
      </c>
      <c r="AB1178" s="63" t="str">
        <f>'טבלה מרכזת'!E1178</f>
        <v>מיטה חשמלית</v>
      </c>
      <c r="AC1178" s="63">
        <f>'טבלה מרכזת'!F1178</f>
        <v>6000</v>
      </c>
      <c r="AD1178" s="63">
        <f>'טבלה מרכזת'!G1178</f>
        <v>1</v>
      </c>
      <c r="AE1178" s="63">
        <f>'טבלה מרכזת'!H1178</f>
        <v>6000</v>
      </c>
    </row>
    <row r="1179" spans="2:31" ht="14.5" thickBot="1" x14ac:dyDescent="0.35">
      <c r="B1179" s="64" t="str">
        <f>תקן[[#This Row],[סוג מרכז]]</f>
        <v>תשושים-אופק</v>
      </c>
      <c r="C1179" s="64">
        <f>תקן[[#This Row],[גודל מרכז]]</f>
        <v>60</v>
      </c>
      <c r="D1179" s="64" t="str">
        <f>תקן[[#This Row],[סוג פריט]]</f>
        <v>ריהוט</v>
      </c>
      <c r="E1179" s="64" t="str">
        <f>תקן[[#This Row],[קטגוריה]]</f>
        <v>חדר רחצה</v>
      </c>
      <c r="F1179" s="60" t="str">
        <f>תקן[[#This Row],[תיאור הפריט]]</f>
        <v>מראה</v>
      </c>
      <c r="G1179" s="64">
        <f>תקן[[#This Row],[עלות פריט]]</f>
        <v>250</v>
      </c>
      <c r="H1179" s="64">
        <f>תקן[[#This Row],[כמות]]</f>
        <v>2</v>
      </c>
      <c r="I1179" s="64">
        <f>תקן[[#This Row],[סהכ עלות]]</f>
        <v>500</v>
      </c>
      <c r="J1179" s="65"/>
      <c r="K1179" s="209" t="str">
        <f t="shared" si="175"/>
        <v>מראה</v>
      </c>
      <c r="L1179" s="210">
        <f t="shared" si="171"/>
        <v>2</v>
      </c>
      <c r="M1179" s="211">
        <f t="shared" si="172"/>
        <v>0</v>
      </c>
      <c r="N1179" s="211">
        <f t="shared" si="173"/>
        <v>500</v>
      </c>
      <c r="O1179" s="210"/>
      <c r="P1179" s="218"/>
      <c r="Q1179" s="215" t="str">
        <f t="shared" si="176"/>
        <v>ריהוט</v>
      </c>
      <c r="R1179" s="219">
        <f t="shared" si="177"/>
        <v>2</v>
      </c>
      <c r="S1179" s="211">
        <f t="shared" si="178"/>
        <v>0</v>
      </c>
      <c r="T1179" s="211">
        <f t="shared" si="174"/>
        <v>250</v>
      </c>
      <c r="U1179" s="211">
        <f t="shared" si="179"/>
        <v>500</v>
      </c>
      <c r="V1179" s="220"/>
      <c r="X1179" s="63" t="str">
        <f>'טבלה מרכזת'!A1179</f>
        <v>תשושים-אופק</v>
      </c>
      <c r="Y1179" s="63">
        <f>'טבלה מרכזת'!B1179</f>
        <v>60</v>
      </c>
      <c r="Z1179" s="63" t="str">
        <f>'טבלה מרכזת'!C1179</f>
        <v>ריהוט</v>
      </c>
      <c r="AA1179" s="63" t="str">
        <f>'טבלה מרכזת'!D1179</f>
        <v>חדר רחצה</v>
      </c>
      <c r="AB1179" s="63" t="str">
        <f>'טבלה מרכזת'!E1179</f>
        <v>מראה</v>
      </c>
      <c r="AC1179" s="63">
        <f>'טבלה מרכזת'!F1179</f>
        <v>250</v>
      </c>
      <c r="AD1179" s="63">
        <f>'טבלה מרכזת'!G1179</f>
        <v>2</v>
      </c>
      <c r="AE1179" s="63">
        <f>'טבלה מרכזת'!H1179</f>
        <v>500</v>
      </c>
    </row>
    <row r="1180" spans="2:31" ht="14.5" thickBot="1" x14ac:dyDescent="0.35">
      <c r="B1180" s="64" t="str">
        <f>תקן[[#This Row],[סוג מרכז]]</f>
        <v>תשושים-אופק</v>
      </c>
      <c r="C1180" s="64">
        <f>תקן[[#This Row],[גודל מרכז]]</f>
        <v>60</v>
      </c>
      <c r="D1180" s="64" t="str">
        <f>תקן[[#This Row],[סוג פריט]]</f>
        <v>ריהוט</v>
      </c>
      <c r="E1180" s="64" t="str">
        <f>תקן[[#This Row],[קטגוריה]]</f>
        <v>חדרי פעילות/תעסוקה</v>
      </c>
      <c r="F1180" s="60" t="str">
        <f>תקן[[#This Row],[תיאור הפריט]]</f>
        <v>מראות קיר</v>
      </c>
      <c r="G1180" s="64">
        <f>תקן[[#This Row],[עלות פריט]]</f>
        <v>6000</v>
      </c>
      <c r="H1180" s="64">
        <f>תקן[[#This Row],[כמות]]</f>
        <v>1</v>
      </c>
      <c r="I1180" s="64">
        <f>תקן[[#This Row],[סהכ עלות]]</f>
        <v>6000</v>
      </c>
      <c r="J1180" s="65"/>
      <c r="K1180" s="209" t="str">
        <f t="shared" si="175"/>
        <v>מראות קיר</v>
      </c>
      <c r="L1180" s="210">
        <f t="shared" si="171"/>
        <v>1</v>
      </c>
      <c r="M1180" s="211">
        <f t="shared" si="172"/>
        <v>0</v>
      </c>
      <c r="N1180" s="211">
        <f t="shared" si="173"/>
        <v>6000</v>
      </c>
      <c r="O1180" s="210"/>
      <c r="P1180" s="218"/>
      <c r="Q1180" s="215" t="str">
        <f t="shared" si="176"/>
        <v>ריהוט</v>
      </c>
      <c r="R1180" s="219">
        <f t="shared" si="177"/>
        <v>1</v>
      </c>
      <c r="S1180" s="211">
        <f t="shared" si="178"/>
        <v>0</v>
      </c>
      <c r="T1180" s="211">
        <f t="shared" si="174"/>
        <v>6000</v>
      </c>
      <c r="U1180" s="211">
        <f t="shared" si="179"/>
        <v>6000</v>
      </c>
      <c r="V1180" s="220"/>
      <c r="X1180" s="63" t="str">
        <f>'טבלה מרכזת'!A1180</f>
        <v>תשושים-אופק</v>
      </c>
      <c r="Y1180" s="63">
        <f>'טבלה מרכזת'!B1180</f>
        <v>60</v>
      </c>
      <c r="Z1180" s="63" t="str">
        <f>'טבלה מרכזת'!C1180</f>
        <v>ריהוט</v>
      </c>
      <c r="AA1180" s="63" t="str">
        <f>'טבלה מרכזת'!D1180</f>
        <v>חדרי פעילות/תעסוקה</v>
      </c>
      <c r="AB1180" s="63" t="str">
        <f>'טבלה מרכזת'!E1180</f>
        <v>מראות קיר</v>
      </c>
      <c r="AC1180" s="63">
        <f>'טבלה מרכזת'!F1180</f>
        <v>6000</v>
      </c>
      <c r="AD1180" s="63">
        <f>'טבלה מרכזת'!G1180</f>
        <v>1</v>
      </c>
      <c r="AE1180" s="63">
        <f>'טבלה מרכזת'!H1180</f>
        <v>6000</v>
      </c>
    </row>
    <row r="1181" spans="2:31" ht="14.5" thickBot="1" x14ac:dyDescent="0.35">
      <c r="B1181" s="64" t="str">
        <f>תקן[[#This Row],[סוג מרכז]]</f>
        <v>תשושים-אופק</v>
      </c>
      <c r="C1181" s="64">
        <f>תקן[[#This Row],[גודל מרכז]]</f>
        <v>60</v>
      </c>
      <c r="D1181" s="64" t="str">
        <f>תקן[[#This Row],[סוג פריט]]</f>
        <v>ריהוט</v>
      </c>
      <c r="E1181" s="64" t="str">
        <f>תקן[[#This Row],[קטגוריה]]</f>
        <v>מלתחה</v>
      </c>
      <c r="F1181" s="60" t="str">
        <f>תקן[[#This Row],[תיאור הפריט]]</f>
        <v>מראת קיר גבוהה</v>
      </c>
      <c r="G1181" s="64">
        <f>תקן[[#This Row],[עלות פריט]]</f>
        <v>1200</v>
      </c>
      <c r="H1181" s="64">
        <f>תקן[[#This Row],[כמות]]</f>
        <v>1</v>
      </c>
      <c r="I1181" s="64">
        <f>תקן[[#This Row],[סהכ עלות]]</f>
        <v>1200</v>
      </c>
      <c r="J1181" s="65"/>
      <c r="K1181" s="209" t="str">
        <f t="shared" si="175"/>
        <v>מראת קיר גבוהה</v>
      </c>
      <c r="L1181" s="210">
        <f t="shared" si="171"/>
        <v>1</v>
      </c>
      <c r="M1181" s="211">
        <f t="shared" si="172"/>
        <v>0</v>
      </c>
      <c r="N1181" s="211">
        <f t="shared" si="173"/>
        <v>1200</v>
      </c>
      <c r="O1181" s="210"/>
      <c r="P1181" s="218"/>
      <c r="Q1181" s="215" t="str">
        <f t="shared" si="176"/>
        <v>ריהוט</v>
      </c>
      <c r="R1181" s="219">
        <f t="shared" si="177"/>
        <v>1</v>
      </c>
      <c r="S1181" s="211">
        <f t="shared" si="178"/>
        <v>0</v>
      </c>
      <c r="T1181" s="211">
        <f t="shared" si="174"/>
        <v>1200</v>
      </c>
      <c r="U1181" s="211">
        <f t="shared" si="179"/>
        <v>1200</v>
      </c>
      <c r="V1181" s="220"/>
      <c r="X1181" s="63" t="str">
        <f>'טבלה מרכזת'!A1181</f>
        <v>תשושים-אופק</v>
      </c>
      <c r="Y1181" s="63">
        <f>'טבלה מרכזת'!B1181</f>
        <v>60</v>
      </c>
      <c r="Z1181" s="63" t="str">
        <f>'טבלה מרכזת'!C1181</f>
        <v>ריהוט</v>
      </c>
      <c r="AA1181" s="63" t="str">
        <f>'טבלה מרכזת'!D1181</f>
        <v>מלתחה</v>
      </c>
      <c r="AB1181" s="63" t="str">
        <f>'טבלה מרכזת'!E1181</f>
        <v>מראת קיר גבוהה</v>
      </c>
      <c r="AC1181" s="63">
        <f>'טבלה מרכזת'!F1181</f>
        <v>1200</v>
      </c>
      <c r="AD1181" s="63">
        <f>'טבלה מרכזת'!G1181</f>
        <v>1</v>
      </c>
      <c r="AE1181" s="63">
        <f>'טבלה מרכזת'!H1181</f>
        <v>1200</v>
      </c>
    </row>
    <row r="1182" spans="2:31" ht="14.5" thickBot="1" x14ac:dyDescent="0.35">
      <c r="B1182" s="64" t="str">
        <f>תקן[[#This Row],[סוג מרכז]]</f>
        <v>תשושים-אופק</v>
      </c>
      <c r="C1182" s="64">
        <f>תקן[[#This Row],[גודל מרכז]]</f>
        <v>60</v>
      </c>
      <c r="D1182" s="64" t="str">
        <f>תקן[[#This Row],[סוג פריט]]</f>
        <v>ריהוט</v>
      </c>
      <c r="E1182" s="64" t="str">
        <f>תקן[[#This Row],[קטגוריה]]</f>
        <v>שירותי צוות ומלתחה</v>
      </c>
      <c r="F1182" s="60" t="str">
        <f>תקן[[#This Row],[תיאור הפריט]]</f>
        <v>מראת קיר גבוהה</v>
      </c>
      <c r="G1182" s="64">
        <f>תקן[[#This Row],[עלות פריט]]</f>
        <v>1200</v>
      </c>
      <c r="H1182" s="64">
        <f>תקן[[#This Row],[כמות]]</f>
        <v>1</v>
      </c>
      <c r="I1182" s="64">
        <f>תקן[[#This Row],[סהכ עלות]]</f>
        <v>1200</v>
      </c>
      <c r="J1182" s="65"/>
      <c r="K1182" s="209" t="str">
        <f t="shared" si="175"/>
        <v>מראת קיר גבוהה</v>
      </c>
      <c r="L1182" s="210">
        <f t="shared" si="171"/>
        <v>1</v>
      </c>
      <c r="M1182" s="211">
        <f t="shared" si="172"/>
        <v>0</v>
      </c>
      <c r="N1182" s="211">
        <f t="shared" si="173"/>
        <v>1200</v>
      </c>
      <c r="O1182" s="210"/>
      <c r="P1182" s="218"/>
      <c r="Q1182" s="215" t="str">
        <f t="shared" si="176"/>
        <v>ריהוט</v>
      </c>
      <c r="R1182" s="219">
        <f t="shared" si="177"/>
        <v>1</v>
      </c>
      <c r="S1182" s="211">
        <f t="shared" si="178"/>
        <v>0</v>
      </c>
      <c r="T1182" s="211">
        <f t="shared" si="174"/>
        <v>1200</v>
      </c>
      <c r="U1182" s="211">
        <f t="shared" si="179"/>
        <v>1200</v>
      </c>
      <c r="V1182" s="220"/>
      <c r="X1182" s="63" t="str">
        <f>'טבלה מרכזת'!A1182</f>
        <v>תשושים-אופק</v>
      </c>
      <c r="Y1182" s="63">
        <f>'טבלה מרכזת'!B1182</f>
        <v>60</v>
      </c>
      <c r="Z1182" s="63" t="str">
        <f>'טבלה מרכזת'!C1182</f>
        <v>ריהוט</v>
      </c>
      <c r="AA1182" s="63" t="str">
        <f>'טבלה מרכזת'!D1182</f>
        <v>שירותי צוות ומלתחה</v>
      </c>
      <c r="AB1182" s="63" t="str">
        <f>'טבלה מרכזת'!E1182</f>
        <v>מראת קיר גבוהה</v>
      </c>
      <c r="AC1182" s="63">
        <f>'טבלה מרכזת'!F1182</f>
        <v>1200</v>
      </c>
      <c r="AD1182" s="63">
        <f>'טבלה מרכזת'!G1182</f>
        <v>1</v>
      </c>
      <c r="AE1182" s="63">
        <f>'טבלה מרכזת'!H1182</f>
        <v>1200</v>
      </c>
    </row>
    <row r="1183" spans="2:31" ht="14.5" thickBot="1" x14ac:dyDescent="0.35">
      <c r="B1183" s="64" t="str">
        <f>תקן[[#This Row],[סוג מרכז]]</f>
        <v>תשושים-אופק</v>
      </c>
      <c r="C1183" s="64">
        <f>תקן[[#This Row],[גודל מרכז]]</f>
        <v>60</v>
      </c>
      <c r="D1183" s="64" t="str">
        <f>תקן[[#This Row],[סוג פריט]]</f>
        <v>ריהוט</v>
      </c>
      <c r="E1183" s="64" t="str">
        <f>תקן[[#This Row],[קטגוריה]]</f>
        <v>חצר פעילות ומנוחה</v>
      </c>
      <c r="F1183" s="60" t="str">
        <f>תקן[[#This Row],[תיאור הפריט]]</f>
        <v>ספסל גן</v>
      </c>
      <c r="G1183" s="64">
        <f>תקן[[#This Row],[עלות פריט]]</f>
        <v>1650</v>
      </c>
      <c r="H1183" s="64">
        <f>תקן[[#This Row],[כמות]]</f>
        <v>2</v>
      </c>
      <c r="I1183" s="64">
        <f>תקן[[#This Row],[סהכ עלות]]</f>
        <v>3300</v>
      </c>
      <c r="J1183" s="65"/>
      <c r="K1183" s="209" t="str">
        <f t="shared" si="175"/>
        <v>ספסל גן</v>
      </c>
      <c r="L1183" s="210">
        <f t="shared" si="171"/>
        <v>2</v>
      </c>
      <c r="M1183" s="211">
        <f t="shared" si="172"/>
        <v>0</v>
      </c>
      <c r="N1183" s="211">
        <f t="shared" si="173"/>
        <v>3300</v>
      </c>
      <c r="O1183" s="210"/>
      <c r="P1183" s="218"/>
      <c r="Q1183" s="215" t="str">
        <f t="shared" si="176"/>
        <v>ריהוט</v>
      </c>
      <c r="R1183" s="219">
        <f t="shared" si="177"/>
        <v>2</v>
      </c>
      <c r="S1183" s="211">
        <f t="shared" si="178"/>
        <v>0</v>
      </c>
      <c r="T1183" s="211">
        <f t="shared" si="174"/>
        <v>1650</v>
      </c>
      <c r="U1183" s="211">
        <f t="shared" si="179"/>
        <v>3300</v>
      </c>
      <c r="V1183" s="220"/>
      <c r="X1183" s="63" t="str">
        <f>'טבלה מרכזת'!A1183</f>
        <v>תשושים-אופק</v>
      </c>
      <c r="Y1183" s="63">
        <f>'טבלה מרכזת'!B1183</f>
        <v>60</v>
      </c>
      <c r="Z1183" s="63" t="str">
        <f>'טבלה מרכזת'!C1183</f>
        <v>ריהוט</v>
      </c>
      <c r="AA1183" s="63" t="str">
        <f>'טבלה מרכזת'!D1183</f>
        <v>חצר פעילות ומנוחה</v>
      </c>
      <c r="AB1183" s="63" t="str">
        <f>'טבלה מרכזת'!E1183</f>
        <v>ספסל גן</v>
      </c>
      <c r="AC1183" s="63">
        <f>'טבלה מרכזת'!F1183</f>
        <v>1650</v>
      </c>
      <c r="AD1183" s="63">
        <f>'טבלה מרכזת'!G1183</f>
        <v>2</v>
      </c>
      <c r="AE1183" s="63">
        <f>'טבלה מרכזת'!H1183</f>
        <v>3300</v>
      </c>
    </row>
    <row r="1184" spans="2:31" ht="14.5" thickBot="1" x14ac:dyDescent="0.35">
      <c r="B1184" s="64" t="str">
        <f>תקן[[#This Row],[סוג מרכז]]</f>
        <v>תשושים-אופק</v>
      </c>
      <c r="C1184" s="64">
        <f>תקן[[#This Row],[גודל מרכז]]</f>
        <v>60</v>
      </c>
      <c r="D1184" s="64" t="str">
        <f>תקן[[#This Row],[סוג פריט]]</f>
        <v>ריהוט</v>
      </c>
      <c r="E1184" s="64" t="str">
        <f>תקן[[#This Row],[קטגוריה]]</f>
        <v>חדר רחצה</v>
      </c>
      <c r="F1184" s="60" t="str">
        <f>תקן[[#This Row],[תיאור הפריט]]</f>
        <v>ספסל הלבשה</v>
      </c>
      <c r="G1184" s="64">
        <f>תקן[[#This Row],[עלות פריט]]</f>
        <v>600</v>
      </c>
      <c r="H1184" s="64">
        <f>תקן[[#This Row],[כמות]]</f>
        <v>2</v>
      </c>
      <c r="I1184" s="64">
        <f>תקן[[#This Row],[סהכ עלות]]</f>
        <v>1200</v>
      </c>
      <c r="J1184" s="65"/>
      <c r="K1184" s="209" t="str">
        <f t="shared" si="175"/>
        <v>ספסל הלבשה</v>
      </c>
      <c r="L1184" s="210">
        <f t="shared" si="171"/>
        <v>2</v>
      </c>
      <c r="M1184" s="211">
        <f t="shared" si="172"/>
        <v>0</v>
      </c>
      <c r="N1184" s="211">
        <f t="shared" si="173"/>
        <v>1200</v>
      </c>
      <c r="O1184" s="210"/>
      <c r="P1184" s="218"/>
      <c r="Q1184" s="215" t="str">
        <f t="shared" si="176"/>
        <v>ריהוט</v>
      </c>
      <c r="R1184" s="219">
        <f t="shared" si="177"/>
        <v>2</v>
      </c>
      <c r="S1184" s="211">
        <f t="shared" si="178"/>
        <v>0</v>
      </c>
      <c r="T1184" s="211">
        <f t="shared" si="174"/>
        <v>600</v>
      </c>
      <c r="U1184" s="211">
        <f t="shared" si="179"/>
        <v>1200</v>
      </c>
      <c r="V1184" s="220"/>
      <c r="X1184" s="63" t="str">
        <f>'טבלה מרכזת'!A1184</f>
        <v>תשושים-אופק</v>
      </c>
      <c r="Y1184" s="63">
        <f>'טבלה מרכזת'!B1184</f>
        <v>60</v>
      </c>
      <c r="Z1184" s="63" t="str">
        <f>'טבלה מרכזת'!C1184</f>
        <v>ריהוט</v>
      </c>
      <c r="AA1184" s="63" t="str">
        <f>'טבלה מרכזת'!D1184</f>
        <v>חדר רחצה</v>
      </c>
      <c r="AB1184" s="63" t="str">
        <f>'טבלה מרכזת'!E1184</f>
        <v>ספסל הלבשה</v>
      </c>
      <c r="AC1184" s="63">
        <f>'טבלה מרכזת'!F1184</f>
        <v>600</v>
      </c>
      <c r="AD1184" s="63">
        <f>'טבלה מרכזת'!G1184</f>
        <v>2</v>
      </c>
      <c r="AE1184" s="63">
        <f>'טבלה מרכזת'!H1184</f>
        <v>1200</v>
      </c>
    </row>
    <row r="1185" spans="2:31" ht="14.5" thickBot="1" x14ac:dyDescent="0.35">
      <c r="B1185" s="64" t="str">
        <f>תקן[[#This Row],[סוג מרכז]]</f>
        <v>תשושים-אופק</v>
      </c>
      <c r="C1185" s="64">
        <f>תקן[[#This Row],[גודל מרכז]]</f>
        <v>60</v>
      </c>
      <c r="D1185" s="64" t="str">
        <f>תקן[[#This Row],[סוג פריט]]</f>
        <v>ריהוט</v>
      </c>
      <c r="E1185" s="64" t="str">
        <f>תקן[[#This Row],[קטגוריה]]</f>
        <v>חדר מזכירות וקבלה</v>
      </c>
      <c r="F1185" s="60" t="str">
        <f>תקן[[#This Row],[תיאור הפריט]]</f>
        <v>עמדת מחשב ומדפסת</v>
      </c>
      <c r="G1185" s="64">
        <f>תקן[[#This Row],[עלות פריט]]</f>
        <v>1100</v>
      </c>
      <c r="H1185" s="64">
        <f>תקן[[#This Row],[כמות]]</f>
        <v>1</v>
      </c>
      <c r="I1185" s="64">
        <f>תקן[[#This Row],[סהכ עלות]]</f>
        <v>1100</v>
      </c>
      <c r="J1185" s="65"/>
      <c r="K1185" s="209" t="str">
        <f t="shared" si="175"/>
        <v>עמדת מחשב ומדפסת</v>
      </c>
      <c r="L1185" s="210">
        <f t="shared" si="171"/>
        <v>1</v>
      </c>
      <c r="M1185" s="211">
        <f t="shared" si="172"/>
        <v>0</v>
      </c>
      <c r="N1185" s="211">
        <f t="shared" si="173"/>
        <v>1100</v>
      </c>
      <c r="O1185" s="210"/>
      <c r="P1185" s="218"/>
      <c r="Q1185" s="215" t="str">
        <f t="shared" si="176"/>
        <v>ריהוט</v>
      </c>
      <c r="R1185" s="219">
        <f t="shared" si="177"/>
        <v>1</v>
      </c>
      <c r="S1185" s="211">
        <f t="shared" si="178"/>
        <v>0</v>
      </c>
      <c r="T1185" s="211">
        <f t="shared" si="174"/>
        <v>1100</v>
      </c>
      <c r="U1185" s="211">
        <f t="shared" si="179"/>
        <v>1100</v>
      </c>
      <c r="V1185" s="220"/>
      <c r="X1185" s="63" t="str">
        <f>'טבלה מרכזת'!A1185</f>
        <v>תשושים-אופק</v>
      </c>
      <c r="Y1185" s="63">
        <f>'טבלה מרכזת'!B1185</f>
        <v>60</v>
      </c>
      <c r="Z1185" s="63" t="str">
        <f>'טבלה מרכזת'!C1185</f>
        <v>ריהוט</v>
      </c>
      <c r="AA1185" s="63" t="str">
        <f>'טבלה מרכזת'!D1185</f>
        <v>חדר מזכירות וקבלה</v>
      </c>
      <c r="AB1185" s="63" t="str">
        <f>'טבלה מרכזת'!E1185</f>
        <v>עמדת מחשב ומדפסת</v>
      </c>
      <c r="AC1185" s="63">
        <f>'טבלה מרכזת'!F1185</f>
        <v>1100</v>
      </c>
      <c r="AD1185" s="63">
        <f>'טבלה מרכזת'!G1185</f>
        <v>1</v>
      </c>
      <c r="AE1185" s="63">
        <f>'טבלה מרכזת'!H1185</f>
        <v>1100</v>
      </c>
    </row>
    <row r="1186" spans="2:31" ht="14.5" thickBot="1" x14ac:dyDescent="0.35">
      <c r="B1186" s="64" t="str">
        <f>תקן[[#This Row],[סוג מרכז]]</f>
        <v>תשושים-אופק</v>
      </c>
      <c r="C1186" s="64">
        <f>תקן[[#This Row],[גודל מרכז]]</f>
        <v>60</v>
      </c>
      <c r="D1186" s="64" t="str">
        <f>תקן[[#This Row],[סוג פריט]]</f>
        <v>ריהוט</v>
      </c>
      <c r="E1186" s="64" t="str">
        <f>תקן[[#This Row],[קטגוריה]]</f>
        <v>חדר מנוחה</v>
      </c>
      <c r="F1186" s="60" t="str">
        <f>תקן[[#This Row],[תיאור הפריט]]</f>
        <v>פרגוד אחות 3 כנפיים</v>
      </c>
      <c r="G1186" s="64">
        <f>תקן[[#This Row],[עלות פריט]]</f>
        <v>700</v>
      </c>
      <c r="H1186" s="64">
        <f>תקן[[#This Row],[כמות]]</f>
        <v>1</v>
      </c>
      <c r="I1186" s="64">
        <f>תקן[[#This Row],[סהכ עלות]]</f>
        <v>700</v>
      </c>
      <c r="J1186" s="65"/>
      <c r="K1186" s="209" t="str">
        <f t="shared" si="175"/>
        <v>פרגוד אחות 3 כנפיים</v>
      </c>
      <c r="L1186" s="210">
        <f t="shared" si="171"/>
        <v>1</v>
      </c>
      <c r="M1186" s="211">
        <f t="shared" si="172"/>
        <v>0</v>
      </c>
      <c r="N1186" s="211">
        <f t="shared" si="173"/>
        <v>700</v>
      </c>
      <c r="O1186" s="210"/>
      <c r="P1186" s="218"/>
      <c r="Q1186" s="215" t="str">
        <f t="shared" si="176"/>
        <v>ריהוט</v>
      </c>
      <c r="R1186" s="219">
        <f t="shared" si="177"/>
        <v>1</v>
      </c>
      <c r="S1186" s="211">
        <f t="shared" si="178"/>
        <v>0</v>
      </c>
      <c r="T1186" s="211">
        <f t="shared" si="174"/>
        <v>700</v>
      </c>
      <c r="U1186" s="211">
        <f t="shared" si="179"/>
        <v>700</v>
      </c>
      <c r="V1186" s="220"/>
      <c r="X1186" s="63" t="str">
        <f>'טבלה מרכזת'!A1186</f>
        <v>תשושים-אופק</v>
      </c>
      <c r="Y1186" s="63">
        <f>'טבלה מרכזת'!B1186</f>
        <v>60</v>
      </c>
      <c r="Z1186" s="63" t="str">
        <f>'טבלה מרכזת'!C1186</f>
        <v>ריהוט</v>
      </c>
      <c r="AA1186" s="63" t="str">
        <f>'טבלה מרכזת'!D1186</f>
        <v>חדר מנוחה</v>
      </c>
      <c r="AB1186" s="63" t="str">
        <f>'טבלה מרכזת'!E1186</f>
        <v>פרגוד אחות 3 כנפיים</v>
      </c>
      <c r="AC1186" s="63">
        <f>'טבלה מרכזת'!F1186</f>
        <v>700</v>
      </c>
      <c r="AD1186" s="63">
        <f>'טבלה מרכזת'!G1186</f>
        <v>1</v>
      </c>
      <c r="AE1186" s="63">
        <f>'טבלה מרכזת'!H1186</f>
        <v>700</v>
      </c>
    </row>
    <row r="1187" spans="2:31" ht="14.5" thickBot="1" x14ac:dyDescent="0.35">
      <c r="B1187" s="64" t="str">
        <f>תקן[[#This Row],[סוג מרכז]]</f>
        <v>תשושים-אופק</v>
      </c>
      <c r="C1187" s="64">
        <f>תקן[[#This Row],[גודל מרכז]]</f>
        <v>60</v>
      </c>
      <c r="D1187" s="64" t="str">
        <f>תקן[[#This Row],[סוג פריט]]</f>
        <v>ריהוט</v>
      </c>
      <c r="E1187" s="64" t="str">
        <f>תקן[[#This Row],[קטגוריה]]</f>
        <v>חדרי צוות/רב תחומי</v>
      </c>
      <c r="F1187" s="60" t="str">
        <f>תקן[[#This Row],[תיאור הפריט]]</f>
        <v>פרגוד אחות 3 כנפיים</v>
      </c>
      <c r="G1187" s="64">
        <f>תקן[[#This Row],[עלות פריט]]</f>
        <v>700</v>
      </c>
      <c r="H1187" s="64">
        <f>תקן[[#This Row],[כמות]]</f>
        <v>1</v>
      </c>
      <c r="I1187" s="64">
        <f>תקן[[#This Row],[סהכ עלות]]</f>
        <v>700</v>
      </c>
      <c r="J1187" s="65"/>
      <c r="K1187" s="209" t="str">
        <f t="shared" si="175"/>
        <v>פרגוד אחות 3 כנפיים</v>
      </c>
      <c r="L1187" s="210">
        <f t="shared" si="171"/>
        <v>1</v>
      </c>
      <c r="M1187" s="211">
        <f t="shared" si="172"/>
        <v>0</v>
      </c>
      <c r="N1187" s="211">
        <f t="shared" si="173"/>
        <v>700</v>
      </c>
      <c r="O1187" s="210"/>
      <c r="P1187" s="218"/>
      <c r="Q1187" s="215" t="str">
        <f t="shared" si="176"/>
        <v>ריהוט</v>
      </c>
      <c r="R1187" s="219">
        <f t="shared" si="177"/>
        <v>1</v>
      </c>
      <c r="S1187" s="211">
        <f t="shared" si="178"/>
        <v>0</v>
      </c>
      <c r="T1187" s="211">
        <f t="shared" si="174"/>
        <v>700</v>
      </c>
      <c r="U1187" s="211">
        <f t="shared" si="179"/>
        <v>700</v>
      </c>
      <c r="V1187" s="220"/>
      <c r="X1187" s="63" t="str">
        <f>'טבלה מרכזת'!A1187</f>
        <v>תשושים-אופק</v>
      </c>
      <c r="Y1187" s="63">
        <f>'טבלה מרכזת'!B1187</f>
        <v>60</v>
      </c>
      <c r="Z1187" s="63" t="str">
        <f>'טבלה מרכזת'!C1187</f>
        <v>ריהוט</v>
      </c>
      <c r="AA1187" s="63" t="str">
        <f>'טבלה מרכזת'!D1187</f>
        <v>חדרי צוות/רב תחומי</v>
      </c>
      <c r="AB1187" s="63" t="str">
        <f>'טבלה מרכזת'!E1187</f>
        <v>פרגוד אחות 3 כנפיים</v>
      </c>
      <c r="AC1187" s="63">
        <f>'טבלה מרכזת'!F1187</f>
        <v>700</v>
      </c>
      <c r="AD1187" s="63">
        <f>'טבלה מרכזת'!G1187</f>
        <v>1</v>
      </c>
      <c r="AE1187" s="63">
        <f>'טבלה מרכזת'!H1187</f>
        <v>700</v>
      </c>
    </row>
    <row r="1188" spans="2:31" ht="28.5" thickBot="1" x14ac:dyDescent="0.35">
      <c r="B1188" s="64" t="str">
        <f>תקן[[#This Row],[סוג מרכז]]</f>
        <v>תשושים-אופק</v>
      </c>
      <c r="C1188" s="64">
        <f>תקן[[#This Row],[גודל מרכז]]</f>
        <v>60</v>
      </c>
      <c r="D1188" s="64" t="str">
        <f>תקן[[#This Row],[סוג פריט]]</f>
        <v>ריהוט</v>
      </c>
      <c r="E1188" s="64" t="str">
        <f>תקן[[#This Row],[קטגוריה]]</f>
        <v>חצר פעילות ומנוחה</v>
      </c>
      <c r="F1188" s="60" t="str">
        <f>תקן[[#This Row],[תיאור הפריט]]</f>
        <v>פרגולה/סוכך (שאינו מצריך היתר בנייה)</v>
      </c>
      <c r="G1188" s="64">
        <f>תקן[[#This Row],[עלות פריט]]</f>
        <v>15000</v>
      </c>
      <c r="H1188" s="64">
        <f>תקן[[#This Row],[כמות]]</f>
        <v>1</v>
      </c>
      <c r="I1188" s="64">
        <f>תקן[[#This Row],[סהכ עלות]]</f>
        <v>15000</v>
      </c>
      <c r="J1188" s="65"/>
      <c r="K1188" s="209" t="str">
        <f t="shared" si="175"/>
        <v>פרגולה/סוכך (שאינו מצריך היתר בנייה)</v>
      </c>
      <c r="L1188" s="210">
        <f t="shared" si="171"/>
        <v>1</v>
      </c>
      <c r="M1188" s="211">
        <f t="shared" si="172"/>
        <v>0</v>
      </c>
      <c r="N1188" s="211">
        <f t="shared" si="173"/>
        <v>15000</v>
      </c>
      <c r="O1188" s="210"/>
      <c r="P1188" s="218"/>
      <c r="Q1188" s="215" t="str">
        <f t="shared" si="176"/>
        <v>ריהוט</v>
      </c>
      <c r="R1188" s="219">
        <f t="shared" si="177"/>
        <v>1</v>
      </c>
      <c r="S1188" s="211">
        <f t="shared" si="178"/>
        <v>0</v>
      </c>
      <c r="T1188" s="211">
        <f t="shared" si="174"/>
        <v>15000</v>
      </c>
      <c r="U1188" s="211">
        <f t="shared" si="179"/>
        <v>15000</v>
      </c>
      <c r="V1188" s="220"/>
      <c r="X1188" s="63" t="str">
        <f>'טבלה מרכזת'!A1188</f>
        <v>תשושים-אופק</v>
      </c>
      <c r="Y1188" s="63">
        <f>'טבלה מרכזת'!B1188</f>
        <v>60</v>
      </c>
      <c r="Z1188" s="63" t="str">
        <f>'טבלה מרכזת'!C1188</f>
        <v>ריהוט</v>
      </c>
      <c r="AA1188" s="63" t="str">
        <f>'טבלה מרכזת'!D1188</f>
        <v>חצר פעילות ומנוחה</v>
      </c>
      <c r="AB1188" s="63" t="str">
        <f>'טבלה מרכזת'!E1188</f>
        <v>פרגולה/סוכך (שאינו מצריך היתר בנייה)</v>
      </c>
      <c r="AC1188" s="63">
        <f>'טבלה מרכזת'!F1188</f>
        <v>15000</v>
      </c>
      <c r="AD1188" s="63">
        <f>'טבלה מרכזת'!G1188</f>
        <v>1</v>
      </c>
      <c r="AE1188" s="63">
        <f>'טבלה מרכזת'!H1188</f>
        <v>15000</v>
      </c>
    </row>
    <row r="1189" spans="2:31" ht="14.5" thickBot="1" x14ac:dyDescent="0.35">
      <c r="B1189" s="64" t="str">
        <f>תקן[[#This Row],[סוג מרכז]]</f>
        <v>תשושים-אופק</v>
      </c>
      <c r="C1189" s="64">
        <f>תקן[[#This Row],[גודל מרכז]]</f>
        <v>60</v>
      </c>
      <c r="D1189" s="64" t="str">
        <f>תקן[[#This Row],[סוג פריט]]</f>
        <v>ריהוט</v>
      </c>
      <c r="E1189" s="64" t="str">
        <f>תקן[[#This Row],[קטגוריה]]</f>
        <v>חדרי פעילות/תעסוקה</v>
      </c>
      <c r="F1189" s="60" t="str">
        <f>תקן[[#This Row],[תיאור הפריט]]</f>
        <v>ריצפת פרקט למינציה - 40 מ"ר</v>
      </c>
      <c r="G1189" s="64">
        <f>תקן[[#This Row],[עלות פריט]]</f>
        <v>8000</v>
      </c>
      <c r="H1189" s="64">
        <f>תקן[[#This Row],[כמות]]</f>
        <v>1</v>
      </c>
      <c r="I1189" s="64">
        <f>תקן[[#This Row],[סהכ עלות]]</f>
        <v>8000</v>
      </c>
      <c r="J1189" s="65"/>
      <c r="K1189" s="209" t="str">
        <f t="shared" si="175"/>
        <v>ריצפת פרקט למינציה - 40 מ"ר</v>
      </c>
      <c r="L1189" s="210">
        <f t="shared" si="171"/>
        <v>1</v>
      </c>
      <c r="M1189" s="211">
        <f t="shared" si="172"/>
        <v>0</v>
      </c>
      <c r="N1189" s="211">
        <f t="shared" si="173"/>
        <v>8000</v>
      </c>
      <c r="O1189" s="210"/>
      <c r="P1189" s="218"/>
      <c r="Q1189" s="215" t="str">
        <f t="shared" si="176"/>
        <v>ריהוט</v>
      </c>
      <c r="R1189" s="219">
        <f t="shared" si="177"/>
        <v>1</v>
      </c>
      <c r="S1189" s="211">
        <f t="shared" si="178"/>
        <v>0</v>
      </c>
      <c r="T1189" s="211">
        <f t="shared" si="174"/>
        <v>8000</v>
      </c>
      <c r="U1189" s="211">
        <f t="shared" si="179"/>
        <v>8000</v>
      </c>
      <c r="V1189" s="220"/>
      <c r="X1189" s="63" t="str">
        <f>'טבלה מרכזת'!A1189</f>
        <v>תשושים-אופק</v>
      </c>
      <c r="Y1189" s="63">
        <f>'טבלה מרכזת'!B1189</f>
        <v>60</v>
      </c>
      <c r="Z1189" s="63" t="str">
        <f>'טבלה מרכזת'!C1189</f>
        <v>ריהוט</v>
      </c>
      <c r="AA1189" s="63" t="str">
        <f>'טבלה מרכזת'!D1189</f>
        <v>חדרי פעילות/תעסוקה</v>
      </c>
      <c r="AB1189" s="63" t="str">
        <f>'טבלה מרכזת'!E1189</f>
        <v>ריצפת פרקט למינציה - 40 מ"ר</v>
      </c>
      <c r="AC1189" s="63">
        <f>'טבלה מרכזת'!F1189</f>
        <v>8000</v>
      </c>
      <c r="AD1189" s="63">
        <f>'טבלה מרכזת'!G1189</f>
        <v>1</v>
      </c>
      <c r="AE1189" s="63">
        <f>'טבלה מרכזת'!H1189</f>
        <v>8000</v>
      </c>
    </row>
    <row r="1190" spans="2:31" ht="14.5" thickBot="1" x14ac:dyDescent="0.35">
      <c r="B1190" s="64" t="str">
        <f>תקן[[#This Row],[סוג מרכז]]</f>
        <v>תשושים-אופק</v>
      </c>
      <c r="C1190" s="64">
        <f>תקן[[#This Row],[גודל מרכז]]</f>
        <v>60</v>
      </c>
      <c r="D1190" s="64" t="str">
        <f>תקן[[#This Row],[סוג פריט]]</f>
        <v>ריהוט</v>
      </c>
      <c r="E1190" s="64" t="str">
        <f>תקן[[#This Row],[קטגוריה]]</f>
        <v>חדר אוכל</v>
      </c>
      <c r="F1190" s="60" t="str">
        <f>תקן[[#This Row],[תיאור הפריט]]</f>
        <v>שולחן אוכל (4 מקומות)</v>
      </c>
      <c r="G1190" s="64">
        <f>תקן[[#This Row],[עלות פריט]]</f>
        <v>1590</v>
      </c>
      <c r="H1190" s="64">
        <f>תקן[[#This Row],[כמות]]</f>
        <v>16</v>
      </c>
      <c r="I1190" s="64">
        <f>תקן[[#This Row],[סהכ עלות]]</f>
        <v>25440</v>
      </c>
      <c r="J1190" s="65"/>
      <c r="K1190" s="209" t="str">
        <f t="shared" si="175"/>
        <v>שולחן אוכל (4 מקומות)</v>
      </c>
      <c r="L1190" s="210">
        <f t="shared" si="171"/>
        <v>16</v>
      </c>
      <c r="M1190" s="211">
        <f t="shared" si="172"/>
        <v>0</v>
      </c>
      <c r="N1190" s="211">
        <f t="shared" si="173"/>
        <v>25440</v>
      </c>
      <c r="O1190" s="210"/>
      <c r="P1190" s="218"/>
      <c r="Q1190" s="215" t="str">
        <f t="shared" si="176"/>
        <v>ריהוט</v>
      </c>
      <c r="R1190" s="219">
        <f t="shared" si="177"/>
        <v>16</v>
      </c>
      <c r="S1190" s="211">
        <f t="shared" si="178"/>
        <v>0</v>
      </c>
      <c r="T1190" s="211">
        <f t="shared" si="174"/>
        <v>1590</v>
      </c>
      <c r="U1190" s="211">
        <f t="shared" si="179"/>
        <v>25440</v>
      </c>
      <c r="V1190" s="220"/>
      <c r="X1190" s="63" t="str">
        <f>'טבלה מרכזת'!A1190</f>
        <v>תשושים-אופק</v>
      </c>
      <c r="Y1190" s="63">
        <f>'טבלה מרכזת'!B1190</f>
        <v>60</v>
      </c>
      <c r="Z1190" s="63" t="str">
        <f>'טבלה מרכזת'!C1190</f>
        <v>ריהוט</v>
      </c>
      <c r="AA1190" s="63" t="str">
        <f>'טבלה מרכזת'!D1190</f>
        <v>חדר אוכל</v>
      </c>
      <c r="AB1190" s="63" t="str">
        <f>'טבלה מרכזת'!E1190</f>
        <v>שולחן אוכל (4 מקומות)</v>
      </c>
      <c r="AC1190" s="63">
        <f>'טבלה מרכזת'!F1190</f>
        <v>1590</v>
      </c>
      <c r="AD1190" s="63">
        <f>'טבלה מרכזת'!G1190</f>
        <v>16</v>
      </c>
      <c r="AE1190" s="63">
        <f>'טבלה מרכזת'!H1190</f>
        <v>25440</v>
      </c>
    </row>
    <row r="1191" spans="2:31" ht="14.5" thickBot="1" x14ac:dyDescent="0.35">
      <c r="B1191" s="64" t="str">
        <f>תקן[[#This Row],[סוג מרכז]]</f>
        <v>תשושים-אופק</v>
      </c>
      <c r="C1191" s="64">
        <f>תקן[[#This Row],[גודל מרכז]]</f>
        <v>60</v>
      </c>
      <c r="D1191" s="64" t="str">
        <f>תקן[[#This Row],[סוג פריט]]</f>
        <v>ריהוט</v>
      </c>
      <c r="E1191" s="64" t="str">
        <f>תקן[[#This Row],[קטגוריה]]</f>
        <v>חצר פעילות ומנוחה</v>
      </c>
      <c r="F1191" s="60" t="str">
        <f>תקן[[#This Row],[תיאור הפריט]]</f>
        <v>שולחן גן</v>
      </c>
      <c r="G1191" s="64">
        <f>תקן[[#This Row],[עלות פריט]]</f>
        <v>850</v>
      </c>
      <c r="H1191" s="64">
        <f>תקן[[#This Row],[כמות]]</f>
        <v>2</v>
      </c>
      <c r="I1191" s="64">
        <f>תקן[[#This Row],[סהכ עלות]]</f>
        <v>1700</v>
      </c>
      <c r="J1191" s="65"/>
      <c r="K1191" s="209" t="str">
        <f t="shared" si="175"/>
        <v>שולחן גן</v>
      </c>
      <c r="L1191" s="210">
        <f t="shared" si="171"/>
        <v>2</v>
      </c>
      <c r="M1191" s="211">
        <f t="shared" si="172"/>
        <v>0</v>
      </c>
      <c r="N1191" s="211">
        <f t="shared" si="173"/>
        <v>1700</v>
      </c>
      <c r="O1191" s="210"/>
      <c r="P1191" s="218"/>
      <c r="Q1191" s="215" t="str">
        <f t="shared" si="176"/>
        <v>ריהוט</v>
      </c>
      <c r="R1191" s="219">
        <f t="shared" si="177"/>
        <v>2</v>
      </c>
      <c r="S1191" s="211">
        <f t="shared" si="178"/>
        <v>0</v>
      </c>
      <c r="T1191" s="211">
        <f t="shared" si="174"/>
        <v>850</v>
      </c>
      <c r="U1191" s="211">
        <f t="shared" si="179"/>
        <v>1700</v>
      </c>
      <c r="V1191" s="220"/>
      <c r="X1191" s="63" t="str">
        <f>'טבלה מרכזת'!A1191</f>
        <v>תשושים-אופק</v>
      </c>
      <c r="Y1191" s="63">
        <f>'טבלה מרכזת'!B1191</f>
        <v>60</v>
      </c>
      <c r="Z1191" s="63" t="str">
        <f>'טבלה מרכזת'!C1191</f>
        <v>ריהוט</v>
      </c>
      <c r="AA1191" s="63" t="str">
        <f>'טבלה מרכזת'!D1191</f>
        <v>חצר פעילות ומנוחה</v>
      </c>
      <c r="AB1191" s="63" t="str">
        <f>'טבלה מרכזת'!E1191</f>
        <v>שולחן גן</v>
      </c>
      <c r="AC1191" s="63">
        <f>'טבלה מרכזת'!F1191</f>
        <v>850</v>
      </c>
      <c r="AD1191" s="63">
        <f>'טבלה מרכזת'!G1191</f>
        <v>2</v>
      </c>
      <c r="AE1191" s="63">
        <f>'טבלה מרכזת'!H1191</f>
        <v>1700</v>
      </c>
    </row>
    <row r="1192" spans="2:31" ht="14.5" thickBot="1" x14ac:dyDescent="0.35">
      <c r="B1192" s="64" t="str">
        <f>תקן[[#This Row],[סוג מרכז]]</f>
        <v>תשושים-אופק</v>
      </c>
      <c r="C1192" s="64">
        <f>תקן[[#This Row],[גודל מרכז]]</f>
        <v>60</v>
      </c>
      <c r="D1192" s="64" t="str">
        <f>תקן[[#This Row],[סוג פריט]]</f>
        <v>ריהוט</v>
      </c>
      <c r="E1192" s="64" t="str">
        <f>תקן[[#This Row],[קטגוריה]]</f>
        <v>חדר מחשבים</v>
      </c>
      <c r="F1192" s="60" t="str">
        <f>תקן[[#This Row],[תיאור הפריט]]</f>
        <v>שולחן מחשב</v>
      </c>
      <c r="G1192" s="64">
        <f>תקן[[#This Row],[עלות פריט]]</f>
        <v>750</v>
      </c>
      <c r="H1192" s="64">
        <f>תקן[[#This Row],[כמות]]</f>
        <v>2</v>
      </c>
      <c r="I1192" s="64">
        <f>תקן[[#This Row],[סהכ עלות]]</f>
        <v>1500</v>
      </c>
      <c r="J1192" s="65"/>
      <c r="K1192" s="209" t="str">
        <f t="shared" si="175"/>
        <v>שולחן מחשב</v>
      </c>
      <c r="L1192" s="210">
        <f t="shared" si="171"/>
        <v>2</v>
      </c>
      <c r="M1192" s="211">
        <f t="shared" si="172"/>
        <v>0</v>
      </c>
      <c r="N1192" s="211">
        <f t="shared" si="173"/>
        <v>1500</v>
      </c>
      <c r="O1192" s="210"/>
      <c r="P1192" s="218"/>
      <c r="Q1192" s="215" t="str">
        <f t="shared" si="176"/>
        <v>ריהוט</v>
      </c>
      <c r="R1192" s="219">
        <f t="shared" si="177"/>
        <v>2</v>
      </c>
      <c r="S1192" s="211">
        <f t="shared" si="178"/>
        <v>0</v>
      </c>
      <c r="T1192" s="211">
        <f t="shared" si="174"/>
        <v>750</v>
      </c>
      <c r="U1192" s="211">
        <f t="shared" si="179"/>
        <v>1500</v>
      </c>
      <c r="V1192" s="220"/>
      <c r="X1192" s="63" t="str">
        <f>'טבלה מרכזת'!A1192</f>
        <v>תשושים-אופק</v>
      </c>
      <c r="Y1192" s="63">
        <f>'טבלה מרכזת'!B1192</f>
        <v>60</v>
      </c>
      <c r="Z1192" s="63" t="str">
        <f>'טבלה מרכזת'!C1192</f>
        <v>ריהוט</v>
      </c>
      <c r="AA1192" s="63" t="str">
        <f>'טבלה מרכזת'!D1192</f>
        <v>חדר מחשבים</v>
      </c>
      <c r="AB1192" s="63" t="str">
        <f>'טבלה מרכזת'!E1192</f>
        <v>שולחן מחשב</v>
      </c>
      <c r="AC1192" s="63">
        <f>'טבלה מרכזת'!F1192</f>
        <v>750</v>
      </c>
      <c r="AD1192" s="63">
        <f>'טבלה מרכזת'!G1192</f>
        <v>2</v>
      </c>
      <c r="AE1192" s="63">
        <f>'טבלה מרכזת'!H1192</f>
        <v>1500</v>
      </c>
    </row>
    <row r="1193" spans="2:31" ht="14.5" thickBot="1" x14ac:dyDescent="0.35">
      <c r="B1193" s="64" t="str">
        <f>תקן[[#This Row],[סוג מרכז]]</f>
        <v>תשושים-אופק</v>
      </c>
      <c r="C1193" s="64">
        <f>תקן[[#This Row],[גודל מרכז]]</f>
        <v>60</v>
      </c>
      <c r="D1193" s="64" t="str">
        <f>תקן[[#This Row],[סוג פריט]]</f>
        <v>ריהוט</v>
      </c>
      <c r="E1193" s="64" t="str">
        <f>תקן[[#This Row],[קטגוריה]]</f>
        <v>חדר מחשבים</v>
      </c>
      <c r="F1193" s="60" t="str">
        <f>תקן[[#This Row],[תיאור הפריט]]</f>
        <v>שולחן מחשב מתכנן</v>
      </c>
      <c r="G1193" s="64">
        <f>תקן[[#This Row],[עלות פריט]]</f>
        <v>2500</v>
      </c>
      <c r="H1193" s="64">
        <f>תקן[[#This Row],[כמות]]</f>
        <v>1</v>
      </c>
      <c r="I1193" s="64">
        <f>תקן[[#This Row],[סהכ עלות]]</f>
        <v>2500</v>
      </c>
      <c r="J1193" s="65"/>
      <c r="K1193" s="209" t="str">
        <f t="shared" si="175"/>
        <v>שולחן מחשב מתכנן</v>
      </c>
      <c r="L1193" s="210">
        <f t="shared" si="171"/>
        <v>1</v>
      </c>
      <c r="M1193" s="211">
        <f t="shared" si="172"/>
        <v>0</v>
      </c>
      <c r="N1193" s="211">
        <f t="shared" si="173"/>
        <v>2500</v>
      </c>
      <c r="O1193" s="210"/>
      <c r="P1193" s="218"/>
      <c r="Q1193" s="215" t="str">
        <f t="shared" si="176"/>
        <v>ריהוט</v>
      </c>
      <c r="R1193" s="219">
        <f t="shared" si="177"/>
        <v>1</v>
      </c>
      <c r="S1193" s="211">
        <f t="shared" si="178"/>
        <v>0</v>
      </c>
      <c r="T1193" s="211">
        <f t="shared" si="174"/>
        <v>2500</v>
      </c>
      <c r="U1193" s="211">
        <f t="shared" si="179"/>
        <v>2500</v>
      </c>
      <c r="V1193" s="220"/>
      <c r="X1193" s="63" t="str">
        <f>'טבלה מרכזת'!A1193</f>
        <v>תשושים-אופק</v>
      </c>
      <c r="Y1193" s="63">
        <f>'טבלה מרכזת'!B1193</f>
        <v>60</v>
      </c>
      <c r="Z1193" s="63" t="str">
        <f>'טבלה מרכזת'!C1193</f>
        <v>ריהוט</v>
      </c>
      <c r="AA1193" s="63" t="str">
        <f>'טבלה מרכזת'!D1193</f>
        <v>חדר מחשבים</v>
      </c>
      <c r="AB1193" s="63" t="str">
        <f>'טבלה מרכזת'!E1193</f>
        <v>שולחן מחשב מתכנן</v>
      </c>
      <c r="AC1193" s="63">
        <f>'טבלה מרכזת'!F1193</f>
        <v>2500</v>
      </c>
      <c r="AD1193" s="63">
        <f>'טבלה מרכזת'!G1193</f>
        <v>1</v>
      </c>
      <c r="AE1193" s="63">
        <f>'טבלה מרכזת'!H1193</f>
        <v>2500</v>
      </c>
    </row>
    <row r="1194" spans="2:31" ht="28.5" thickBot="1" x14ac:dyDescent="0.35">
      <c r="B1194" s="64" t="str">
        <f>תקן[[#This Row],[סוג מרכז]]</f>
        <v>תשושים-אופק</v>
      </c>
      <c r="C1194" s="64">
        <f>תקן[[#This Row],[גודל מרכז]]</f>
        <v>60</v>
      </c>
      <c r="D1194" s="64" t="str">
        <f>תקן[[#This Row],[סוג פריט]]</f>
        <v>ריהוט</v>
      </c>
      <c r="E1194" s="64" t="str">
        <f>תקן[[#This Row],[קטגוריה]]</f>
        <v>חדר מזכירות וקבלה</v>
      </c>
      <c r="F1194" s="60" t="str">
        <f>תקן[[#This Row],[תיאור הפריט]]</f>
        <v>שולחן משרדי + שלוחה + מגירות</v>
      </c>
      <c r="G1194" s="64">
        <f>תקן[[#This Row],[עלות פריט]]</f>
        <v>1700</v>
      </c>
      <c r="H1194" s="64">
        <f>תקן[[#This Row],[כמות]]</f>
        <v>1</v>
      </c>
      <c r="I1194" s="64">
        <f>תקן[[#This Row],[סהכ עלות]]</f>
        <v>1700</v>
      </c>
      <c r="J1194" s="65"/>
      <c r="K1194" s="209" t="str">
        <f t="shared" si="175"/>
        <v>שולחן משרדי + שלוחה + מגירות</v>
      </c>
      <c r="L1194" s="210">
        <f t="shared" si="171"/>
        <v>1</v>
      </c>
      <c r="M1194" s="211">
        <f t="shared" si="172"/>
        <v>0</v>
      </c>
      <c r="N1194" s="211">
        <f t="shared" si="173"/>
        <v>1700</v>
      </c>
      <c r="O1194" s="210"/>
      <c r="P1194" s="218"/>
      <c r="Q1194" s="215" t="str">
        <f t="shared" si="176"/>
        <v>ריהוט</v>
      </c>
      <c r="R1194" s="219">
        <f t="shared" si="177"/>
        <v>1</v>
      </c>
      <c r="S1194" s="211">
        <f t="shared" si="178"/>
        <v>0</v>
      </c>
      <c r="T1194" s="211">
        <f t="shared" si="174"/>
        <v>1700</v>
      </c>
      <c r="U1194" s="211">
        <f t="shared" si="179"/>
        <v>1700</v>
      </c>
      <c r="V1194" s="220"/>
      <c r="X1194" s="63" t="str">
        <f>'טבלה מרכזת'!A1194</f>
        <v>תשושים-אופק</v>
      </c>
      <c r="Y1194" s="63">
        <f>'טבלה מרכזת'!B1194</f>
        <v>60</v>
      </c>
      <c r="Z1194" s="63" t="str">
        <f>'טבלה מרכזת'!C1194</f>
        <v>ריהוט</v>
      </c>
      <c r="AA1194" s="63" t="str">
        <f>'טבלה מרכזת'!D1194</f>
        <v>חדר מזכירות וקבלה</v>
      </c>
      <c r="AB1194" s="63" t="str">
        <f>'טבלה מרכזת'!E1194</f>
        <v>שולחן משרדי + שלוחה + מגירות</v>
      </c>
      <c r="AC1194" s="63">
        <f>'טבלה מרכזת'!F1194</f>
        <v>1700</v>
      </c>
      <c r="AD1194" s="63">
        <f>'טבלה מרכזת'!G1194</f>
        <v>1</v>
      </c>
      <c r="AE1194" s="63">
        <f>'טבלה מרכזת'!H1194</f>
        <v>1700</v>
      </c>
    </row>
    <row r="1195" spans="2:31" ht="28.5" thickBot="1" x14ac:dyDescent="0.35">
      <c r="B1195" s="64" t="str">
        <f>תקן[[#This Row],[סוג מרכז]]</f>
        <v>תשושים-אופק</v>
      </c>
      <c r="C1195" s="64">
        <f>תקן[[#This Row],[גודל מרכז]]</f>
        <v>60</v>
      </c>
      <c r="D1195" s="64" t="str">
        <f>תקן[[#This Row],[סוג פריט]]</f>
        <v>ריהוט</v>
      </c>
      <c r="E1195" s="64" t="str">
        <f>תקן[[#This Row],[קטגוריה]]</f>
        <v>חדר מנהל</v>
      </c>
      <c r="F1195" s="60" t="str">
        <f>תקן[[#This Row],[תיאור הפריט]]</f>
        <v>שולחן משרדי + שלוחה + מגירות</v>
      </c>
      <c r="G1195" s="64">
        <f>תקן[[#This Row],[עלות פריט]]</f>
        <v>1700</v>
      </c>
      <c r="H1195" s="64">
        <f>תקן[[#This Row],[כמות]]</f>
        <v>1</v>
      </c>
      <c r="I1195" s="64">
        <f>תקן[[#This Row],[סהכ עלות]]</f>
        <v>1700</v>
      </c>
      <c r="J1195" s="65"/>
      <c r="K1195" s="209" t="str">
        <f t="shared" si="175"/>
        <v>שולחן משרדי + שלוחה + מגירות</v>
      </c>
      <c r="L1195" s="210">
        <f t="shared" si="171"/>
        <v>1</v>
      </c>
      <c r="M1195" s="211">
        <f t="shared" si="172"/>
        <v>0</v>
      </c>
      <c r="N1195" s="211">
        <f t="shared" si="173"/>
        <v>1700</v>
      </c>
      <c r="O1195" s="210"/>
      <c r="P1195" s="218"/>
      <c r="Q1195" s="215" t="str">
        <f t="shared" si="176"/>
        <v>ריהוט</v>
      </c>
      <c r="R1195" s="219">
        <f t="shared" si="177"/>
        <v>1</v>
      </c>
      <c r="S1195" s="211">
        <f t="shared" si="178"/>
        <v>0</v>
      </c>
      <c r="T1195" s="211">
        <f t="shared" si="174"/>
        <v>1700</v>
      </c>
      <c r="U1195" s="211">
        <f t="shared" si="179"/>
        <v>1700</v>
      </c>
      <c r="V1195" s="220"/>
      <c r="X1195" s="63" t="str">
        <f>'טבלה מרכזת'!A1195</f>
        <v>תשושים-אופק</v>
      </c>
      <c r="Y1195" s="63">
        <f>'טבלה מרכזת'!B1195</f>
        <v>60</v>
      </c>
      <c r="Z1195" s="63" t="str">
        <f>'טבלה מרכזת'!C1195</f>
        <v>ריהוט</v>
      </c>
      <c r="AA1195" s="63" t="str">
        <f>'טבלה מרכזת'!D1195</f>
        <v>חדר מנהל</v>
      </c>
      <c r="AB1195" s="63" t="str">
        <f>'טבלה מרכזת'!E1195</f>
        <v>שולחן משרדי + שלוחה + מגירות</v>
      </c>
      <c r="AC1195" s="63">
        <f>'טבלה מרכזת'!F1195</f>
        <v>1700</v>
      </c>
      <c r="AD1195" s="63">
        <f>'טבלה מרכזת'!G1195</f>
        <v>1</v>
      </c>
      <c r="AE1195" s="63">
        <f>'טבלה מרכזת'!H1195</f>
        <v>1700</v>
      </c>
    </row>
    <row r="1196" spans="2:31" ht="28.5" thickBot="1" x14ac:dyDescent="0.35">
      <c r="B1196" s="64" t="str">
        <f>תקן[[#This Row],[סוג מרכז]]</f>
        <v>תשושים-אופק</v>
      </c>
      <c r="C1196" s="64">
        <f>תקן[[#This Row],[גודל מרכז]]</f>
        <v>60</v>
      </c>
      <c r="D1196" s="64" t="str">
        <f>תקן[[#This Row],[סוג פריט]]</f>
        <v>ריהוט</v>
      </c>
      <c r="E1196" s="64" t="str">
        <f>תקן[[#This Row],[קטגוריה]]</f>
        <v>חדרי צוות/רב תחומי</v>
      </c>
      <c r="F1196" s="60" t="str">
        <f>תקן[[#This Row],[תיאור הפריט]]</f>
        <v>שולחן משרדי + שלוחה + מגירות</v>
      </c>
      <c r="G1196" s="64">
        <f>תקן[[#This Row],[עלות פריט]]</f>
        <v>1700</v>
      </c>
      <c r="H1196" s="64">
        <f>תקן[[#This Row],[כמות]]</f>
        <v>2</v>
      </c>
      <c r="I1196" s="64">
        <f>תקן[[#This Row],[סהכ עלות]]</f>
        <v>3400</v>
      </c>
      <c r="J1196" s="65"/>
      <c r="K1196" s="209" t="str">
        <f t="shared" si="175"/>
        <v>שולחן משרדי + שלוחה + מגירות</v>
      </c>
      <c r="L1196" s="210">
        <f t="shared" si="171"/>
        <v>2</v>
      </c>
      <c r="M1196" s="211">
        <f t="shared" si="172"/>
        <v>0</v>
      </c>
      <c r="N1196" s="211">
        <f t="shared" si="173"/>
        <v>3400</v>
      </c>
      <c r="O1196" s="210"/>
      <c r="P1196" s="218"/>
      <c r="Q1196" s="215" t="str">
        <f t="shared" si="176"/>
        <v>ריהוט</v>
      </c>
      <c r="R1196" s="219">
        <f t="shared" si="177"/>
        <v>2</v>
      </c>
      <c r="S1196" s="211">
        <f t="shared" si="178"/>
        <v>0</v>
      </c>
      <c r="T1196" s="211">
        <f t="shared" si="174"/>
        <v>1700</v>
      </c>
      <c r="U1196" s="211">
        <f t="shared" si="179"/>
        <v>3400</v>
      </c>
      <c r="V1196" s="220"/>
      <c r="X1196" s="63" t="str">
        <f>'טבלה מרכזת'!A1196</f>
        <v>תשושים-אופק</v>
      </c>
      <c r="Y1196" s="63">
        <f>'טבלה מרכזת'!B1196</f>
        <v>60</v>
      </c>
      <c r="Z1196" s="63" t="str">
        <f>'טבלה מרכזת'!C1196</f>
        <v>ריהוט</v>
      </c>
      <c r="AA1196" s="63" t="str">
        <f>'טבלה מרכזת'!D1196</f>
        <v>חדרי צוות/רב תחומי</v>
      </c>
      <c r="AB1196" s="63" t="str">
        <f>'טבלה מרכזת'!E1196</f>
        <v>שולחן משרדי + שלוחה + מגירות</v>
      </c>
      <c r="AC1196" s="63">
        <f>'טבלה מרכזת'!F1196</f>
        <v>1700</v>
      </c>
      <c r="AD1196" s="63">
        <f>'טבלה מרכזת'!G1196</f>
        <v>2</v>
      </c>
      <c r="AE1196" s="63">
        <f>'טבלה מרכזת'!H1196</f>
        <v>3400</v>
      </c>
    </row>
    <row r="1197" spans="2:31" ht="14.5" thickBot="1" x14ac:dyDescent="0.35">
      <c r="B1197" s="64" t="str">
        <f>תקן[[#This Row],[סוג מרכז]]</f>
        <v>תשושים-אופק</v>
      </c>
      <c r="C1197" s="64">
        <f>תקן[[#This Row],[גודל מרכז]]</f>
        <v>60</v>
      </c>
      <c r="D1197" s="64" t="str">
        <f>תקן[[#This Row],[סוג פריט]]</f>
        <v>ריהוט</v>
      </c>
      <c r="E1197" s="64" t="str">
        <f>תקן[[#This Row],[קטגוריה]]</f>
        <v>אולם כניסה</v>
      </c>
      <c r="F1197" s="60" t="str">
        <f>תקן[[#This Row],[תיאור הפריט]]</f>
        <v xml:space="preserve">שולחן פינתי נמוך 60/60  </v>
      </c>
      <c r="G1197" s="64">
        <f>תקן[[#This Row],[עלות פריט]]</f>
        <v>800</v>
      </c>
      <c r="H1197" s="64">
        <f>תקן[[#This Row],[כמות]]</f>
        <v>2</v>
      </c>
      <c r="I1197" s="64">
        <f>תקן[[#This Row],[סהכ עלות]]</f>
        <v>1600</v>
      </c>
      <c r="J1197" s="65"/>
      <c r="K1197" s="209" t="str">
        <f t="shared" si="175"/>
        <v xml:space="preserve">שולחן פינתי נמוך 60/60  </v>
      </c>
      <c r="L1197" s="210">
        <f t="shared" si="171"/>
        <v>2</v>
      </c>
      <c r="M1197" s="211">
        <f t="shared" si="172"/>
        <v>0</v>
      </c>
      <c r="N1197" s="211">
        <f t="shared" si="173"/>
        <v>1600</v>
      </c>
      <c r="O1197" s="210"/>
      <c r="P1197" s="218"/>
      <c r="Q1197" s="215" t="str">
        <f t="shared" si="176"/>
        <v>ריהוט</v>
      </c>
      <c r="R1197" s="219">
        <f t="shared" si="177"/>
        <v>2</v>
      </c>
      <c r="S1197" s="211">
        <f t="shared" si="178"/>
        <v>0</v>
      </c>
      <c r="T1197" s="211">
        <f t="shared" si="174"/>
        <v>800</v>
      </c>
      <c r="U1197" s="211">
        <f t="shared" si="179"/>
        <v>1600</v>
      </c>
      <c r="V1197" s="220"/>
      <c r="X1197" s="63" t="str">
        <f>'טבלה מרכזת'!A1197</f>
        <v>תשושים-אופק</v>
      </c>
      <c r="Y1197" s="63">
        <f>'טבלה מרכזת'!B1197</f>
        <v>60</v>
      </c>
      <c r="Z1197" s="63" t="str">
        <f>'טבלה מרכזת'!C1197</f>
        <v>ריהוט</v>
      </c>
      <c r="AA1197" s="63" t="str">
        <f>'טבלה מרכזת'!D1197</f>
        <v>אולם כניסה</v>
      </c>
      <c r="AB1197" s="63" t="str">
        <f>'טבלה מרכזת'!E1197</f>
        <v xml:space="preserve">שולחן פינתי נמוך 60/60  </v>
      </c>
      <c r="AC1197" s="63">
        <f>'טבלה מרכזת'!F1197</f>
        <v>800</v>
      </c>
      <c r="AD1197" s="63">
        <f>'טבלה מרכזת'!G1197</f>
        <v>2</v>
      </c>
      <c r="AE1197" s="63">
        <f>'טבלה מרכזת'!H1197</f>
        <v>1600</v>
      </c>
    </row>
    <row r="1198" spans="2:31" ht="14.5" thickBot="1" x14ac:dyDescent="0.35">
      <c r="B1198" s="64" t="str">
        <f>תקן[[#This Row],[סוג מרכז]]</f>
        <v>תשושים-אופק</v>
      </c>
      <c r="C1198" s="64">
        <f>תקן[[#This Row],[גודל מרכז]]</f>
        <v>60</v>
      </c>
      <c r="D1198" s="64" t="str">
        <f>תקן[[#This Row],[סוג פריט]]</f>
        <v>ריהוט</v>
      </c>
      <c r="E1198" s="64" t="str">
        <f>תקן[[#This Row],[קטגוריה]]</f>
        <v>חדרי פעילות/תעסוקה</v>
      </c>
      <c r="F1198" s="60" t="str">
        <f>תקן[[#This Row],[תיאור הפריט]]</f>
        <v>שולחן פעילות 6 מקומות</v>
      </c>
      <c r="G1198" s="64">
        <f>תקן[[#This Row],[עלות פריט]]</f>
        <v>1500</v>
      </c>
      <c r="H1198" s="64">
        <f>תקן[[#This Row],[כמות]]</f>
        <v>10</v>
      </c>
      <c r="I1198" s="64">
        <f>תקן[[#This Row],[סהכ עלות]]</f>
        <v>15000</v>
      </c>
      <c r="J1198" s="65"/>
      <c r="K1198" s="209" t="str">
        <f t="shared" si="175"/>
        <v>שולחן פעילות 6 מקומות</v>
      </c>
      <c r="L1198" s="210">
        <f t="shared" si="171"/>
        <v>10</v>
      </c>
      <c r="M1198" s="211">
        <f t="shared" si="172"/>
        <v>0</v>
      </c>
      <c r="N1198" s="211">
        <f t="shared" si="173"/>
        <v>15000</v>
      </c>
      <c r="O1198" s="210"/>
      <c r="P1198" s="218"/>
      <c r="Q1198" s="215" t="str">
        <f t="shared" si="176"/>
        <v>ריהוט</v>
      </c>
      <c r="R1198" s="219">
        <f t="shared" si="177"/>
        <v>10</v>
      </c>
      <c r="S1198" s="211">
        <f t="shared" si="178"/>
        <v>0</v>
      </c>
      <c r="T1198" s="211">
        <f t="shared" si="174"/>
        <v>1500</v>
      </c>
      <c r="U1198" s="211">
        <f t="shared" si="179"/>
        <v>15000</v>
      </c>
      <c r="V1198" s="220"/>
      <c r="X1198" s="63" t="str">
        <f>'טבלה מרכזת'!A1198</f>
        <v>תשושים-אופק</v>
      </c>
      <c r="Y1198" s="63">
        <f>'טבלה מרכזת'!B1198</f>
        <v>60</v>
      </c>
      <c r="Z1198" s="63" t="str">
        <f>'טבלה מרכזת'!C1198</f>
        <v>ריהוט</v>
      </c>
      <c r="AA1198" s="63" t="str">
        <f>'טבלה מרכזת'!D1198</f>
        <v>חדרי פעילות/תעסוקה</v>
      </c>
      <c r="AB1198" s="63" t="str">
        <f>'טבלה מרכזת'!E1198</f>
        <v>שולחן פעילות 6 מקומות</v>
      </c>
      <c r="AC1198" s="63">
        <f>'טבלה מרכזת'!F1198</f>
        <v>1500</v>
      </c>
      <c r="AD1198" s="63">
        <f>'טבלה מרכזת'!G1198</f>
        <v>10</v>
      </c>
      <c r="AE1198" s="63">
        <f>'טבלה מרכזת'!H1198</f>
        <v>15000</v>
      </c>
    </row>
    <row r="1199" spans="2:31" ht="14.5" thickBot="1" x14ac:dyDescent="0.35">
      <c r="B1199" s="64" t="str">
        <f>תקן[[#This Row],[סוג מרכז]]</f>
        <v>תשושים-אופק</v>
      </c>
      <c r="C1199" s="64">
        <f>תקן[[#This Row],[גודל מרכז]]</f>
        <v>60</v>
      </c>
      <c r="D1199" s="64" t="str">
        <f>תקן[[#This Row],[סוג פריט]]</f>
        <v>ריהוט</v>
      </c>
      <c r="E1199" s="64" t="str">
        <f>תקן[[#This Row],[קטגוריה]]</f>
        <v>חדרי צוות/רב תחומי</v>
      </c>
      <c r="F1199" s="60" t="str">
        <f>תקן[[#This Row],[תיאור הפריט]]</f>
        <v>שולחן פעילות 6 מקומות</v>
      </c>
      <c r="G1199" s="64">
        <f>תקן[[#This Row],[עלות פריט]]</f>
        <v>1500</v>
      </c>
      <c r="H1199" s="64">
        <f>תקן[[#This Row],[כמות]]</f>
        <v>2</v>
      </c>
      <c r="I1199" s="64">
        <f>תקן[[#This Row],[סהכ עלות]]</f>
        <v>3000</v>
      </c>
      <c r="J1199" s="65"/>
      <c r="K1199" s="209" t="str">
        <f t="shared" si="175"/>
        <v>שולחן פעילות 6 מקומות</v>
      </c>
      <c r="L1199" s="210">
        <f t="shared" si="171"/>
        <v>2</v>
      </c>
      <c r="M1199" s="211">
        <f t="shared" si="172"/>
        <v>0</v>
      </c>
      <c r="N1199" s="211">
        <f t="shared" si="173"/>
        <v>3000</v>
      </c>
      <c r="O1199" s="210"/>
      <c r="P1199" s="218"/>
      <c r="Q1199" s="215" t="str">
        <f t="shared" si="176"/>
        <v>ריהוט</v>
      </c>
      <c r="R1199" s="219">
        <f t="shared" si="177"/>
        <v>2</v>
      </c>
      <c r="S1199" s="211">
        <f t="shared" si="178"/>
        <v>0</v>
      </c>
      <c r="T1199" s="211">
        <f t="shared" si="174"/>
        <v>1500</v>
      </c>
      <c r="U1199" s="211">
        <f t="shared" si="179"/>
        <v>3000</v>
      </c>
      <c r="V1199" s="220"/>
      <c r="X1199" s="63" t="str">
        <f>'טבלה מרכזת'!A1199</f>
        <v>תשושים-אופק</v>
      </c>
      <c r="Y1199" s="63">
        <f>'טבלה מרכזת'!B1199</f>
        <v>60</v>
      </c>
      <c r="Z1199" s="63" t="str">
        <f>'טבלה מרכזת'!C1199</f>
        <v>ריהוט</v>
      </c>
      <c r="AA1199" s="63" t="str">
        <f>'טבלה מרכזת'!D1199</f>
        <v>חדרי צוות/רב תחומי</v>
      </c>
      <c r="AB1199" s="63" t="str">
        <f>'טבלה מרכזת'!E1199</f>
        <v>שולחן פעילות 6 מקומות</v>
      </c>
      <c r="AC1199" s="63">
        <f>'טבלה מרכזת'!F1199</f>
        <v>1500</v>
      </c>
      <c r="AD1199" s="63">
        <f>'טבלה מרכזת'!G1199</f>
        <v>2</v>
      </c>
      <c r="AE1199" s="63">
        <f>'טבלה מרכזת'!H1199</f>
        <v>3000</v>
      </c>
    </row>
    <row r="1200" spans="2:31" ht="14.5" thickBot="1" x14ac:dyDescent="0.35">
      <c r="B1200" s="64" t="str">
        <f>תקן[[#This Row],[סוג מרכז]]</f>
        <v>תשושים-אופק</v>
      </c>
      <c r="C1200" s="64">
        <f>תקן[[#This Row],[גודל מרכז]]</f>
        <v>60</v>
      </c>
      <c r="D1200" s="64" t="str">
        <f>תקן[[#This Row],[סוג פריט]]</f>
        <v>ריהוט</v>
      </c>
      <c r="E1200" s="64" t="str">
        <f>תקן[[#This Row],[קטגוריה]]</f>
        <v>חצר פעילות ומנוחה</v>
      </c>
      <c r="F1200" s="60" t="str">
        <f>תקן[[#This Row],[תיאור הפריט]]</f>
        <v>שמשיית גן</v>
      </c>
      <c r="G1200" s="64">
        <f>תקן[[#This Row],[עלות פריט]]</f>
        <v>400</v>
      </c>
      <c r="H1200" s="64">
        <f>תקן[[#This Row],[כמות]]</f>
        <v>2</v>
      </c>
      <c r="I1200" s="64">
        <f>תקן[[#This Row],[סהכ עלות]]</f>
        <v>800</v>
      </c>
      <c r="J1200" s="65"/>
      <c r="K1200" s="209" t="str">
        <f t="shared" si="175"/>
        <v>שמשיית גן</v>
      </c>
      <c r="L1200" s="210">
        <f t="shared" si="171"/>
        <v>2</v>
      </c>
      <c r="M1200" s="211">
        <f t="shared" si="172"/>
        <v>0</v>
      </c>
      <c r="N1200" s="211">
        <f t="shared" si="173"/>
        <v>800</v>
      </c>
      <c r="O1200" s="210"/>
      <c r="P1200" s="218"/>
      <c r="Q1200" s="215" t="str">
        <f t="shared" si="176"/>
        <v>ריהוט</v>
      </c>
      <c r="R1200" s="219">
        <f t="shared" si="177"/>
        <v>2</v>
      </c>
      <c r="S1200" s="211">
        <f t="shared" si="178"/>
        <v>0</v>
      </c>
      <c r="T1200" s="211">
        <f t="shared" si="174"/>
        <v>400</v>
      </c>
      <c r="U1200" s="211">
        <f t="shared" si="179"/>
        <v>800</v>
      </c>
      <c r="V1200" s="220"/>
      <c r="X1200" s="63" t="str">
        <f>'טבלה מרכזת'!A1200</f>
        <v>תשושים-אופק</v>
      </c>
      <c r="Y1200" s="63">
        <f>'טבלה מרכזת'!B1200</f>
        <v>60</v>
      </c>
      <c r="Z1200" s="63" t="str">
        <f>'טבלה מרכזת'!C1200</f>
        <v>ריהוט</v>
      </c>
      <c r="AA1200" s="63" t="str">
        <f>'טבלה מרכזת'!D1200</f>
        <v>חצר פעילות ומנוחה</v>
      </c>
      <c r="AB1200" s="63" t="str">
        <f>'טבלה מרכזת'!E1200</f>
        <v>שמשיית גן</v>
      </c>
      <c r="AC1200" s="63">
        <f>'טבלה מרכזת'!F1200</f>
        <v>400</v>
      </c>
      <c r="AD1200" s="63">
        <f>'טבלה מרכזת'!G1200</f>
        <v>2</v>
      </c>
      <c r="AE1200" s="63">
        <f>'טבלה מרכזת'!H1200</f>
        <v>800</v>
      </c>
    </row>
    <row r="1201" spans="2:31" ht="14.5" thickBot="1" x14ac:dyDescent="0.35">
      <c r="B1201" s="64" t="str">
        <f>תקן[[#This Row],[סוג מרכז]]</f>
        <v>תשושים-אופק</v>
      </c>
      <c r="C1201" s="64">
        <f>תקן[[#This Row],[גודל מרכז]]</f>
        <v>60</v>
      </c>
      <c r="D1201" s="64" t="str">
        <f>תקן[[#This Row],[סוג פריט]]</f>
        <v>ריהוט</v>
      </c>
      <c r="E1201" s="64" t="str">
        <f>תקן[[#This Row],[קטגוריה]]</f>
        <v>מלתחה</v>
      </c>
      <c r="F1201" s="60" t="str">
        <f>תקן[[#This Row],[תיאור הפריט]]</f>
        <v>תא אישי עם נעילה</v>
      </c>
      <c r="G1201" s="64">
        <f>תקן[[#This Row],[עלות פריט]]</f>
        <v>250</v>
      </c>
      <c r="H1201" s="64">
        <f>תקן[[#This Row],[כמות]]</f>
        <v>20</v>
      </c>
      <c r="I1201" s="64">
        <f>תקן[[#This Row],[סהכ עלות]]</f>
        <v>5000</v>
      </c>
      <c r="J1201" s="65"/>
      <c r="K1201" s="209" t="str">
        <f t="shared" si="175"/>
        <v>תא אישי עם נעילה</v>
      </c>
      <c r="L1201" s="210">
        <f t="shared" si="171"/>
        <v>20</v>
      </c>
      <c r="M1201" s="211">
        <f t="shared" si="172"/>
        <v>0</v>
      </c>
      <c r="N1201" s="211">
        <f t="shared" si="173"/>
        <v>5000</v>
      </c>
      <c r="O1201" s="210"/>
      <c r="P1201" s="218"/>
      <c r="Q1201" s="215" t="str">
        <f t="shared" si="176"/>
        <v>ריהוט</v>
      </c>
      <c r="R1201" s="219">
        <f t="shared" si="177"/>
        <v>20</v>
      </c>
      <c r="S1201" s="211">
        <f t="shared" si="178"/>
        <v>0</v>
      </c>
      <c r="T1201" s="211">
        <f t="shared" si="174"/>
        <v>250</v>
      </c>
      <c r="U1201" s="211">
        <f t="shared" si="179"/>
        <v>5000</v>
      </c>
      <c r="V1201" s="220"/>
      <c r="X1201" s="63" t="str">
        <f>'טבלה מרכזת'!A1201</f>
        <v>תשושים-אופק</v>
      </c>
      <c r="Y1201" s="63">
        <f>'טבלה מרכזת'!B1201</f>
        <v>60</v>
      </c>
      <c r="Z1201" s="63" t="str">
        <f>'טבלה מרכזת'!C1201</f>
        <v>ריהוט</v>
      </c>
      <c r="AA1201" s="63" t="str">
        <f>'טבלה מרכזת'!D1201</f>
        <v>מלתחה</v>
      </c>
      <c r="AB1201" s="63" t="str">
        <f>'טבלה מרכזת'!E1201</f>
        <v>תא אישי עם נעילה</v>
      </c>
      <c r="AC1201" s="63">
        <f>'טבלה מרכזת'!F1201</f>
        <v>250</v>
      </c>
      <c r="AD1201" s="63">
        <f>'טבלה מרכזת'!G1201</f>
        <v>20</v>
      </c>
      <c r="AE1201" s="63">
        <f>'טבלה מרכזת'!H1201</f>
        <v>5000</v>
      </c>
    </row>
    <row r="1202" spans="2:31" ht="14.5" thickBot="1" x14ac:dyDescent="0.35">
      <c r="B1202" s="64" t="str">
        <f>תקן[[#This Row],[סוג מרכז]]</f>
        <v>תשושים-אופק</v>
      </c>
      <c r="C1202" s="64">
        <f>תקן[[#This Row],[גודל מרכז]]</f>
        <v>60</v>
      </c>
      <c r="D1202" s="64" t="str">
        <f>תקן[[#This Row],[סוג פריט]]</f>
        <v>ריהוט</v>
      </c>
      <c r="E1202" s="64" t="str">
        <f>תקן[[#This Row],[קטגוריה]]</f>
        <v>שירותי צוות ומלתחה</v>
      </c>
      <c r="F1202" s="60" t="str">
        <f>תקן[[#This Row],[תיאור הפריט]]</f>
        <v>תא אישי עם נעילה</v>
      </c>
      <c r="G1202" s="64">
        <f>תקן[[#This Row],[עלות פריט]]</f>
        <v>250</v>
      </c>
      <c r="H1202" s="64">
        <f>תקן[[#This Row],[כמות]]</f>
        <v>10</v>
      </c>
      <c r="I1202" s="64">
        <f>תקן[[#This Row],[סהכ עלות]]</f>
        <v>2500</v>
      </c>
      <c r="J1202" s="65"/>
      <c r="K1202" s="209" t="str">
        <f t="shared" si="175"/>
        <v>תא אישי עם נעילה</v>
      </c>
      <c r="L1202" s="210">
        <f t="shared" si="171"/>
        <v>10</v>
      </c>
      <c r="M1202" s="211">
        <f t="shared" si="172"/>
        <v>0</v>
      </c>
      <c r="N1202" s="211">
        <f t="shared" si="173"/>
        <v>2500</v>
      </c>
      <c r="O1202" s="210"/>
      <c r="P1202" s="218"/>
      <c r="Q1202" s="215" t="str">
        <f t="shared" si="176"/>
        <v>ריהוט</v>
      </c>
      <c r="R1202" s="219">
        <f t="shared" si="177"/>
        <v>10</v>
      </c>
      <c r="S1202" s="211">
        <f t="shared" si="178"/>
        <v>0</v>
      </c>
      <c r="T1202" s="211">
        <f t="shared" si="174"/>
        <v>250</v>
      </c>
      <c r="U1202" s="211">
        <f t="shared" si="179"/>
        <v>2500</v>
      </c>
      <c r="V1202" s="220"/>
      <c r="X1202" s="63" t="str">
        <f>'טבלה מרכזת'!A1202</f>
        <v>תשושים-אופק</v>
      </c>
      <c r="Y1202" s="63">
        <f>'טבלה מרכזת'!B1202</f>
        <v>60</v>
      </c>
      <c r="Z1202" s="63" t="str">
        <f>'טבלה מרכזת'!C1202</f>
        <v>ריהוט</v>
      </c>
      <c r="AA1202" s="63" t="str">
        <f>'טבלה מרכזת'!D1202</f>
        <v>שירותי צוות ומלתחה</v>
      </c>
      <c r="AB1202" s="63" t="str">
        <f>'טבלה מרכזת'!E1202</f>
        <v>תא אישי עם נעילה</v>
      </c>
      <c r="AC1202" s="63">
        <f>'טבלה מרכזת'!F1202</f>
        <v>250</v>
      </c>
      <c r="AD1202" s="63">
        <f>'טבלה מרכזת'!G1202</f>
        <v>10</v>
      </c>
      <c r="AE1202" s="63">
        <f>'טבלה מרכזת'!H1202</f>
        <v>2500</v>
      </c>
    </row>
    <row r="1203" spans="2:31" ht="14.5" thickBot="1" x14ac:dyDescent="0.35">
      <c r="B1203" s="64" t="str">
        <f>תקן[[#This Row],[סוג מרכז]]</f>
        <v>תשושים-אופק</v>
      </c>
      <c r="C1203" s="64">
        <f>תקן[[#This Row],[גודל מרכז]]</f>
        <v>60</v>
      </c>
      <c r="D1203" s="64" t="str">
        <f>תקן[[#This Row],[סוג פריט]]</f>
        <v>ריפוי בעיסוק ופיזיותרפיה</v>
      </c>
      <c r="E1203" s="64" t="str">
        <f>תקן[[#This Row],[קטגוריה]]</f>
        <v>ריפוי בעיסוק ופיזיותרפיה</v>
      </c>
      <c r="F1203" s="60" t="str">
        <f>תקן[[#This Row],[תיאור הפריט]]</f>
        <v xml:space="preserve">ראה גיליון מצורף </v>
      </c>
      <c r="G1203" s="64">
        <f>תקן[[#This Row],[עלות פריט]]</f>
        <v>0</v>
      </c>
      <c r="H1203" s="64">
        <f>תקן[[#This Row],[כמות]]</f>
        <v>0</v>
      </c>
      <c r="I1203" s="64">
        <f>תקן[[#This Row],[סהכ עלות]]</f>
        <v>0</v>
      </c>
      <c r="J1203" s="65"/>
      <c r="K1203" s="209" t="str">
        <f t="shared" si="175"/>
        <v xml:space="preserve">ראה גיליון מצורף </v>
      </c>
      <c r="L1203" s="210">
        <f t="shared" si="171"/>
        <v>0</v>
      </c>
      <c r="M1203" s="211">
        <f t="shared" si="172"/>
        <v>0</v>
      </c>
      <c r="N1203" s="211">
        <f t="shared" si="173"/>
        <v>0</v>
      </c>
      <c r="O1203" s="210"/>
      <c r="P1203" s="218"/>
      <c r="Q1203" s="215" t="str">
        <f t="shared" si="176"/>
        <v>ריפוי בעיסוק ופיזיותרפיה</v>
      </c>
      <c r="R1203" s="219">
        <f t="shared" si="177"/>
        <v>0</v>
      </c>
      <c r="S1203" s="211">
        <f t="shared" si="178"/>
        <v>0</v>
      </c>
      <c r="T1203" s="211">
        <f t="shared" si="174"/>
        <v>0</v>
      </c>
      <c r="U1203" s="211">
        <f t="shared" si="179"/>
        <v>0</v>
      </c>
      <c r="V1203" s="220"/>
      <c r="X1203" s="63" t="str">
        <f>'טבלה מרכזת'!A1203</f>
        <v>תשושים-אופק</v>
      </c>
      <c r="Y1203" s="63">
        <f>'טבלה מרכזת'!B1203</f>
        <v>60</v>
      </c>
      <c r="Z1203" s="63" t="str">
        <f>'טבלה מרכזת'!C1203</f>
        <v>ריפוי בעיסוק ופיזיותרפיה</v>
      </c>
      <c r="AA1203" s="63" t="str">
        <f>'טבלה מרכזת'!D1203</f>
        <v>ריפוי בעיסוק ופיזיותרפיה</v>
      </c>
      <c r="AB1203" s="63" t="str">
        <f>'טבלה מרכזת'!E1203</f>
        <v xml:space="preserve">ראה גיליון מצורף </v>
      </c>
      <c r="AC1203" s="63">
        <f>'טבלה מרכזת'!F1203</f>
        <v>0</v>
      </c>
      <c r="AD1203" s="63">
        <f>'טבלה מרכזת'!G1203</f>
        <v>0</v>
      </c>
      <c r="AE1203" s="63">
        <f>'טבלה מרכזת'!H1203</f>
        <v>0</v>
      </c>
    </row>
    <row r="1204" spans="2:31" ht="14.5" thickBot="1" x14ac:dyDescent="0.35">
      <c r="B1204" s="64" t="str">
        <f>תקן[[#This Row],[סוג מרכז]]</f>
        <v>תשושים-אופק</v>
      </c>
      <c r="C1204" s="64">
        <f>תקן[[#This Row],[גודל מרכז]]</f>
        <v>60</v>
      </c>
      <c r="D1204" s="64" t="str">
        <f>תקן[[#This Row],[סוג פריט]]</f>
        <v>שימור שיפור ופנאי</v>
      </c>
      <c r="E1204" s="64" t="str">
        <f>תקן[[#This Row],[קטגוריה]]</f>
        <v>שימור שיפור ופנאי</v>
      </c>
      <c r="F1204" s="60" t="str">
        <f>תקן[[#This Row],[תיאור הפריט]]</f>
        <v xml:space="preserve">ראה גיליון מצורף </v>
      </c>
      <c r="G1204" s="64">
        <f>תקן[[#This Row],[עלות פריט]]</f>
        <v>0</v>
      </c>
      <c r="H1204" s="64">
        <f>תקן[[#This Row],[כמות]]</f>
        <v>0</v>
      </c>
      <c r="I1204" s="64">
        <f>תקן[[#This Row],[סהכ עלות]]</f>
        <v>0</v>
      </c>
      <c r="J1204" s="65"/>
      <c r="K1204" s="209" t="str">
        <f t="shared" si="175"/>
        <v xml:space="preserve">ראה גיליון מצורף </v>
      </c>
      <c r="L1204" s="210">
        <f t="shared" si="171"/>
        <v>0</v>
      </c>
      <c r="M1204" s="211">
        <f t="shared" si="172"/>
        <v>0</v>
      </c>
      <c r="N1204" s="211">
        <f t="shared" si="173"/>
        <v>0</v>
      </c>
      <c r="O1204" s="210"/>
      <c r="P1204" s="218"/>
      <c r="Q1204" s="215" t="str">
        <f t="shared" si="176"/>
        <v>שימור שיפור ופנאי</v>
      </c>
      <c r="R1204" s="219">
        <f t="shared" si="177"/>
        <v>0</v>
      </c>
      <c r="S1204" s="211">
        <f t="shared" si="178"/>
        <v>0</v>
      </c>
      <c r="T1204" s="211">
        <f t="shared" si="174"/>
        <v>0</v>
      </c>
      <c r="U1204" s="211">
        <f t="shared" si="179"/>
        <v>0</v>
      </c>
      <c r="V1204" s="220"/>
      <c r="X1204" s="63" t="str">
        <f>'טבלה מרכזת'!A1204</f>
        <v>תשושים-אופק</v>
      </c>
      <c r="Y1204" s="63">
        <f>'טבלה מרכזת'!B1204</f>
        <v>60</v>
      </c>
      <c r="Z1204" s="63" t="str">
        <f>'טבלה מרכזת'!C1204</f>
        <v>שימור שיפור ופנאי</v>
      </c>
      <c r="AA1204" s="63" t="str">
        <f>'טבלה מרכזת'!D1204</f>
        <v>שימור שיפור ופנאי</v>
      </c>
      <c r="AB1204" s="63" t="str">
        <f>'טבלה מרכזת'!E1204</f>
        <v xml:space="preserve">ראה גיליון מצורף </v>
      </c>
      <c r="AC1204" s="63">
        <f>'טבלה מרכזת'!F1204</f>
        <v>0</v>
      </c>
      <c r="AD1204" s="63">
        <f>'טבלה מרכזת'!G1204</f>
        <v>0</v>
      </c>
      <c r="AE1204" s="63">
        <f>'טבלה מרכזת'!H1204</f>
        <v>0</v>
      </c>
    </row>
    <row r="1205" spans="2:31" ht="14.5" thickBot="1" x14ac:dyDescent="0.35">
      <c r="B1205" s="64" t="str">
        <f>תקן[[#This Row],[סוג מרכז]]</f>
        <v>תשושים-אופק</v>
      </c>
      <c r="C1205" s="64">
        <f>תקן[[#This Row],[גודל מרכז]]</f>
        <v>90</v>
      </c>
      <c r="D1205" s="64" t="str">
        <f>תקן[[#This Row],[סוג פריט]]</f>
        <v>אביזרים</v>
      </c>
      <c r="E1205" s="64" t="str">
        <f>תקן[[#This Row],[קטגוריה]]</f>
        <v>כללי</v>
      </c>
      <c r="F1205" s="60" t="str">
        <f>תקן[[#This Row],[תיאור הפריט]]</f>
        <v xml:space="preserve"> שילוט לחדרים (תקציב)</v>
      </c>
      <c r="G1205" s="64">
        <f>תקן[[#This Row],[עלות פריט]]</f>
        <v>250</v>
      </c>
      <c r="H1205" s="64">
        <f>תקן[[#This Row],[כמות]]</f>
        <v>12</v>
      </c>
      <c r="I1205" s="64">
        <f>תקן[[#This Row],[סהכ עלות]]</f>
        <v>3000</v>
      </c>
      <c r="J1205" s="65"/>
      <c r="K1205" s="209" t="str">
        <f t="shared" si="175"/>
        <v xml:space="preserve"> שילוט לחדרים (תקציב)</v>
      </c>
      <c r="L1205" s="210">
        <f t="shared" si="171"/>
        <v>12</v>
      </c>
      <c r="M1205" s="211">
        <f t="shared" si="172"/>
        <v>0</v>
      </c>
      <c r="N1205" s="211">
        <f t="shared" si="173"/>
        <v>3000</v>
      </c>
      <c r="O1205" s="210"/>
      <c r="P1205" s="218"/>
      <c r="Q1205" s="215" t="str">
        <f t="shared" si="176"/>
        <v>אביזרים</v>
      </c>
      <c r="R1205" s="219">
        <f t="shared" si="177"/>
        <v>12</v>
      </c>
      <c r="S1205" s="211">
        <f t="shared" si="178"/>
        <v>0</v>
      </c>
      <c r="T1205" s="211">
        <f t="shared" si="174"/>
        <v>250</v>
      </c>
      <c r="U1205" s="211">
        <f t="shared" si="179"/>
        <v>3000</v>
      </c>
      <c r="V1205" s="220"/>
      <c r="X1205" s="63" t="str">
        <f>'טבלה מרכזת'!A1205</f>
        <v>תשושים-אופק</v>
      </c>
      <c r="Y1205" s="63">
        <f>'טבלה מרכזת'!B1205</f>
        <v>90</v>
      </c>
      <c r="Z1205" s="63" t="str">
        <f>'טבלה מרכזת'!C1205</f>
        <v>אביזרים</v>
      </c>
      <c r="AA1205" s="63" t="str">
        <f>'טבלה מרכזת'!D1205</f>
        <v>כללי</v>
      </c>
      <c r="AB1205" s="63" t="str">
        <f>'טבלה מרכזת'!E1205</f>
        <v xml:space="preserve"> שילוט לחדרים (תקציב)</v>
      </c>
      <c r="AC1205" s="63">
        <f>'טבלה מרכזת'!F1205</f>
        <v>250</v>
      </c>
      <c r="AD1205" s="63">
        <f>'טבלה מרכזת'!G1205</f>
        <v>12</v>
      </c>
      <c r="AE1205" s="63">
        <f>'טבלה מרכזת'!H1205</f>
        <v>3000</v>
      </c>
    </row>
    <row r="1206" spans="2:31" ht="28.5" thickBot="1" x14ac:dyDescent="0.35">
      <c r="B1206" s="64" t="str">
        <f>תקן[[#This Row],[סוג מרכז]]</f>
        <v>תשושים-אופק</v>
      </c>
      <c r="C1206" s="64">
        <f>תקן[[#This Row],[גודל מרכז]]</f>
        <v>90</v>
      </c>
      <c r="D1206" s="64" t="str">
        <f>תקן[[#This Row],[סוג פריט]]</f>
        <v>אביזרים</v>
      </c>
      <c r="E1206" s="64" t="str">
        <f>תקן[[#This Row],[קטגוריה]]</f>
        <v>חדר מזכירות וקבלה</v>
      </c>
      <c r="F1206" s="60" t="str">
        <f>תקן[[#This Row],[תיאור הפריט]]</f>
        <v>אביזרים (לוח מודעות, פח, פריטי עיצוב)</v>
      </c>
      <c r="G1206" s="64">
        <f>תקן[[#This Row],[עלות פריט]]</f>
        <v>500</v>
      </c>
      <c r="H1206" s="64">
        <f>תקן[[#This Row],[כמות]]</f>
        <v>1</v>
      </c>
      <c r="I1206" s="64">
        <f>תקן[[#This Row],[סהכ עלות]]</f>
        <v>500</v>
      </c>
      <c r="J1206" s="65"/>
      <c r="K1206" s="209" t="str">
        <f t="shared" si="175"/>
        <v>אביזרים (לוח מודעות, פח, פריטי עיצוב)</v>
      </c>
      <c r="L1206" s="210">
        <f t="shared" si="171"/>
        <v>1</v>
      </c>
      <c r="M1206" s="211">
        <f t="shared" si="172"/>
        <v>0</v>
      </c>
      <c r="N1206" s="211">
        <f t="shared" si="173"/>
        <v>500</v>
      </c>
      <c r="O1206" s="210"/>
      <c r="P1206" s="218"/>
      <c r="Q1206" s="215" t="str">
        <f t="shared" si="176"/>
        <v>אביזרים</v>
      </c>
      <c r="R1206" s="219">
        <f t="shared" si="177"/>
        <v>1</v>
      </c>
      <c r="S1206" s="211">
        <f t="shared" si="178"/>
        <v>0</v>
      </c>
      <c r="T1206" s="211">
        <f t="shared" si="174"/>
        <v>500</v>
      </c>
      <c r="U1206" s="211">
        <f t="shared" si="179"/>
        <v>500</v>
      </c>
      <c r="V1206" s="220"/>
      <c r="X1206" s="63" t="str">
        <f>'טבלה מרכזת'!A1206</f>
        <v>תשושים-אופק</v>
      </c>
      <c r="Y1206" s="63">
        <f>'טבלה מרכזת'!B1206</f>
        <v>90</v>
      </c>
      <c r="Z1206" s="63" t="str">
        <f>'טבלה מרכזת'!C1206</f>
        <v>אביזרים</v>
      </c>
      <c r="AA1206" s="63" t="str">
        <f>'טבלה מרכזת'!D1206</f>
        <v>חדר מזכירות וקבלה</v>
      </c>
      <c r="AB1206" s="63" t="str">
        <f>'טבלה מרכזת'!E1206</f>
        <v>אביזרים (לוח מודעות, פח, פריטי עיצוב)</v>
      </c>
      <c r="AC1206" s="63">
        <f>'טבלה מרכזת'!F1206</f>
        <v>500</v>
      </c>
      <c r="AD1206" s="63">
        <f>'טבלה מרכזת'!G1206</f>
        <v>1</v>
      </c>
      <c r="AE1206" s="63">
        <f>'טבלה מרכזת'!H1206</f>
        <v>500</v>
      </c>
    </row>
    <row r="1207" spans="2:31" ht="28.5" thickBot="1" x14ac:dyDescent="0.35">
      <c r="B1207" s="64" t="str">
        <f>תקן[[#This Row],[סוג מרכז]]</f>
        <v>תשושים-אופק</v>
      </c>
      <c r="C1207" s="64">
        <f>תקן[[#This Row],[גודל מרכז]]</f>
        <v>90</v>
      </c>
      <c r="D1207" s="64" t="str">
        <f>תקן[[#This Row],[סוג פריט]]</f>
        <v>אביזרים</v>
      </c>
      <c r="E1207" s="64" t="str">
        <f>תקן[[#This Row],[קטגוריה]]</f>
        <v>חדר מנהל</v>
      </c>
      <c r="F1207" s="60" t="str">
        <f>תקן[[#This Row],[תיאור הפריט]]</f>
        <v>אביזרים (לוח מודעות, פח, פריטי עיצוב)</v>
      </c>
      <c r="G1207" s="64">
        <f>תקן[[#This Row],[עלות פריט]]</f>
        <v>500</v>
      </c>
      <c r="H1207" s="64">
        <f>תקן[[#This Row],[כמות]]</f>
        <v>1</v>
      </c>
      <c r="I1207" s="64">
        <f>תקן[[#This Row],[סהכ עלות]]</f>
        <v>500</v>
      </c>
      <c r="J1207" s="65"/>
      <c r="K1207" s="209" t="str">
        <f t="shared" si="175"/>
        <v>אביזרים (לוח מודעות, פח, פריטי עיצוב)</v>
      </c>
      <c r="L1207" s="210">
        <f t="shared" si="171"/>
        <v>1</v>
      </c>
      <c r="M1207" s="211">
        <f t="shared" si="172"/>
        <v>0</v>
      </c>
      <c r="N1207" s="211">
        <f t="shared" si="173"/>
        <v>500</v>
      </c>
      <c r="O1207" s="210"/>
      <c r="P1207" s="218"/>
      <c r="Q1207" s="215" t="str">
        <f t="shared" si="176"/>
        <v>אביזרים</v>
      </c>
      <c r="R1207" s="219">
        <f t="shared" si="177"/>
        <v>1</v>
      </c>
      <c r="S1207" s="211">
        <f t="shared" si="178"/>
        <v>0</v>
      </c>
      <c r="T1207" s="211">
        <f t="shared" si="174"/>
        <v>500</v>
      </c>
      <c r="U1207" s="211">
        <f t="shared" si="179"/>
        <v>500</v>
      </c>
      <c r="V1207" s="220"/>
      <c r="X1207" s="63" t="str">
        <f>'טבלה מרכזת'!A1207</f>
        <v>תשושים-אופק</v>
      </c>
      <c r="Y1207" s="63">
        <f>'טבלה מרכזת'!B1207</f>
        <v>90</v>
      </c>
      <c r="Z1207" s="63" t="str">
        <f>'טבלה מרכזת'!C1207</f>
        <v>אביזרים</v>
      </c>
      <c r="AA1207" s="63" t="str">
        <f>'טבלה מרכזת'!D1207</f>
        <v>חדר מנהל</v>
      </c>
      <c r="AB1207" s="63" t="str">
        <f>'טבלה מרכזת'!E1207</f>
        <v>אביזרים (לוח מודעות, פח, פריטי עיצוב)</v>
      </c>
      <c r="AC1207" s="63">
        <f>'טבלה מרכזת'!F1207</f>
        <v>500</v>
      </c>
      <c r="AD1207" s="63">
        <f>'טבלה מרכזת'!G1207</f>
        <v>1</v>
      </c>
      <c r="AE1207" s="63">
        <f>'טבלה מרכזת'!H1207</f>
        <v>500</v>
      </c>
    </row>
    <row r="1208" spans="2:31" ht="42.5" thickBot="1" x14ac:dyDescent="0.35">
      <c r="B1208" s="64" t="str">
        <f>תקן[[#This Row],[סוג מרכז]]</f>
        <v>תשושים-אופק</v>
      </c>
      <c r="C1208" s="64">
        <f>תקן[[#This Row],[גודל מרכז]]</f>
        <v>90</v>
      </c>
      <c r="D1208" s="64" t="str">
        <f>תקן[[#This Row],[סוג פריט]]</f>
        <v>אביזרים</v>
      </c>
      <c r="E1208" s="64" t="str">
        <f>תקן[[#This Row],[קטגוריה]]</f>
        <v>שירותי צוות ומלתחה</v>
      </c>
      <c r="F1208" s="60" t="str">
        <f>תקן[[#This Row],[תיאור הפריט]]</f>
        <v>אביזרים (מתקן לסבון נוזלי, מתקן טואלט, מתקן מגבות נייר,פח וכדו')</v>
      </c>
      <c r="G1208" s="64">
        <f>תקן[[#This Row],[עלות פריט]]</f>
        <v>500</v>
      </c>
      <c r="H1208" s="64">
        <f>תקן[[#This Row],[כמות]]</f>
        <v>2</v>
      </c>
      <c r="I1208" s="64">
        <f>תקן[[#This Row],[סהכ עלות]]</f>
        <v>1000</v>
      </c>
      <c r="J1208" s="65"/>
      <c r="K1208" s="209" t="str">
        <f t="shared" si="175"/>
        <v>אביזרים (מתקן לסבון נוזלי, מתקן טואלט, מתקן מגבות נייר,פח וכדו')</v>
      </c>
      <c r="L1208" s="210">
        <f t="shared" si="171"/>
        <v>2</v>
      </c>
      <c r="M1208" s="211">
        <f t="shared" si="172"/>
        <v>0</v>
      </c>
      <c r="N1208" s="211">
        <f t="shared" si="173"/>
        <v>1000</v>
      </c>
      <c r="O1208" s="210"/>
      <c r="P1208" s="218"/>
      <c r="Q1208" s="215" t="str">
        <f t="shared" si="176"/>
        <v>אביזרים</v>
      </c>
      <c r="R1208" s="219">
        <f t="shared" si="177"/>
        <v>2</v>
      </c>
      <c r="S1208" s="211">
        <f t="shared" si="178"/>
        <v>0</v>
      </c>
      <c r="T1208" s="211">
        <f t="shared" si="174"/>
        <v>500</v>
      </c>
      <c r="U1208" s="211">
        <f t="shared" si="179"/>
        <v>1000</v>
      </c>
      <c r="V1208" s="220"/>
      <c r="X1208" s="63" t="str">
        <f>'טבלה מרכזת'!A1208</f>
        <v>תשושים-אופק</v>
      </c>
      <c r="Y1208" s="63">
        <f>'טבלה מרכזת'!B1208</f>
        <v>90</v>
      </c>
      <c r="Z1208" s="63" t="str">
        <f>'טבלה מרכזת'!C1208</f>
        <v>אביזרים</v>
      </c>
      <c r="AA1208" s="63" t="str">
        <f>'טבלה מרכזת'!D1208</f>
        <v>שירותי צוות ומלתחה</v>
      </c>
      <c r="AB1208" s="63" t="str">
        <f>'טבלה מרכזת'!E1208</f>
        <v>אביזרים (מתקן לסבון נוזלי, מתקן טואלט, מתקן מגבות נייר,פח וכדו')</v>
      </c>
      <c r="AC1208" s="63">
        <f>'טבלה מרכזת'!F1208</f>
        <v>500</v>
      </c>
      <c r="AD1208" s="63">
        <f>'טבלה מרכזת'!G1208</f>
        <v>2</v>
      </c>
      <c r="AE1208" s="63">
        <f>'טבלה מרכזת'!H1208</f>
        <v>1000</v>
      </c>
    </row>
    <row r="1209" spans="2:31" ht="42.5" thickBot="1" x14ac:dyDescent="0.35">
      <c r="B1209" s="64" t="str">
        <f>תקן[[#This Row],[סוג מרכז]]</f>
        <v>תשושים-אופק</v>
      </c>
      <c r="C1209" s="64">
        <f>תקן[[#This Row],[גודל מרכז]]</f>
        <v>90</v>
      </c>
      <c r="D1209" s="64" t="str">
        <f>תקן[[#This Row],[סוג פריט]]</f>
        <v>אביזרים</v>
      </c>
      <c r="E1209" s="64" t="str">
        <f>תקן[[#This Row],[קטגוריה]]</f>
        <v>שירותים ציבוריים</v>
      </c>
      <c r="F1209" s="60" t="str">
        <f>תקן[[#This Row],[תיאור הפריט]]</f>
        <v>אביזרים (מתקן לסבון נוזלי, מתקן טואלט, מתקן מגבות נייר,פח,ידיות אחיזה)</v>
      </c>
      <c r="G1209" s="64">
        <f>תקן[[#This Row],[עלות פריט]]</f>
        <v>500</v>
      </c>
      <c r="H1209" s="64">
        <f>תקן[[#This Row],[כמות]]</f>
        <v>5</v>
      </c>
      <c r="I1209" s="64">
        <f>תקן[[#This Row],[סהכ עלות]]</f>
        <v>2500</v>
      </c>
      <c r="J1209" s="65"/>
      <c r="K1209" s="209" t="str">
        <f t="shared" si="175"/>
        <v>אביזרים (מתקן לסבון נוזלי, מתקן טואלט, מתקן מגבות נייר,פח,ידיות אחיזה)</v>
      </c>
      <c r="L1209" s="210">
        <f t="shared" si="171"/>
        <v>5</v>
      </c>
      <c r="M1209" s="211">
        <f t="shared" si="172"/>
        <v>0</v>
      </c>
      <c r="N1209" s="211">
        <f t="shared" si="173"/>
        <v>2500</v>
      </c>
      <c r="O1209" s="210"/>
      <c r="P1209" s="218"/>
      <c r="Q1209" s="215" t="str">
        <f t="shared" si="176"/>
        <v>אביזרים</v>
      </c>
      <c r="R1209" s="219">
        <f t="shared" si="177"/>
        <v>5</v>
      </c>
      <c r="S1209" s="211">
        <f t="shared" si="178"/>
        <v>0</v>
      </c>
      <c r="T1209" s="211">
        <f t="shared" si="174"/>
        <v>500</v>
      </c>
      <c r="U1209" s="211">
        <f t="shared" si="179"/>
        <v>2500</v>
      </c>
      <c r="V1209" s="220"/>
      <c r="X1209" s="63" t="str">
        <f>'טבלה מרכזת'!A1209</f>
        <v>תשושים-אופק</v>
      </c>
      <c r="Y1209" s="63">
        <f>'טבלה מרכזת'!B1209</f>
        <v>90</v>
      </c>
      <c r="Z1209" s="63" t="str">
        <f>'טבלה מרכזת'!C1209</f>
        <v>אביזרים</v>
      </c>
      <c r="AA1209" s="63" t="str">
        <f>'טבלה מרכזת'!D1209</f>
        <v>שירותים ציבוריים</v>
      </c>
      <c r="AB1209" s="63" t="str">
        <f>'טבלה מרכזת'!E1209</f>
        <v>אביזרים (מתקן לסבון נוזלי, מתקן טואלט, מתקן מגבות נייר,פח,ידיות אחיזה)</v>
      </c>
      <c r="AC1209" s="63">
        <f>'טבלה מרכזת'!F1209</f>
        <v>500</v>
      </c>
      <c r="AD1209" s="63">
        <f>'טבלה מרכזת'!G1209</f>
        <v>5</v>
      </c>
      <c r="AE1209" s="63">
        <f>'טבלה מרכזת'!H1209</f>
        <v>2500</v>
      </c>
    </row>
    <row r="1210" spans="2:31" ht="42.5" thickBot="1" x14ac:dyDescent="0.35">
      <c r="B1210" s="64" t="str">
        <f>תקן[[#This Row],[סוג מרכז]]</f>
        <v>תשושים-אופק</v>
      </c>
      <c r="C1210" s="64">
        <f>תקן[[#This Row],[גודל מרכז]]</f>
        <v>90</v>
      </c>
      <c r="D1210" s="64" t="str">
        <f>תקן[[#This Row],[סוג פריט]]</f>
        <v>אביזרים</v>
      </c>
      <c r="E1210" s="64" t="str">
        <f>תקן[[#This Row],[קטגוריה]]</f>
        <v>אולם כניסה</v>
      </c>
      <c r="F1210" s="60" t="str">
        <f>תקן[[#This Row],[תיאור הפריט]]</f>
        <v>אביזרים (פח אשפה, מיכלי צמחים, מתקן מטריות, שעון קיר, אביזרי עיצוב)</v>
      </c>
      <c r="G1210" s="64">
        <f>תקן[[#This Row],[עלות פריט]]</f>
        <v>500</v>
      </c>
      <c r="H1210" s="64">
        <f>תקן[[#This Row],[כמות]]</f>
        <v>4</v>
      </c>
      <c r="I1210" s="64">
        <f>תקן[[#This Row],[סהכ עלות]]</f>
        <v>2000</v>
      </c>
      <c r="J1210" s="65"/>
      <c r="K1210" s="209" t="str">
        <f t="shared" si="175"/>
        <v>אביזרים (פח אשפה, מיכלי צמחים, מתקן מטריות, שעון קיר, אביזרי עיצוב)</v>
      </c>
      <c r="L1210" s="210">
        <f t="shared" si="171"/>
        <v>4</v>
      </c>
      <c r="M1210" s="211">
        <f t="shared" si="172"/>
        <v>0</v>
      </c>
      <c r="N1210" s="211">
        <f t="shared" si="173"/>
        <v>2000</v>
      </c>
      <c r="O1210" s="210"/>
      <c r="P1210" s="218"/>
      <c r="Q1210" s="215" t="str">
        <f t="shared" si="176"/>
        <v>אביזרים</v>
      </c>
      <c r="R1210" s="219">
        <f t="shared" si="177"/>
        <v>4</v>
      </c>
      <c r="S1210" s="211">
        <f t="shared" si="178"/>
        <v>0</v>
      </c>
      <c r="T1210" s="211">
        <f t="shared" si="174"/>
        <v>500</v>
      </c>
      <c r="U1210" s="211">
        <f t="shared" si="179"/>
        <v>2000</v>
      </c>
      <c r="V1210" s="220"/>
      <c r="X1210" s="63" t="str">
        <f>'טבלה מרכזת'!A1210</f>
        <v>תשושים-אופק</v>
      </c>
      <c r="Y1210" s="63">
        <f>'טבלה מרכזת'!B1210</f>
        <v>90</v>
      </c>
      <c r="Z1210" s="63" t="str">
        <f>'טבלה מרכזת'!C1210</f>
        <v>אביזרים</v>
      </c>
      <c r="AA1210" s="63" t="str">
        <f>'טבלה מרכזת'!D1210</f>
        <v>אולם כניסה</v>
      </c>
      <c r="AB1210" s="63" t="str">
        <f>'טבלה מרכזת'!E1210</f>
        <v>אביזרים (פח אשפה, מיכלי צמחים, מתקן מטריות, שעון קיר, אביזרי עיצוב)</v>
      </c>
      <c r="AC1210" s="63">
        <f>'טבלה מרכזת'!F1210</f>
        <v>500</v>
      </c>
      <c r="AD1210" s="63">
        <f>'טבלה מרכזת'!G1210</f>
        <v>4</v>
      </c>
      <c r="AE1210" s="63">
        <f>'טבלה מרכזת'!H1210</f>
        <v>2000</v>
      </c>
    </row>
    <row r="1211" spans="2:31" ht="28.5" thickBot="1" x14ac:dyDescent="0.35">
      <c r="B1211" s="64" t="str">
        <f>תקן[[#This Row],[סוג מרכז]]</f>
        <v>תשושים-אופק</v>
      </c>
      <c r="C1211" s="64">
        <f>תקן[[#This Row],[גודל מרכז]]</f>
        <v>90</v>
      </c>
      <c r="D1211" s="64" t="str">
        <f>תקן[[#This Row],[סוג פריט]]</f>
        <v>אביזרים</v>
      </c>
      <c r="E1211" s="64" t="str">
        <f>תקן[[#This Row],[קטגוריה]]</f>
        <v>חצר פעילות ומנוחה</v>
      </c>
      <c r="F1211" s="60" t="str">
        <f>תקן[[#This Row],[תיאור הפריט]]</f>
        <v>אביזרים (פח אשפה, מיכלי צמחים, פריטי עיצוב)</v>
      </c>
      <c r="G1211" s="64">
        <f>תקן[[#This Row],[עלות פריט]]</f>
        <v>500</v>
      </c>
      <c r="H1211" s="64">
        <f>תקן[[#This Row],[כמות]]</f>
        <v>3</v>
      </c>
      <c r="I1211" s="64">
        <f>תקן[[#This Row],[סהכ עלות]]</f>
        <v>1500</v>
      </c>
      <c r="J1211" s="65"/>
      <c r="K1211" s="209" t="str">
        <f t="shared" si="175"/>
        <v>אביזרים (פח אשפה, מיכלי צמחים, פריטי עיצוב)</v>
      </c>
      <c r="L1211" s="210">
        <f t="shared" si="171"/>
        <v>3</v>
      </c>
      <c r="M1211" s="211">
        <f t="shared" si="172"/>
        <v>0</v>
      </c>
      <c r="N1211" s="211">
        <f t="shared" si="173"/>
        <v>1500</v>
      </c>
      <c r="O1211" s="210"/>
      <c r="P1211" s="218"/>
      <c r="Q1211" s="215" t="str">
        <f t="shared" si="176"/>
        <v>אביזרים</v>
      </c>
      <c r="R1211" s="219">
        <f t="shared" si="177"/>
        <v>3</v>
      </c>
      <c r="S1211" s="211">
        <f t="shared" si="178"/>
        <v>0</v>
      </c>
      <c r="T1211" s="211">
        <f t="shared" si="174"/>
        <v>500</v>
      </c>
      <c r="U1211" s="211">
        <f t="shared" si="179"/>
        <v>1500</v>
      </c>
      <c r="V1211" s="220"/>
      <c r="X1211" s="63" t="str">
        <f>'טבלה מרכזת'!A1211</f>
        <v>תשושים-אופק</v>
      </c>
      <c r="Y1211" s="63">
        <f>'טבלה מרכזת'!B1211</f>
        <v>90</v>
      </c>
      <c r="Z1211" s="63" t="str">
        <f>'טבלה מרכזת'!C1211</f>
        <v>אביזרים</v>
      </c>
      <c r="AA1211" s="63" t="str">
        <f>'טבלה מרכזת'!D1211</f>
        <v>חצר פעילות ומנוחה</v>
      </c>
      <c r="AB1211" s="63" t="str">
        <f>'טבלה מרכזת'!E1211</f>
        <v>אביזרים (פח אשפה, מיכלי צמחים, פריטי עיצוב)</v>
      </c>
      <c r="AC1211" s="63">
        <f>'טבלה מרכזת'!F1211</f>
        <v>500</v>
      </c>
      <c r="AD1211" s="63">
        <f>'טבלה מרכזת'!G1211</f>
        <v>3</v>
      </c>
      <c r="AE1211" s="63">
        <f>'טבלה מרכזת'!H1211</f>
        <v>1500</v>
      </c>
    </row>
    <row r="1212" spans="2:31" ht="14.5" thickBot="1" x14ac:dyDescent="0.35">
      <c r="B1212" s="64" t="str">
        <f>תקן[[#This Row],[סוג מרכז]]</f>
        <v>תשושים-אופק</v>
      </c>
      <c r="C1212" s="64">
        <f>תקן[[#This Row],[גודל מרכז]]</f>
        <v>90</v>
      </c>
      <c r="D1212" s="64" t="str">
        <f>תקן[[#This Row],[סוג פריט]]</f>
        <v>אביזרים</v>
      </c>
      <c r="E1212" s="64" t="str">
        <f>תקן[[#This Row],[קטגוריה]]</f>
        <v>חדר מחשבים</v>
      </c>
      <c r="F1212" s="60" t="str">
        <f>תקן[[#This Row],[תיאור הפריט]]</f>
        <v>אביזרים (פח, עיצוב וכדו')</v>
      </c>
      <c r="G1212" s="64">
        <f>תקן[[#This Row],[עלות פריט]]</f>
        <v>500</v>
      </c>
      <c r="H1212" s="64">
        <f>תקן[[#This Row],[כמות]]</f>
        <v>2</v>
      </c>
      <c r="I1212" s="64">
        <f>תקן[[#This Row],[סהכ עלות]]</f>
        <v>1000</v>
      </c>
      <c r="J1212" s="65"/>
      <c r="K1212" s="209" t="str">
        <f t="shared" si="175"/>
        <v>אביזרים (פח, עיצוב וכדו')</v>
      </c>
      <c r="L1212" s="210">
        <f t="shared" si="171"/>
        <v>2</v>
      </c>
      <c r="M1212" s="211">
        <f t="shared" si="172"/>
        <v>0</v>
      </c>
      <c r="N1212" s="211">
        <f t="shared" si="173"/>
        <v>1000</v>
      </c>
      <c r="O1212" s="210"/>
      <c r="P1212" s="218"/>
      <c r="Q1212" s="215" t="str">
        <f t="shared" si="176"/>
        <v>אביזרים</v>
      </c>
      <c r="R1212" s="219">
        <f t="shared" si="177"/>
        <v>2</v>
      </c>
      <c r="S1212" s="211">
        <f t="shared" si="178"/>
        <v>0</v>
      </c>
      <c r="T1212" s="211">
        <f t="shared" si="174"/>
        <v>500</v>
      </c>
      <c r="U1212" s="211">
        <f t="shared" si="179"/>
        <v>1000</v>
      </c>
      <c r="V1212" s="220"/>
      <c r="X1212" s="63" t="str">
        <f>'טבלה מרכזת'!A1212</f>
        <v>תשושים-אופק</v>
      </c>
      <c r="Y1212" s="63">
        <f>'טבלה מרכזת'!B1212</f>
        <v>90</v>
      </c>
      <c r="Z1212" s="63" t="str">
        <f>'טבלה מרכזת'!C1212</f>
        <v>אביזרים</v>
      </c>
      <c r="AA1212" s="63" t="str">
        <f>'טבלה מרכזת'!D1212</f>
        <v>חדר מחשבים</v>
      </c>
      <c r="AB1212" s="63" t="str">
        <f>'טבלה מרכזת'!E1212</f>
        <v>אביזרים (פח, עיצוב וכדו')</v>
      </c>
      <c r="AC1212" s="63">
        <f>'טבלה מרכזת'!F1212</f>
        <v>500</v>
      </c>
      <c r="AD1212" s="63">
        <f>'טבלה מרכזת'!G1212</f>
        <v>2</v>
      </c>
      <c r="AE1212" s="63">
        <f>'טבלה מרכזת'!H1212</f>
        <v>1000</v>
      </c>
    </row>
    <row r="1213" spans="2:31" ht="28.5" thickBot="1" x14ac:dyDescent="0.35">
      <c r="B1213" s="64" t="str">
        <f>תקן[[#This Row],[סוג מרכז]]</f>
        <v>תשושים-אופק</v>
      </c>
      <c r="C1213" s="64">
        <f>תקן[[#This Row],[גודל מרכז]]</f>
        <v>90</v>
      </c>
      <c r="D1213" s="64" t="str">
        <f>תקן[[#This Row],[סוג פריט]]</f>
        <v>אביזרים</v>
      </c>
      <c r="E1213" s="64" t="str">
        <f>תקן[[#This Row],[קטגוריה]]</f>
        <v>מחסנים - מטבח, כללי, תעסוקה</v>
      </c>
      <c r="F1213" s="60" t="str">
        <f>תקן[[#This Row],[תיאור הפריט]]</f>
        <v>ארגז כלי עבודה כולל מקדחה ומברגה</v>
      </c>
      <c r="G1213" s="64">
        <f>תקן[[#This Row],[עלות פריט]]</f>
        <v>1300</v>
      </c>
      <c r="H1213" s="64">
        <f>תקן[[#This Row],[כמות]]</f>
        <v>1</v>
      </c>
      <c r="I1213" s="64">
        <f>תקן[[#This Row],[סהכ עלות]]</f>
        <v>1300</v>
      </c>
      <c r="J1213" s="65"/>
      <c r="K1213" s="209" t="str">
        <f t="shared" si="175"/>
        <v>ארגז כלי עבודה כולל מקדחה ומברגה</v>
      </c>
      <c r="L1213" s="210">
        <f t="shared" si="171"/>
        <v>1</v>
      </c>
      <c r="M1213" s="211">
        <f t="shared" si="172"/>
        <v>0</v>
      </c>
      <c r="N1213" s="211">
        <f t="shared" si="173"/>
        <v>1300</v>
      </c>
      <c r="O1213" s="210"/>
      <c r="P1213" s="218"/>
      <c r="Q1213" s="215" t="str">
        <f t="shared" si="176"/>
        <v>אביזרים</v>
      </c>
      <c r="R1213" s="219">
        <f t="shared" si="177"/>
        <v>1</v>
      </c>
      <c r="S1213" s="211">
        <f t="shared" si="178"/>
        <v>0</v>
      </c>
      <c r="T1213" s="211">
        <f t="shared" si="174"/>
        <v>1300</v>
      </c>
      <c r="U1213" s="211">
        <f t="shared" si="179"/>
        <v>1300</v>
      </c>
      <c r="V1213" s="220"/>
      <c r="X1213" s="63" t="str">
        <f>'טבלה מרכזת'!A1213</f>
        <v>תשושים-אופק</v>
      </c>
      <c r="Y1213" s="63">
        <f>'טבלה מרכזת'!B1213</f>
        <v>90</v>
      </c>
      <c r="Z1213" s="63" t="str">
        <f>'טבלה מרכזת'!C1213</f>
        <v>אביזרים</v>
      </c>
      <c r="AA1213" s="63" t="str">
        <f>'טבלה מרכזת'!D1213</f>
        <v>מחסנים - מטבח, כללי, תעסוקה</v>
      </c>
      <c r="AB1213" s="63" t="str">
        <f>'טבלה מרכזת'!E1213</f>
        <v>ארגז כלי עבודה כולל מקדחה ומברגה</v>
      </c>
      <c r="AC1213" s="63">
        <f>'טבלה מרכזת'!F1213</f>
        <v>1300</v>
      </c>
      <c r="AD1213" s="63">
        <f>'טבלה מרכזת'!G1213</f>
        <v>1</v>
      </c>
      <c r="AE1213" s="63">
        <f>'טבלה מרכזת'!H1213</f>
        <v>1300</v>
      </c>
    </row>
    <row r="1214" spans="2:31" ht="14.5" thickBot="1" x14ac:dyDescent="0.35">
      <c r="B1214" s="64" t="str">
        <f>תקן[[#This Row],[סוג מרכז]]</f>
        <v>תשושים-אופק</v>
      </c>
      <c r="C1214" s="64">
        <f>תקן[[#This Row],[גודל מרכז]]</f>
        <v>90</v>
      </c>
      <c r="D1214" s="64" t="str">
        <f>תקן[[#This Row],[סוג פריט]]</f>
        <v>אביזרים</v>
      </c>
      <c r="E1214" s="64" t="str">
        <f>תקן[[#This Row],[קטגוריה]]</f>
        <v>חדר רחצה</v>
      </c>
      <c r="F1214" s="60" t="str">
        <f>תקן[[#This Row],[תיאור הפריט]]</f>
        <v>וילון מקלחת</v>
      </c>
      <c r="G1214" s="64">
        <f>תקן[[#This Row],[עלות פריט]]</f>
        <v>150</v>
      </c>
      <c r="H1214" s="64">
        <f>תקן[[#This Row],[כמות]]</f>
        <v>2</v>
      </c>
      <c r="I1214" s="64">
        <f>תקן[[#This Row],[סהכ עלות]]</f>
        <v>300</v>
      </c>
      <c r="J1214" s="65"/>
      <c r="K1214" s="209" t="str">
        <f t="shared" si="175"/>
        <v>וילון מקלחת</v>
      </c>
      <c r="L1214" s="210">
        <f t="shared" si="171"/>
        <v>2</v>
      </c>
      <c r="M1214" s="211">
        <f t="shared" si="172"/>
        <v>0</v>
      </c>
      <c r="N1214" s="211">
        <f t="shared" si="173"/>
        <v>300</v>
      </c>
      <c r="O1214" s="210"/>
      <c r="P1214" s="218"/>
      <c r="Q1214" s="215" t="str">
        <f t="shared" si="176"/>
        <v>אביזרים</v>
      </c>
      <c r="R1214" s="219">
        <f t="shared" si="177"/>
        <v>2</v>
      </c>
      <c r="S1214" s="211">
        <f t="shared" si="178"/>
        <v>0</v>
      </c>
      <c r="T1214" s="211">
        <f t="shared" si="174"/>
        <v>150</v>
      </c>
      <c r="U1214" s="211">
        <f t="shared" si="179"/>
        <v>300</v>
      </c>
      <c r="V1214" s="220"/>
      <c r="X1214" s="63" t="str">
        <f>'טבלה מרכזת'!A1214</f>
        <v>תשושים-אופק</v>
      </c>
      <c r="Y1214" s="63">
        <f>'טבלה מרכזת'!B1214</f>
        <v>90</v>
      </c>
      <c r="Z1214" s="63" t="str">
        <f>'טבלה מרכזת'!C1214</f>
        <v>אביזרים</v>
      </c>
      <c r="AA1214" s="63" t="str">
        <f>'טבלה מרכזת'!D1214</f>
        <v>חדר רחצה</v>
      </c>
      <c r="AB1214" s="63" t="str">
        <f>'טבלה מרכזת'!E1214</f>
        <v>וילון מקלחת</v>
      </c>
      <c r="AC1214" s="63">
        <f>'טבלה מרכזת'!F1214</f>
        <v>150</v>
      </c>
      <c r="AD1214" s="63">
        <f>'טבלה מרכזת'!G1214</f>
        <v>2</v>
      </c>
      <c r="AE1214" s="63">
        <f>'טבלה מרכזת'!H1214</f>
        <v>300</v>
      </c>
    </row>
    <row r="1215" spans="2:31" ht="14.5" thickBot="1" x14ac:dyDescent="0.35">
      <c r="B1215" s="64" t="str">
        <f>תקן[[#This Row],[סוג מרכז]]</f>
        <v>תשושים-אופק</v>
      </c>
      <c r="C1215" s="64">
        <f>תקן[[#This Row],[גודל מרכז]]</f>
        <v>90</v>
      </c>
      <c r="D1215" s="64" t="str">
        <f>תקן[[#This Row],[סוג פריט]]</f>
        <v>אביזרים</v>
      </c>
      <c r="E1215" s="64" t="str">
        <f>תקן[[#This Row],[קטגוריה]]</f>
        <v>חדר רחצה</v>
      </c>
      <c r="F1215" s="60" t="str">
        <f>תקן[[#This Row],[תיאור הפריט]]</f>
        <v>ידיות אחיזה</v>
      </c>
      <c r="G1215" s="64">
        <f>תקן[[#This Row],[עלות פריט]]</f>
        <v>300</v>
      </c>
      <c r="H1215" s="64">
        <f>תקן[[#This Row],[כמות]]</f>
        <v>2</v>
      </c>
      <c r="I1215" s="64">
        <f>תקן[[#This Row],[סהכ עלות]]</f>
        <v>600</v>
      </c>
      <c r="J1215" s="65"/>
      <c r="K1215" s="209" t="str">
        <f t="shared" si="175"/>
        <v>ידיות אחיזה</v>
      </c>
      <c r="L1215" s="210">
        <f t="shared" si="171"/>
        <v>2</v>
      </c>
      <c r="M1215" s="211">
        <f t="shared" si="172"/>
        <v>0</v>
      </c>
      <c r="N1215" s="211">
        <f t="shared" si="173"/>
        <v>600</v>
      </c>
      <c r="O1215" s="210"/>
      <c r="P1215" s="218"/>
      <c r="Q1215" s="215" t="str">
        <f t="shared" si="176"/>
        <v>אביזרים</v>
      </c>
      <c r="R1215" s="219">
        <f t="shared" si="177"/>
        <v>2</v>
      </c>
      <c r="S1215" s="211">
        <f t="shared" si="178"/>
        <v>0</v>
      </c>
      <c r="T1215" s="211">
        <f t="shared" si="174"/>
        <v>300</v>
      </c>
      <c r="U1215" s="211">
        <f t="shared" si="179"/>
        <v>600</v>
      </c>
      <c r="V1215" s="220"/>
      <c r="X1215" s="63" t="str">
        <f>'טבלה מרכזת'!A1215</f>
        <v>תשושים-אופק</v>
      </c>
      <c r="Y1215" s="63">
        <f>'טבלה מרכזת'!B1215</f>
        <v>90</v>
      </c>
      <c r="Z1215" s="63" t="str">
        <f>'טבלה מרכזת'!C1215</f>
        <v>אביזרים</v>
      </c>
      <c r="AA1215" s="63" t="str">
        <f>'טבלה מרכזת'!D1215</f>
        <v>חדר רחצה</v>
      </c>
      <c r="AB1215" s="63" t="str">
        <f>'טבלה מרכזת'!E1215</f>
        <v>ידיות אחיזה</v>
      </c>
      <c r="AC1215" s="63">
        <f>'טבלה מרכזת'!F1215</f>
        <v>300</v>
      </c>
      <c r="AD1215" s="63">
        <f>'טבלה מרכזת'!G1215</f>
        <v>2</v>
      </c>
      <c r="AE1215" s="63">
        <f>'טבלה מרכזת'!H1215</f>
        <v>600</v>
      </c>
    </row>
    <row r="1216" spans="2:31" ht="14.5" thickBot="1" x14ac:dyDescent="0.35">
      <c r="B1216" s="64" t="str">
        <f>תקן[[#This Row],[סוג מרכז]]</f>
        <v>תשושים-אופק</v>
      </c>
      <c r="C1216" s="64">
        <f>תקן[[#This Row],[גודל מרכז]]</f>
        <v>90</v>
      </c>
      <c r="D1216" s="64" t="str">
        <f>תקן[[#This Row],[סוג פריט]]</f>
        <v>אביזרים</v>
      </c>
      <c r="E1216" s="64" t="str">
        <f>תקן[[#This Row],[קטגוריה]]</f>
        <v>חדר אוכל</v>
      </c>
      <c r="F1216" s="60" t="str">
        <f>תקן[[#This Row],[תיאור הפריט]]</f>
        <v>לוח מודעות 80/120</v>
      </c>
      <c r="G1216" s="64">
        <f>תקן[[#This Row],[עלות פריט]]</f>
        <v>200</v>
      </c>
      <c r="H1216" s="64">
        <f>תקן[[#This Row],[כמות]]</f>
        <v>2</v>
      </c>
      <c r="I1216" s="64">
        <f>תקן[[#This Row],[סהכ עלות]]</f>
        <v>400</v>
      </c>
      <c r="J1216" s="65"/>
      <c r="K1216" s="209" t="str">
        <f t="shared" si="175"/>
        <v>לוח מודעות 80/120</v>
      </c>
      <c r="L1216" s="210">
        <f t="shared" si="171"/>
        <v>2</v>
      </c>
      <c r="M1216" s="211">
        <f t="shared" si="172"/>
        <v>0</v>
      </c>
      <c r="N1216" s="211">
        <f t="shared" si="173"/>
        <v>400</v>
      </c>
      <c r="O1216" s="210"/>
      <c r="P1216" s="218"/>
      <c r="Q1216" s="215" t="str">
        <f t="shared" si="176"/>
        <v>אביזרים</v>
      </c>
      <c r="R1216" s="219">
        <f t="shared" si="177"/>
        <v>2</v>
      </c>
      <c r="S1216" s="211">
        <f t="shared" si="178"/>
        <v>0</v>
      </c>
      <c r="T1216" s="211">
        <f t="shared" si="174"/>
        <v>200</v>
      </c>
      <c r="U1216" s="211">
        <f t="shared" si="179"/>
        <v>400</v>
      </c>
      <c r="V1216" s="220"/>
      <c r="X1216" s="63" t="str">
        <f>'טבלה מרכזת'!A1216</f>
        <v>תשושים-אופק</v>
      </c>
      <c r="Y1216" s="63">
        <f>'טבלה מרכזת'!B1216</f>
        <v>90</v>
      </c>
      <c r="Z1216" s="63" t="str">
        <f>'טבלה מרכזת'!C1216</f>
        <v>אביזרים</v>
      </c>
      <c r="AA1216" s="63" t="str">
        <f>'טבלה מרכזת'!D1216</f>
        <v>חדר אוכל</v>
      </c>
      <c r="AB1216" s="63" t="str">
        <f>'טבלה מרכזת'!E1216</f>
        <v>לוח מודעות 80/120</v>
      </c>
      <c r="AC1216" s="63">
        <f>'טבלה מרכזת'!F1216</f>
        <v>200</v>
      </c>
      <c r="AD1216" s="63">
        <f>'טבלה מרכזת'!G1216</f>
        <v>2</v>
      </c>
      <c r="AE1216" s="63">
        <f>'טבלה מרכזת'!H1216</f>
        <v>400</v>
      </c>
    </row>
    <row r="1217" spans="2:31" ht="14.5" thickBot="1" x14ac:dyDescent="0.35">
      <c r="B1217" s="64" t="str">
        <f>תקן[[#This Row],[סוג מרכז]]</f>
        <v>תשושים-אופק</v>
      </c>
      <c r="C1217" s="64">
        <f>תקן[[#This Row],[גודל מרכז]]</f>
        <v>90</v>
      </c>
      <c r="D1217" s="64" t="str">
        <f>תקן[[#This Row],[סוג פריט]]</f>
        <v>אביזרים</v>
      </c>
      <c r="E1217" s="64" t="str">
        <f>תקן[[#This Row],[קטגוריה]]</f>
        <v>חדר מחשבים</v>
      </c>
      <c r="F1217" s="60" t="str">
        <f>תקן[[#This Row],[תיאור הפריט]]</f>
        <v>לוח מודעות 80/120</v>
      </c>
      <c r="G1217" s="64">
        <f>תקן[[#This Row],[עלות פריט]]</f>
        <v>200</v>
      </c>
      <c r="H1217" s="64">
        <f>תקן[[#This Row],[כמות]]</f>
        <v>2</v>
      </c>
      <c r="I1217" s="64">
        <f>תקן[[#This Row],[סהכ עלות]]</f>
        <v>400</v>
      </c>
      <c r="J1217" s="65"/>
      <c r="K1217" s="209" t="str">
        <f t="shared" si="175"/>
        <v>לוח מודעות 80/120</v>
      </c>
      <c r="L1217" s="210">
        <f t="shared" si="171"/>
        <v>2</v>
      </c>
      <c r="M1217" s="211">
        <f t="shared" si="172"/>
        <v>0</v>
      </c>
      <c r="N1217" s="211">
        <f t="shared" si="173"/>
        <v>400</v>
      </c>
      <c r="O1217" s="210"/>
      <c r="P1217" s="218"/>
      <c r="Q1217" s="215" t="str">
        <f t="shared" si="176"/>
        <v>אביזרים</v>
      </c>
      <c r="R1217" s="219">
        <f t="shared" si="177"/>
        <v>2</v>
      </c>
      <c r="S1217" s="211">
        <f t="shared" si="178"/>
        <v>0</v>
      </c>
      <c r="T1217" s="211">
        <f t="shared" si="174"/>
        <v>200</v>
      </c>
      <c r="U1217" s="211">
        <f t="shared" si="179"/>
        <v>400</v>
      </c>
      <c r="V1217" s="220"/>
      <c r="X1217" s="63" t="str">
        <f>'טבלה מרכזת'!A1217</f>
        <v>תשושים-אופק</v>
      </c>
      <c r="Y1217" s="63">
        <f>'טבלה מרכזת'!B1217</f>
        <v>90</v>
      </c>
      <c r="Z1217" s="63" t="str">
        <f>'טבלה מרכזת'!C1217</f>
        <v>אביזרים</v>
      </c>
      <c r="AA1217" s="63" t="str">
        <f>'טבלה מרכזת'!D1217</f>
        <v>חדר מחשבים</v>
      </c>
      <c r="AB1217" s="63" t="str">
        <f>'טבלה מרכזת'!E1217</f>
        <v>לוח מודעות 80/120</v>
      </c>
      <c r="AC1217" s="63">
        <f>'טבלה מרכזת'!F1217</f>
        <v>200</v>
      </c>
      <c r="AD1217" s="63">
        <f>'טבלה מרכזת'!G1217</f>
        <v>2</v>
      </c>
      <c r="AE1217" s="63">
        <f>'טבלה מרכזת'!H1217</f>
        <v>400</v>
      </c>
    </row>
    <row r="1218" spans="2:31" ht="14.5" thickBot="1" x14ac:dyDescent="0.35">
      <c r="B1218" s="64" t="str">
        <f>תקן[[#This Row],[סוג מרכז]]</f>
        <v>תשושים-אופק</v>
      </c>
      <c r="C1218" s="64">
        <f>תקן[[#This Row],[גודל מרכז]]</f>
        <v>90</v>
      </c>
      <c r="D1218" s="64" t="str">
        <f>תקן[[#This Row],[סוג פריט]]</f>
        <v>אביזרים</v>
      </c>
      <c r="E1218" s="64" t="str">
        <f>תקן[[#This Row],[קטגוריה]]</f>
        <v>חדרי פעילות/תעסוקה</v>
      </c>
      <c r="F1218" s="60" t="str">
        <f>תקן[[#This Row],[תיאור הפריט]]</f>
        <v>לוח מודעות 80/120</v>
      </c>
      <c r="G1218" s="64">
        <f>תקן[[#This Row],[עלות פריט]]</f>
        <v>200</v>
      </c>
      <c r="H1218" s="64">
        <f>תקן[[#This Row],[כמות]]</f>
        <v>6</v>
      </c>
      <c r="I1218" s="64">
        <f>תקן[[#This Row],[סהכ עלות]]</f>
        <v>1200</v>
      </c>
      <c r="J1218" s="65"/>
      <c r="K1218" s="209" t="str">
        <f t="shared" si="175"/>
        <v>לוח מודעות 80/120</v>
      </c>
      <c r="L1218" s="210">
        <f t="shared" si="171"/>
        <v>6</v>
      </c>
      <c r="M1218" s="211">
        <f t="shared" si="172"/>
        <v>0</v>
      </c>
      <c r="N1218" s="211">
        <f t="shared" si="173"/>
        <v>1200</v>
      </c>
      <c r="O1218" s="210"/>
      <c r="P1218" s="218"/>
      <c r="Q1218" s="215" t="str">
        <f t="shared" si="176"/>
        <v>אביזרים</v>
      </c>
      <c r="R1218" s="219">
        <f t="shared" si="177"/>
        <v>6</v>
      </c>
      <c r="S1218" s="211">
        <f t="shared" si="178"/>
        <v>0</v>
      </c>
      <c r="T1218" s="211">
        <f t="shared" si="174"/>
        <v>200</v>
      </c>
      <c r="U1218" s="211">
        <f t="shared" si="179"/>
        <v>1200</v>
      </c>
      <c r="V1218" s="220"/>
      <c r="X1218" s="63" t="str">
        <f>'טבלה מרכזת'!A1218</f>
        <v>תשושים-אופק</v>
      </c>
      <c r="Y1218" s="63">
        <f>'טבלה מרכזת'!B1218</f>
        <v>90</v>
      </c>
      <c r="Z1218" s="63" t="str">
        <f>'טבלה מרכזת'!C1218</f>
        <v>אביזרים</v>
      </c>
      <c r="AA1218" s="63" t="str">
        <f>'טבלה מרכזת'!D1218</f>
        <v>חדרי פעילות/תעסוקה</v>
      </c>
      <c r="AB1218" s="63" t="str">
        <f>'טבלה מרכזת'!E1218</f>
        <v>לוח מודעות 80/120</v>
      </c>
      <c r="AC1218" s="63">
        <f>'טבלה מרכזת'!F1218</f>
        <v>200</v>
      </c>
      <c r="AD1218" s="63">
        <f>'טבלה מרכזת'!G1218</f>
        <v>6</v>
      </c>
      <c r="AE1218" s="63">
        <f>'טבלה מרכזת'!H1218</f>
        <v>1200</v>
      </c>
    </row>
    <row r="1219" spans="2:31" ht="14.5" thickBot="1" x14ac:dyDescent="0.35">
      <c r="B1219" s="64" t="str">
        <f>תקן[[#This Row],[סוג מרכז]]</f>
        <v>תשושים-אופק</v>
      </c>
      <c r="C1219" s="64">
        <f>תקן[[#This Row],[גודל מרכז]]</f>
        <v>90</v>
      </c>
      <c r="D1219" s="64" t="str">
        <f>תקן[[#This Row],[סוג פריט]]</f>
        <v>אביזרים</v>
      </c>
      <c r="E1219" s="64" t="str">
        <f>תקן[[#This Row],[קטגוריה]]</f>
        <v>חדרי צוות/רב תחומי</v>
      </c>
      <c r="F1219" s="60" t="str">
        <f>תקן[[#This Row],[תיאור הפריט]]</f>
        <v>לוח מודעות 80/120</v>
      </c>
      <c r="G1219" s="64">
        <f>תקן[[#This Row],[עלות פריט]]</f>
        <v>200</v>
      </c>
      <c r="H1219" s="64">
        <f>תקן[[#This Row],[כמות]]</f>
        <v>3</v>
      </c>
      <c r="I1219" s="64">
        <f>תקן[[#This Row],[סהכ עלות]]</f>
        <v>600</v>
      </c>
      <c r="J1219" s="65"/>
      <c r="K1219" s="209" t="str">
        <f t="shared" si="175"/>
        <v>לוח מודעות 80/120</v>
      </c>
      <c r="L1219" s="210">
        <f t="shared" si="171"/>
        <v>3</v>
      </c>
      <c r="M1219" s="211">
        <f t="shared" si="172"/>
        <v>0</v>
      </c>
      <c r="N1219" s="211">
        <f t="shared" si="173"/>
        <v>600</v>
      </c>
      <c r="O1219" s="210"/>
      <c r="P1219" s="218"/>
      <c r="Q1219" s="215" t="str">
        <f t="shared" si="176"/>
        <v>אביזרים</v>
      </c>
      <c r="R1219" s="219">
        <f t="shared" si="177"/>
        <v>3</v>
      </c>
      <c r="S1219" s="211">
        <f t="shared" si="178"/>
        <v>0</v>
      </c>
      <c r="T1219" s="211">
        <f t="shared" si="174"/>
        <v>200</v>
      </c>
      <c r="U1219" s="211">
        <f t="shared" si="179"/>
        <v>600</v>
      </c>
      <c r="V1219" s="220"/>
      <c r="X1219" s="63" t="str">
        <f>'טבלה מרכזת'!A1219</f>
        <v>תשושים-אופק</v>
      </c>
      <c r="Y1219" s="63">
        <f>'טבלה מרכזת'!B1219</f>
        <v>90</v>
      </c>
      <c r="Z1219" s="63" t="str">
        <f>'טבלה מרכזת'!C1219</f>
        <v>אביזרים</v>
      </c>
      <c r="AA1219" s="63" t="str">
        <f>'טבלה מרכזת'!D1219</f>
        <v>חדרי צוות/רב תחומי</v>
      </c>
      <c r="AB1219" s="63" t="str">
        <f>'טבלה מרכזת'!E1219</f>
        <v>לוח מודעות 80/120</v>
      </c>
      <c r="AC1219" s="63">
        <f>'טבלה מרכזת'!F1219</f>
        <v>200</v>
      </c>
      <c r="AD1219" s="63">
        <f>'טבלה מרכזת'!G1219</f>
        <v>3</v>
      </c>
      <c r="AE1219" s="63">
        <f>'טבלה מרכזת'!H1219</f>
        <v>600</v>
      </c>
    </row>
    <row r="1220" spans="2:31" ht="14.5" thickBot="1" x14ac:dyDescent="0.35">
      <c r="B1220" s="64" t="str">
        <f>תקן[[#This Row],[סוג מרכז]]</f>
        <v>תשושים-אופק</v>
      </c>
      <c r="C1220" s="64">
        <f>תקן[[#This Row],[גודל מרכז]]</f>
        <v>90</v>
      </c>
      <c r="D1220" s="64" t="str">
        <f>תקן[[#This Row],[סוג פריט]]</f>
        <v>אביזרים</v>
      </c>
      <c r="E1220" s="64" t="str">
        <f>תקן[[#This Row],[קטגוריה]]</f>
        <v>כללי</v>
      </c>
      <c r="F1220" s="60" t="str">
        <f>תקן[[#This Row],[תיאור הפריט]]</f>
        <v>מאזני אדם</v>
      </c>
      <c r="G1220" s="64">
        <f>תקן[[#This Row],[עלות פריט]]</f>
        <v>250</v>
      </c>
      <c r="H1220" s="64">
        <f>תקן[[#This Row],[כמות]]</f>
        <v>1</v>
      </c>
      <c r="I1220" s="64">
        <f>תקן[[#This Row],[סהכ עלות]]</f>
        <v>250</v>
      </c>
      <c r="J1220" s="65"/>
      <c r="K1220" s="209" t="str">
        <f t="shared" si="175"/>
        <v>מאזני אדם</v>
      </c>
      <c r="L1220" s="210">
        <f t="shared" si="171"/>
        <v>1</v>
      </c>
      <c r="M1220" s="211">
        <f t="shared" si="172"/>
        <v>0</v>
      </c>
      <c r="N1220" s="211">
        <f t="shared" si="173"/>
        <v>250</v>
      </c>
      <c r="O1220" s="210"/>
      <c r="P1220" s="218"/>
      <c r="Q1220" s="215" t="str">
        <f t="shared" si="176"/>
        <v>אביזרים</v>
      </c>
      <c r="R1220" s="219">
        <f t="shared" si="177"/>
        <v>1</v>
      </c>
      <c r="S1220" s="211">
        <f t="shared" si="178"/>
        <v>0</v>
      </c>
      <c r="T1220" s="211">
        <f t="shared" si="174"/>
        <v>250</v>
      </c>
      <c r="U1220" s="211">
        <f t="shared" si="179"/>
        <v>250</v>
      </c>
      <c r="V1220" s="220"/>
      <c r="X1220" s="63" t="str">
        <f>'טבלה מרכזת'!A1220</f>
        <v>תשושים-אופק</v>
      </c>
      <c r="Y1220" s="63">
        <f>'טבלה מרכזת'!B1220</f>
        <v>90</v>
      </c>
      <c r="Z1220" s="63" t="str">
        <f>'טבלה מרכזת'!C1220</f>
        <v>אביזרים</v>
      </c>
      <c r="AA1220" s="63" t="str">
        <f>'טבלה מרכזת'!D1220</f>
        <v>כללי</v>
      </c>
      <c r="AB1220" s="63" t="str">
        <f>'טבלה מרכזת'!E1220</f>
        <v>מאזני אדם</v>
      </c>
      <c r="AC1220" s="63">
        <f>'טבלה מרכזת'!F1220</f>
        <v>250</v>
      </c>
      <c r="AD1220" s="63">
        <f>'טבלה מרכזת'!G1220</f>
        <v>1</v>
      </c>
      <c r="AE1220" s="63">
        <f>'טבלה מרכזת'!H1220</f>
        <v>250</v>
      </c>
    </row>
    <row r="1221" spans="2:31" ht="14.5" thickBot="1" x14ac:dyDescent="0.35">
      <c r="B1221" s="64" t="str">
        <f>תקן[[#This Row],[סוג מרכז]]</f>
        <v>תשושים-אופק</v>
      </c>
      <c r="C1221" s="64">
        <f>תקן[[#This Row],[גודל מרכז]]</f>
        <v>90</v>
      </c>
      <c r="D1221" s="64" t="str">
        <f>תקן[[#This Row],[סוג פריט]]</f>
        <v>אביזרים</v>
      </c>
      <c r="E1221" s="64" t="str">
        <f>תקן[[#This Row],[קטגוריה]]</f>
        <v>חדר רחצה</v>
      </c>
      <c r="F1221" s="60" t="str">
        <f>תקן[[#This Row],[תיאור הפריט]]</f>
        <v>מדף לסבונים + סבוניה</v>
      </c>
      <c r="G1221" s="64">
        <f>תקן[[#This Row],[עלות פריט]]</f>
        <v>350</v>
      </c>
      <c r="H1221" s="64">
        <f>תקן[[#This Row],[כמות]]</f>
        <v>2</v>
      </c>
      <c r="I1221" s="64">
        <f>תקן[[#This Row],[סהכ עלות]]</f>
        <v>700</v>
      </c>
      <c r="J1221" s="65"/>
      <c r="K1221" s="209" t="str">
        <f t="shared" si="175"/>
        <v>מדף לסבונים + סבוניה</v>
      </c>
      <c r="L1221" s="210">
        <f t="shared" si="171"/>
        <v>2</v>
      </c>
      <c r="M1221" s="211">
        <f t="shared" si="172"/>
        <v>0</v>
      </c>
      <c r="N1221" s="211">
        <f t="shared" si="173"/>
        <v>700</v>
      </c>
      <c r="O1221" s="210"/>
      <c r="P1221" s="218"/>
      <c r="Q1221" s="215" t="str">
        <f t="shared" si="176"/>
        <v>אביזרים</v>
      </c>
      <c r="R1221" s="219">
        <f t="shared" si="177"/>
        <v>2</v>
      </c>
      <c r="S1221" s="211">
        <f t="shared" si="178"/>
        <v>0</v>
      </c>
      <c r="T1221" s="211">
        <f t="shared" si="174"/>
        <v>350</v>
      </c>
      <c r="U1221" s="211">
        <f t="shared" si="179"/>
        <v>700</v>
      </c>
      <c r="V1221" s="220"/>
      <c r="X1221" s="63" t="str">
        <f>'טבלה מרכזת'!A1221</f>
        <v>תשושים-אופק</v>
      </c>
      <c r="Y1221" s="63">
        <f>'טבלה מרכזת'!B1221</f>
        <v>90</v>
      </c>
      <c r="Z1221" s="63" t="str">
        <f>'טבלה מרכזת'!C1221</f>
        <v>אביזרים</v>
      </c>
      <c r="AA1221" s="63" t="str">
        <f>'טבלה מרכזת'!D1221</f>
        <v>חדר רחצה</v>
      </c>
      <c r="AB1221" s="63" t="str">
        <f>'טבלה מרכזת'!E1221</f>
        <v>מדף לסבונים + סבוניה</v>
      </c>
      <c r="AC1221" s="63">
        <f>'טבלה מרכזת'!F1221</f>
        <v>350</v>
      </c>
      <c r="AD1221" s="63">
        <f>'טבלה מרכזת'!G1221</f>
        <v>2</v>
      </c>
      <c r="AE1221" s="63">
        <f>'טבלה מרכזת'!H1221</f>
        <v>700</v>
      </c>
    </row>
    <row r="1222" spans="2:31" ht="14.5" thickBot="1" x14ac:dyDescent="0.35">
      <c r="B1222" s="64" t="str">
        <f>תקן[[#This Row],[סוג מרכז]]</f>
        <v>תשושים-אופק</v>
      </c>
      <c r="C1222" s="64">
        <f>תקן[[#This Row],[גודל מרכז]]</f>
        <v>90</v>
      </c>
      <c r="D1222" s="64" t="str">
        <f>תקן[[#This Row],[סוג פריט]]</f>
        <v>אביזרים</v>
      </c>
      <c r="E1222" s="64" t="str">
        <f>תקן[[#This Row],[קטגוריה]]</f>
        <v>שירותים ציבוריים</v>
      </c>
      <c r="F1222" s="60" t="str">
        <f>תקן[[#This Row],[תיאור הפריט]]</f>
        <v>מושב הגבהה לשירותים</v>
      </c>
      <c r="G1222" s="64">
        <f>תקן[[#This Row],[עלות פריט]]</f>
        <v>500</v>
      </c>
      <c r="H1222" s="64">
        <f>תקן[[#This Row],[כמות]]</f>
        <v>2</v>
      </c>
      <c r="I1222" s="64">
        <f>תקן[[#This Row],[סהכ עלות]]</f>
        <v>1000</v>
      </c>
      <c r="J1222" s="65"/>
      <c r="K1222" s="209" t="str">
        <f t="shared" si="175"/>
        <v>מושב הגבהה לשירותים</v>
      </c>
      <c r="L1222" s="210">
        <f t="shared" si="171"/>
        <v>2</v>
      </c>
      <c r="M1222" s="211">
        <f t="shared" si="172"/>
        <v>0</v>
      </c>
      <c r="N1222" s="211">
        <f t="shared" si="173"/>
        <v>1000</v>
      </c>
      <c r="O1222" s="210"/>
      <c r="P1222" s="218"/>
      <c r="Q1222" s="215" t="str">
        <f t="shared" si="176"/>
        <v>אביזרים</v>
      </c>
      <c r="R1222" s="219">
        <f t="shared" si="177"/>
        <v>2</v>
      </c>
      <c r="S1222" s="211">
        <f t="shared" si="178"/>
        <v>0</v>
      </c>
      <c r="T1222" s="211">
        <f t="shared" si="174"/>
        <v>500</v>
      </c>
      <c r="U1222" s="211">
        <f t="shared" si="179"/>
        <v>1000</v>
      </c>
      <c r="V1222" s="220"/>
      <c r="X1222" s="63" t="str">
        <f>'טבלה מרכזת'!A1222</f>
        <v>תשושים-אופק</v>
      </c>
      <c r="Y1222" s="63">
        <f>'טבלה מרכזת'!B1222</f>
        <v>90</v>
      </c>
      <c r="Z1222" s="63" t="str">
        <f>'טבלה מרכזת'!C1222</f>
        <v>אביזרים</v>
      </c>
      <c r="AA1222" s="63" t="str">
        <f>'טבלה מרכזת'!D1222</f>
        <v>שירותים ציבוריים</v>
      </c>
      <c r="AB1222" s="63" t="str">
        <f>'טבלה מרכזת'!E1222</f>
        <v>מושב הגבהה לשירותים</v>
      </c>
      <c r="AC1222" s="63">
        <f>'טבלה מרכזת'!F1222</f>
        <v>500</v>
      </c>
      <c r="AD1222" s="63">
        <f>'טבלה מרכזת'!G1222</f>
        <v>2</v>
      </c>
      <c r="AE1222" s="63">
        <f>'טבלה מרכזת'!H1222</f>
        <v>1000</v>
      </c>
    </row>
    <row r="1223" spans="2:31" ht="14.5" thickBot="1" x14ac:dyDescent="0.35">
      <c r="B1223" s="64" t="str">
        <f>תקן[[#This Row],[סוג מרכז]]</f>
        <v>תשושים-אופק</v>
      </c>
      <c r="C1223" s="64">
        <f>תקן[[#This Row],[גודל מרכז]]</f>
        <v>90</v>
      </c>
      <c r="D1223" s="64" t="str">
        <f>תקן[[#This Row],[סוג פריט]]</f>
        <v>אביזרים</v>
      </c>
      <c r="E1223" s="64" t="str">
        <f>תקן[[#This Row],[קטגוריה]]</f>
        <v>כללי</v>
      </c>
      <c r="F1223" s="60" t="str">
        <f>תקן[[#This Row],[תיאור הפריט]]</f>
        <v>מזוזות</v>
      </c>
      <c r="G1223" s="64">
        <f>תקן[[#This Row],[עלות פריט]]</f>
        <v>200</v>
      </c>
      <c r="H1223" s="64">
        <f>תקן[[#This Row],[כמות]]</f>
        <v>12</v>
      </c>
      <c r="I1223" s="64">
        <f>תקן[[#This Row],[סהכ עלות]]</f>
        <v>2400</v>
      </c>
      <c r="J1223" s="65"/>
      <c r="K1223" s="209" t="str">
        <f t="shared" si="175"/>
        <v>מזוזות</v>
      </c>
      <c r="L1223" s="210">
        <f t="shared" si="171"/>
        <v>12</v>
      </c>
      <c r="M1223" s="211">
        <f t="shared" si="172"/>
        <v>0</v>
      </c>
      <c r="N1223" s="211">
        <f t="shared" si="173"/>
        <v>2400</v>
      </c>
      <c r="O1223" s="210"/>
      <c r="P1223" s="218"/>
      <c r="Q1223" s="215" t="str">
        <f t="shared" si="176"/>
        <v>אביזרים</v>
      </c>
      <c r="R1223" s="219">
        <f t="shared" si="177"/>
        <v>12</v>
      </c>
      <c r="S1223" s="211">
        <f t="shared" si="178"/>
        <v>0</v>
      </c>
      <c r="T1223" s="211">
        <f t="shared" si="174"/>
        <v>200</v>
      </c>
      <c r="U1223" s="211">
        <f t="shared" si="179"/>
        <v>2400</v>
      </c>
      <c r="V1223" s="220"/>
      <c r="X1223" s="63" t="str">
        <f>'טבלה מרכזת'!A1223</f>
        <v>תשושים-אופק</v>
      </c>
      <c r="Y1223" s="63">
        <f>'טבלה מרכזת'!B1223</f>
        <v>90</v>
      </c>
      <c r="Z1223" s="63" t="str">
        <f>'טבלה מרכזת'!C1223</f>
        <v>אביזרים</v>
      </c>
      <c r="AA1223" s="63" t="str">
        <f>'טבלה מרכזת'!D1223</f>
        <v>כללי</v>
      </c>
      <c r="AB1223" s="63" t="str">
        <f>'טבלה מרכזת'!E1223</f>
        <v>מזוזות</v>
      </c>
      <c r="AC1223" s="63">
        <f>'טבלה מרכזת'!F1223</f>
        <v>200</v>
      </c>
      <c r="AD1223" s="63">
        <f>'טבלה מרכזת'!G1223</f>
        <v>12</v>
      </c>
      <c r="AE1223" s="63">
        <f>'טבלה מרכזת'!H1223</f>
        <v>2400</v>
      </c>
    </row>
    <row r="1224" spans="2:31" ht="14.5" thickBot="1" x14ac:dyDescent="0.35">
      <c r="B1224" s="64" t="str">
        <f>תקן[[#This Row],[סוג מרכז]]</f>
        <v>תשושים-אופק</v>
      </c>
      <c r="C1224" s="64">
        <f>תקן[[#This Row],[גודל מרכז]]</f>
        <v>90</v>
      </c>
      <c r="D1224" s="64" t="str">
        <f>תקן[[#This Row],[סוג פריט]]</f>
        <v>אביזרים</v>
      </c>
      <c r="E1224" s="64" t="str">
        <f>תקן[[#This Row],[קטגוריה]]</f>
        <v>חדרי צוות/רב תחומי</v>
      </c>
      <c r="F1224" s="60" t="str">
        <f>תקן[[#This Row],[תיאור הפריט]]</f>
        <v>מיכל לאיסוף מחטים משומשות</v>
      </c>
      <c r="G1224" s="64">
        <f>תקן[[#This Row],[עלות פריט]]</f>
        <v>50</v>
      </c>
      <c r="H1224" s="64">
        <f>תקן[[#This Row],[כמות]]</f>
        <v>1</v>
      </c>
      <c r="I1224" s="64">
        <f>תקן[[#This Row],[סהכ עלות]]</f>
        <v>50</v>
      </c>
      <c r="J1224" s="65"/>
      <c r="K1224" s="209" t="str">
        <f t="shared" si="175"/>
        <v>מיכל לאיסוף מחטים משומשות</v>
      </c>
      <c r="L1224" s="210">
        <f t="shared" si="171"/>
        <v>1</v>
      </c>
      <c r="M1224" s="211">
        <f t="shared" si="172"/>
        <v>0</v>
      </c>
      <c r="N1224" s="211">
        <f t="shared" si="173"/>
        <v>50</v>
      </c>
      <c r="O1224" s="210"/>
      <c r="P1224" s="218"/>
      <c r="Q1224" s="215" t="str">
        <f t="shared" si="176"/>
        <v>אביזרים</v>
      </c>
      <c r="R1224" s="219">
        <f t="shared" si="177"/>
        <v>1</v>
      </c>
      <c r="S1224" s="211">
        <f t="shared" si="178"/>
        <v>0</v>
      </c>
      <c r="T1224" s="211">
        <f t="shared" si="174"/>
        <v>50</v>
      </c>
      <c r="U1224" s="211">
        <f t="shared" si="179"/>
        <v>50</v>
      </c>
      <c r="V1224" s="220"/>
      <c r="X1224" s="63" t="str">
        <f>'טבלה מרכזת'!A1224</f>
        <v>תשושים-אופק</v>
      </c>
      <c r="Y1224" s="63">
        <f>'טבלה מרכזת'!B1224</f>
        <v>90</v>
      </c>
      <c r="Z1224" s="63" t="str">
        <f>'טבלה מרכזת'!C1224</f>
        <v>אביזרים</v>
      </c>
      <c r="AA1224" s="63" t="str">
        <f>'טבלה מרכזת'!D1224</f>
        <v>חדרי צוות/רב תחומי</v>
      </c>
      <c r="AB1224" s="63" t="str">
        <f>'טבלה מרכזת'!E1224</f>
        <v>מיכל לאיסוף מחטים משומשות</v>
      </c>
      <c r="AC1224" s="63">
        <f>'טבלה מרכזת'!F1224</f>
        <v>50</v>
      </c>
      <c r="AD1224" s="63">
        <f>'טבלה מרכזת'!G1224</f>
        <v>1</v>
      </c>
      <c r="AE1224" s="63">
        <f>'טבלה מרכזת'!H1224</f>
        <v>50</v>
      </c>
    </row>
    <row r="1225" spans="2:31" ht="14.5" thickBot="1" x14ac:dyDescent="0.35">
      <c r="B1225" s="64" t="str">
        <f>תקן[[#This Row],[סוג מרכז]]</f>
        <v>תשושים-אופק</v>
      </c>
      <c r="C1225" s="64">
        <f>תקן[[#This Row],[גודל מרכז]]</f>
        <v>90</v>
      </c>
      <c r="D1225" s="64" t="str">
        <f>תקן[[#This Row],[סוג פריט]]</f>
        <v>אביזרים</v>
      </c>
      <c r="E1225" s="64" t="str">
        <f>תקן[[#This Row],[קטגוריה]]</f>
        <v>חדרי צוות/רב תחומי</v>
      </c>
      <c r="F1225" s="60" t="str">
        <f>תקן[[#This Row],[תיאור הפריט]]</f>
        <v>מתקן לגלילי נייר חד פעמי</v>
      </c>
      <c r="G1225" s="64">
        <f>תקן[[#This Row],[עלות פריט]]</f>
        <v>150</v>
      </c>
      <c r="H1225" s="64">
        <f>תקן[[#This Row],[כמות]]</f>
        <v>2</v>
      </c>
      <c r="I1225" s="64">
        <f>תקן[[#This Row],[סהכ עלות]]</f>
        <v>300</v>
      </c>
      <c r="J1225" s="65"/>
      <c r="K1225" s="209" t="str">
        <f t="shared" si="175"/>
        <v>מתקן לגלילי נייר חד פעמי</v>
      </c>
      <c r="L1225" s="210">
        <f t="shared" si="171"/>
        <v>2</v>
      </c>
      <c r="M1225" s="211">
        <f t="shared" si="172"/>
        <v>0</v>
      </c>
      <c r="N1225" s="211">
        <f t="shared" si="173"/>
        <v>300</v>
      </c>
      <c r="O1225" s="210"/>
      <c r="P1225" s="218"/>
      <c r="Q1225" s="215" t="str">
        <f t="shared" si="176"/>
        <v>אביזרים</v>
      </c>
      <c r="R1225" s="219">
        <f t="shared" si="177"/>
        <v>2</v>
      </c>
      <c r="S1225" s="211">
        <f t="shared" si="178"/>
        <v>0</v>
      </c>
      <c r="T1225" s="211">
        <f t="shared" si="174"/>
        <v>150</v>
      </c>
      <c r="U1225" s="211">
        <f t="shared" si="179"/>
        <v>300</v>
      </c>
      <c r="V1225" s="220"/>
      <c r="X1225" s="63" t="str">
        <f>'טבלה מרכזת'!A1225</f>
        <v>תשושים-אופק</v>
      </c>
      <c r="Y1225" s="63">
        <f>'טבלה מרכזת'!B1225</f>
        <v>90</v>
      </c>
      <c r="Z1225" s="63" t="str">
        <f>'טבלה מרכזת'!C1225</f>
        <v>אביזרים</v>
      </c>
      <c r="AA1225" s="63" t="str">
        <f>'טבלה מרכזת'!D1225</f>
        <v>חדרי צוות/רב תחומי</v>
      </c>
      <c r="AB1225" s="63" t="str">
        <f>'טבלה מרכזת'!E1225</f>
        <v>מתקן לגלילי נייר חד פעמי</v>
      </c>
      <c r="AC1225" s="63">
        <f>'טבלה מרכזת'!F1225</f>
        <v>150</v>
      </c>
      <c r="AD1225" s="63">
        <f>'טבלה מרכזת'!G1225</f>
        <v>2</v>
      </c>
      <c r="AE1225" s="63">
        <f>'טבלה מרכזת'!H1225</f>
        <v>300</v>
      </c>
    </row>
    <row r="1226" spans="2:31" ht="14.5" thickBot="1" x14ac:dyDescent="0.35">
      <c r="B1226" s="64" t="str">
        <f>תקן[[#This Row],[סוג מרכז]]</f>
        <v>תשושים-אופק</v>
      </c>
      <c r="C1226" s="64">
        <f>תקן[[#This Row],[גודל מרכז]]</f>
        <v>90</v>
      </c>
      <c r="D1226" s="64" t="str">
        <f>תקן[[#This Row],[סוג פריט]]</f>
        <v>אביזרים</v>
      </c>
      <c r="E1226" s="64" t="str">
        <f>תקן[[#This Row],[קטגוריה]]</f>
        <v>חדר ניקיון</v>
      </c>
      <c r="F1226" s="60" t="str">
        <f>תקן[[#This Row],[תיאור הפריט]]</f>
        <v>סולם</v>
      </c>
      <c r="G1226" s="64">
        <f>תקן[[#This Row],[עלות פריט]]</f>
        <v>650</v>
      </c>
      <c r="H1226" s="64">
        <f>תקן[[#This Row],[כמות]]</f>
        <v>1</v>
      </c>
      <c r="I1226" s="64">
        <f>תקן[[#This Row],[סהכ עלות]]</f>
        <v>650</v>
      </c>
      <c r="J1226" s="65"/>
      <c r="K1226" s="209" t="str">
        <f t="shared" si="175"/>
        <v>סולם</v>
      </c>
      <c r="L1226" s="210">
        <f t="shared" si="171"/>
        <v>1</v>
      </c>
      <c r="M1226" s="211">
        <f t="shared" si="172"/>
        <v>0</v>
      </c>
      <c r="N1226" s="211">
        <f t="shared" si="173"/>
        <v>650</v>
      </c>
      <c r="O1226" s="210"/>
      <c r="P1226" s="218"/>
      <c r="Q1226" s="215" t="str">
        <f t="shared" si="176"/>
        <v>אביזרים</v>
      </c>
      <c r="R1226" s="219">
        <f t="shared" si="177"/>
        <v>1</v>
      </c>
      <c r="S1226" s="211">
        <f t="shared" si="178"/>
        <v>0</v>
      </c>
      <c r="T1226" s="211">
        <f t="shared" si="174"/>
        <v>650</v>
      </c>
      <c r="U1226" s="211">
        <f t="shared" si="179"/>
        <v>650</v>
      </c>
      <c r="V1226" s="220"/>
      <c r="X1226" s="63" t="str">
        <f>'טבלה מרכזת'!A1226</f>
        <v>תשושים-אופק</v>
      </c>
      <c r="Y1226" s="63">
        <f>'טבלה מרכזת'!B1226</f>
        <v>90</v>
      </c>
      <c r="Z1226" s="63" t="str">
        <f>'טבלה מרכזת'!C1226</f>
        <v>אביזרים</v>
      </c>
      <c r="AA1226" s="63" t="str">
        <f>'טבלה מרכזת'!D1226</f>
        <v>חדר ניקיון</v>
      </c>
      <c r="AB1226" s="63" t="str">
        <f>'טבלה מרכזת'!E1226</f>
        <v>סולם</v>
      </c>
      <c r="AC1226" s="63">
        <f>'טבלה מרכזת'!F1226</f>
        <v>650</v>
      </c>
      <c r="AD1226" s="63">
        <f>'טבלה מרכזת'!G1226</f>
        <v>1</v>
      </c>
      <c r="AE1226" s="63">
        <f>'טבלה מרכזת'!H1226</f>
        <v>650</v>
      </c>
    </row>
    <row r="1227" spans="2:31" ht="14.5" thickBot="1" x14ac:dyDescent="0.35">
      <c r="B1227" s="64" t="str">
        <f>תקן[[#This Row],[סוג מרכז]]</f>
        <v>תשושים-אופק</v>
      </c>
      <c r="C1227" s="64">
        <f>תקן[[#This Row],[גודל מרכז]]</f>
        <v>90</v>
      </c>
      <c r="D1227" s="64" t="str">
        <f>תקן[[#This Row],[סוג פריט]]</f>
        <v>אביזרים</v>
      </c>
      <c r="E1227" s="64" t="str">
        <f>תקן[[#This Row],[קטגוריה]]</f>
        <v>מכבסה</v>
      </c>
      <c r="F1227" s="60" t="str">
        <f>תקן[[#This Row],[תיאור הפריט]]</f>
        <v>סלי כביסה</v>
      </c>
      <c r="G1227" s="64">
        <f>תקן[[#This Row],[עלות פריט]]</f>
        <v>150</v>
      </c>
      <c r="H1227" s="64">
        <f>תקן[[#This Row],[כמות]]</f>
        <v>1</v>
      </c>
      <c r="I1227" s="64">
        <f>תקן[[#This Row],[סהכ עלות]]</f>
        <v>150</v>
      </c>
      <c r="J1227" s="65"/>
      <c r="K1227" s="209" t="str">
        <f t="shared" si="175"/>
        <v>סלי כביסה</v>
      </c>
      <c r="L1227" s="210">
        <f t="shared" si="171"/>
        <v>1</v>
      </c>
      <c r="M1227" s="211">
        <f t="shared" si="172"/>
        <v>0</v>
      </c>
      <c r="N1227" s="211">
        <f t="shared" si="173"/>
        <v>150</v>
      </c>
      <c r="O1227" s="210"/>
      <c r="P1227" s="218"/>
      <c r="Q1227" s="215" t="str">
        <f t="shared" si="176"/>
        <v>אביזרים</v>
      </c>
      <c r="R1227" s="219">
        <f t="shared" si="177"/>
        <v>1</v>
      </c>
      <c r="S1227" s="211">
        <f t="shared" si="178"/>
        <v>0</v>
      </c>
      <c r="T1227" s="211">
        <f t="shared" si="174"/>
        <v>150</v>
      </c>
      <c r="U1227" s="211">
        <f t="shared" si="179"/>
        <v>150</v>
      </c>
      <c r="V1227" s="220"/>
      <c r="X1227" s="63" t="str">
        <f>'טבלה מרכזת'!A1227</f>
        <v>תשושים-אופק</v>
      </c>
      <c r="Y1227" s="63">
        <f>'טבלה מרכזת'!B1227</f>
        <v>90</v>
      </c>
      <c r="Z1227" s="63" t="str">
        <f>'טבלה מרכזת'!C1227</f>
        <v>אביזרים</v>
      </c>
      <c r="AA1227" s="63" t="str">
        <f>'טבלה מרכזת'!D1227</f>
        <v>מכבסה</v>
      </c>
      <c r="AB1227" s="63" t="str">
        <f>'טבלה מרכזת'!E1227</f>
        <v>סלי כביסה</v>
      </c>
      <c r="AC1227" s="63">
        <f>'טבלה מרכזת'!F1227</f>
        <v>150</v>
      </c>
      <c r="AD1227" s="63">
        <f>'טבלה מרכזת'!G1227</f>
        <v>1</v>
      </c>
      <c r="AE1227" s="63">
        <f>'טבלה מרכזת'!H1227</f>
        <v>150</v>
      </c>
    </row>
    <row r="1228" spans="2:31" ht="28.5" thickBot="1" x14ac:dyDescent="0.35">
      <c r="B1228" s="64" t="str">
        <f>תקן[[#This Row],[סוג מרכז]]</f>
        <v>תשושים-אופק</v>
      </c>
      <c r="C1228" s="64">
        <f>תקן[[#This Row],[גודל מרכז]]</f>
        <v>90</v>
      </c>
      <c r="D1228" s="64" t="str">
        <f>תקן[[#This Row],[סוג פריט]]</f>
        <v>אביזרים</v>
      </c>
      <c r="E1228" s="64" t="str">
        <f>תקן[[#This Row],[קטגוריה]]</f>
        <v>חדרי פעילות/תעסוקה</v>
      </c>
      <c r="F1228" s="60" t="str">
        <f>תקן[[#This Row],[תיאור הפריט]]</f>
        <v>סלסלות אישיות לעבודות הקשישים</v>
      </c>
      <c r="G1228" s="64">
        <f>תקן[[#This Row],[עלות פריט]]</f>
        <v>30</v>
      </c>
      <c r="H1228" s="64">
        <f>תקן[[#This Row],[כמות]]</f>
        <v>45</v>
      </c>
      <c r="I1228" s="64">
        <f>תקן[[#This Row],[סהכ עלות]]</f>
        <v>1350</v>
      </c>
      <c r="J1228" s="65"/>
      <c r="K1228" s="209" t="str">
        <f t="shared" si="175"/>
        <v>סלסלות אישיות לעבודות הקשישים</v>
      </c>
      <c r="L1228" s="210">
        <f t="shared" si="171"/>
        <v>45</v>
      </c>
      <c r="M1228" s="211">
        <f t="shared" si="172"/>
        <v>0</v>
      </c>
      <c r="N1228" s="211">
        <f t="shared" si="173"/>
        <v>1350</v>
      </c>
      <c r="O1228" s="210"/>
      <c r="P1228" s="218"/>
      <c r="Q1228" s="215" t="str">
        <f t="shared" si="176"/>
        <v>אביזרים</v>
      </c>
      <c r="R1228" s="219">
        <f t="shared" si="177"/>
        <v>45</v>
      </c>
      <c r="S1228" s="211">
        <f t="shared" si="178"/>
        <v>0</v>
      </c>
      <c r="T1228" s="211">
        <f t="shared" si="174"/>
        <v>30</v>
      </c>
      <c r="U1228" s="211">
        <f t="shared" si="179"/>
        <v>1350</v>
      </c>
      <c r="V1228" s="220"/>
      <c r="X1228" s="63" t="str">
        <f>'טבלה מרכזת'!A1228</f>
        <v>תשושים-אופק</v>
      </c>
      <c r="Y1228" s="63">
        <f>'טבלה מרכזת'!B1228</f>
        <v>90</v>
      </c>
      <c r="Z1228" s="63" t="str">
        <f>'טבלה מרכזת'!C1228</f>
        <v>אביזרים</v>
      </c>
      <c r="AA1228" s="63" t="str">
        <f>'טבלה מרכזת'!D1228</f>
        <v>חדרי פעילות/תעסוקה</v>
      </c>
      <c r="AB1228" s="63" t="str">
        <f>'טבלה מרכזת'!E1228</f>
        <v>סלסלות אישיות לעבודות הקשישים</v>
      </c>
      <c r="AC1228" s="63">
        <f>'טבלה מרכזת'!F1228</f>
        <v>30</v>
      </c>
      <c r="AD1228" s="63">
        <f>'טבלה מרכזת'!G1228</f>
        <v>45</v>
      </c>
      <c r="AE1228" s="63">
        <f>'טבלה מרכזת'!H1228</f>
        <v>1350</v>
      </c>
    </row>
    <row r="1229" spans="2:31" ht="14.5" thickBot="1" x14ac:dyDescent="0.35">
      <c r="B1229" s="64" t="str">
        <f>תקן[[#This Row],[סוג מרכז]]</f>
        <v>תשושים-אופק</v>
      </c>
      <c r="C1229" s="64">
        <f>תקן[[#This Row],[גודל מרכז]]</f>
        <v>90</v>
      </c>
      <c r="D1229" s="64" t="str">
        <f>תקן[[#This Row],[סוג פריט]]</f>
        <v>אביזרים</v>
      </c>
      <c r="E1229" s="64" t="str">
        <f>תקן[[#This Row],[קטגוריה]]</f>
        <v>חדר ניקיון</v>
      </c>
      <c r="F1229" s="60" t="str">
        <f>תקן[[#This Row],[תיאור הפריט]]</f>
        <v>עגלת ניקיון</v>
      </c>
      <c r="G1229" s="64">
        <f>תקן[[#This Row],[עלות פריט]]</f>
        <v>750</v>
      </c>
      <c r="H1229" s="64">
        <f>תקן[[#This Row],[כמות]]</f>
        <v>1</v>
      </c>
      <c r="I1229" s="64">
        <f>תקן[[#This Row],[סהכ עלות]]</f>
        <v>750</v>
      </c>
      <c r="J1229" s="65"/>
      <c r="K1229" s="209" t="str">
        <f t="shared" si="175"/>
        <v>עגלת ניקיון</v>
      </c>
      <c r="L1229" s="210">
        <f t="shared" si="171"/>
        <v>1</v>
      </c>
      <c r="M1229" s="211">
        <f t="shared" si="172"/>
        <v>0</v>
      </c>
      <c r="N1229" s="211">
        <f t="shared" si="173"/>
        <v>750</v>
      </c>
      <c r="O1229" s="210"/>
      <c r="P1229" s="218"/>
      <c r="Q1229" s="215" t="str">
        <f t="shared" si="176"/>
        <v>אביזרים</v>
      </c>
      <c r="R1229" s="219">
        <f t="shared" si="177"/>
        <v>1</v>
      </c>
      <c r="S1229" s="211">
        <f t="shared" si="178"/>
        <v>0</v>
      </c>
      <c r="T1229" s="211">
        <f t="shared" si="174"/>
        <v>750</v>
      </c>
      <c r="U1229" s="211">
        <f t="shared" si="179"/>
        <v>750</v>
      </c>
      <c r="V1229" s="220"/>
      <c r="X1229" s="63" t="str">
        <f>'טבלה מרכזת'!A1229</f>
        <v>תשושים-אופק</v>
      </c>
      <c r="Y1229" s="63">
        <f>'טבלה מרכזת'!B1229</f>
        <v>90</v>
      </c>
      <c r="Z1229" s="63" t="str">
        <f>'טבלה מרכזת'!C1229</f>
        <v>אביזרים</v>
      </c>
      <c r="AA1229" s="63" t="str">
        <f>'טבלה מרכזת'!D1229</f>
        <v>חדר ניקיון</v>
      </c>
      <c r="AB1229" s="63" t="str">
        <f>'טבלה מרכזת'!E1229</f>
        <v>עגלת ניקיון</v>
      </c>
      <c r="AC1229" s="63">
        <f>'טבלה מרכזת'!F1229</f>
        <v>750</v>
      </c>
      <c r="AD1229" s="63">
        <f>'טבלה מרכזת'!G1229</f>
        <v>1</v>
      </c>
      <c r="AE1229" s="63">
        <f>'טבלה מרכזת'!H1229</f>
        <v>750</v>
      </c>
    </row>
    <row r="1230" spans="2:31" ht="14.5" thickBot="1" x14ac:dyDescent="0.35">
      <c r="B1230" s="64" t="str">
        <f>תקן[[#This Row],[סוג מרכז]]</f>
        <v>תשושים-אופק</v>
      </c>
      <c r="C1230" s="64">
        <f>תקן[[#This Row],[גודל מרכז]]</f>
        <v>90</v>
      </c>
      <c r="D1230" s="64" t="str">
        <f>תקן[[#This Row],[סוג פריט]]</f>
        <v>אביזרים</v>
      </c>
      <c r="E1230" s="64" t="str">
        <f>תקן[[#This Row],[קטגוריה]]</f>
        <v>חדר ניקיון</v>
      </c>
      <c r="F1230" s="60" t="str">
        <f>תקן[[#This Row],[תיאור הפריט]]</f>
        <v>פח אשפה</v>
      </c>
      <c r="G1230" s="64">
        <f>תקן[[#This Row],[עלות פריט]]</f>
        <v>150</v>
      </c>
      <c r="H1230" s="64">
        <f>תקן[[#This Row],[כמות]]</f>
        <v>1</v>
      </c>
      <c r="I1230" s="64">
        <f>תקן[[#This Row],[סהכ עלות]]</f>
        <v>150</v>
      </c>
      <c r="J1230" s="65"/>
      <c r="K1230" s="209" t="str">
        <f t="shared" si="175"/>
        <v>פח אשפה</v>
      </c>
      <c r="L1230" s="210">
        <f t="shared" si="171"/>
        <v>1</v>
      </c>
      <c r="M1230" s="211">
        <f t="shared" si="172"/>
        <v>0</v>
      </c>
      <c r="N1230" s="211">
        <f t="shared" si="173"/>
        <v>150</v>
      </c>
      <c r="O1230" s="210"/>
      <c r="P1230" s="218"/>
      <c r="Q1230" s="215" t="str">
        <f t="shared" si="176"/>
        <v>אביזרים</v>
      </c>
      <c r="R1230" s="219">
        <f t="shared" si="177"/>
        <v>1</v>
      </c>
      <c r="S1230" s="211">
        <f t="shared" si="178"/>
        <v>0</v>
      </c>
      <c r="T1230" s="211">
        <f t="shared" si="174"/>
        <v>150</v>
      </c>
      <c r="U1230" s="211">
        <f t="shared" si="179"/>
        <v>150</v>
      </c>
      <c r="V1230" s="220"/>
      <c r="X1230" s="63" t="str">
        <f>'טבלה מרכזת'!A1230</f>
        <v>תשושים-אופק</v>
      </c>
      <c r="Y1230" s="63">
        <f>'טבלה מרכזת'!B1230</f>
        <v>90</v>
      </c>
      <c r="Z1230" s="63" t="str">
        <f>'טבלה מרכזת'!C1230</f>
        <v>אביזרים</v>
      </c>
      <c r="AA1230" s="63" t="str">
        <f>'טבלה מרכזת'!D1230</f>
        <v>חדר ניקיון</v>
      </c>
      <c r="AB1230" s="63" t="str">
        <f>'טבלה מרכזת'!E1230</f>
        <v>פח אשפה</v>
      </c>
      <c r="AC1230" s="63">
        <f>'טבלה מרכזת'!F1230</f>
        <v>150</v>
      </c>
      <c r="AD1230" s="63">
        <f>'טבלה מרכזת'!G1230</f>
        <v>1</v>
      </c>
      <c r="AE1230" s="63">
        <f>'טבלה מרכזת'!H1230</f>
        <v>150</v>
      </c>
    </row>
    <row r="1231" spans="2:31" ht="14.5" thickBot="1" x14ac:dyDescent="0.35">
      <c r="B1231" s="64" t="str">
        <f>תקן[[#This Row],[סוג מרכז]]</f>
        <v>תשושים-אופק</v>
      </c>
      <c r="C1231" s="64">
        <f>תקן[[#This Row],[גודל מרכז]]</f>
        <v>90</v>
      </c>
      <c r="D1231" s="64" t="str">
        <f>תקן[[#This Row],[סוג פריט]]</f>
        <v>אביזרים</v>
      </c>
      <c r="E1231" s="64" t="str">
        <f>תקן[[#This Row],[קטגוריה]]</f>
        <v>חדר רחצה</v>
      </c>
      <c r="F1231" s="60" t="str">
        <f>תקן[[#This Row],[תיאור הפריט]]</f>
        <v>פח אשפה</v>
      </c>
      <c r="G1231" s="64">
        <f>תקן[[#This Row],[עלות פריט]]</f>
        <v>150</v>
      </c>
      <c r="H1231" s="64">
        <f>תקן[[#This Row],[כמות]]</f>
        <v>2</v>
      </c>
      <c r="I1231" s="64">
        <f>תקן[[#This Row],[סהכ עלות]]</f>
        <v>300</v>
      </c>
      <c r="J1231" s="65"/>
      <c r="K1231" s="209" t="str">
        <f t="shared" si="175"/>
        <v>פח אשפה</v>
      </c>
      <c r="L1231" s="210">
        <f t="shared" si="171"/>
        <v>2</v>
      </c>
      <c r="M1231" s="211">
        <f t="shared" si="172"/>
        <v>0</v>
      </c>
      <c r="N1231" s="211">
        <f t="shared" si="173"/>
        <v>300</v>
      </c>
      <c r="O1231" s="210"/>
      <c r="P1231" s="218"/>
      <c r="Q1231" s="215" t="str">
        <f t="shared" si="176"/>
        <v>אביזרים</v>
      </c>
      <c r="R1231" s="219">
        <f t="shared" si="177"/>
        <v>2</v>
      </c>
      <c r="S1231" s="211">
        <f t="shared" si="178"/>
        <v>0</v>
      </c>
      <c r="T1231" s="211">
        <f t="shared" si="174"/>
        <v>150</v>
      </c>
      <c r="U1231" s="211">
        <f t="shared" si="179"/>
        <v>300</v>
      </c>
      <c r="V1231" s="220"/>
      <c r="X1231" s="63" t="str">
        <f>'טבלה מרכזת'!A1231</f>
        <v>תשושים-אופק</v>
      </c>
      <c r="Y1231" s="63">
        <f>'טבלה מרכזת'!B1231</f>
        <v>90</v>
      </c>
      <c r="Z1231" s="63" t="str">
        <f>'טבלה מרכזת'!C1231</f>
        <v>אביזרים</v>
      </c>
      <c r="AA1231" s="63" t="str">
        <f>'טבלה מרכזת'!D1231</f>
        <v>חדר רחצה</v>
      </c>
      <c r="AB1231" s="63" t="str">
        <f>'טבלה מרכזת'!E1231</f>
        <v>פח אשפה</v>
      </c>
      <c r="AC1231" s="63">
        <f>'טבלה מרכזת'!F1231</f>
        <v>150</v>
      </c>
      <c r="AD1231" s="63">
        <f>'טבלה מרכזת'!G1231</f>
        <v>2</v>
      </c>
      <c r="AE1231" s="63">
        <f>'טבלה מרכזת'!H1231</f>
        <v>300</v>
      </c>
    </row>
    <row r="1232" spans="2:31" ht="14.5" thickBot="1" x14ac:dyDescent="0.35">
      <c r="B1232" s="64" t="str">
        <f>תקן[[#This Row],[סוג מרכז]]</f>
        <v>תשושים-אופק</v>
      </c>
      <c r="C1232" s="64">
        <f>תקן[[#This Row],[גודל מרכז]]</f>
        <v>90</v>
      </c>
      <c r="D1232" s="64" t="str">
        <f>תקן[[#This Row],[סוג פריט]]</f>
        <v>אביזרים</v>
      </c>
      <c r="E1232" s="64" t="str">
        <f>תקן[[#This Row],[קטגוריה]]</f>
        <v>חדרי פעילות/תעסוקה</v>
      </c>
      <c r="F1232" s="60" t="str">
        <f>תקן[[#This Row],[תיאור הפריט]]</f>
        <v>פח אשפה</v>
      </c>
      <c r="G1232" s="64">
        <f>תקן[[#This Row],[עלות פריט]]</f>
        <v>150</v>
      </c>
      <c r="H1232" s="64">
        <f>תקן[[#This Row],[כמות]]</f>
        <v>6</v>
      </c>
      <c r="I1232" s="64">
        <f>תקן[[#This Row],[סהכ עלות]]</f>
        <v>900</v>
      </c>
      <c r="J1232" s="65"/>
      <c r="K1232" s="209" t="str">
        <f t="shared" si="175"/>
        <v>פח אשפה</v>
      </c>
      <c r="L1232" s="210">
        <f t="shared" ref="L1232:L1286" si="180">H1232</f>
        <v>6</v>
      </c>
      <c r="M1232" s="211">
        <f t="shared" ref="M1232:M1286" si="181">IF(L1232-H1232&lt;&gt;0,L1232-H1232,0)</f>
        <v>0</v>
      </c>
      <c r="N1232" s="211">
        <f t="shared" ref="N1232:N1286" si="182">L1232*G1232</f>
        <v>900</v>
      </c>
      <c r="O1232" s="210"/>
      <c r="P1232" s="218"/>
      <c r="Q1232" s="215" t="str">
        <f t="shared" si="176"/>
        <v>אביזרים</v>
      </c>
      <c r="R1232" s="219">
        <f t="shared" si="177"/>
        <v>6</v>
      </c>
      <c r="S1232" s="211">
        <f t="shared" si="178"/>
        <v>0</v>
      </c>
      <c r="T1232" s="211">
        <f t="shared" ref="T1232:T1286" si="183">G1232</f>
        <v>150</v>
      </c>
      <c r="U1232" s="211">
        <f t="shared" si="179"/>
        <v>900</v>
      </c>
      <c r="V1232" s="220"/>
      <c r="X1232" s="63" t="str">
        <f>'טבלה מרכזת'!A1232</f>
        <v>תשושים-אופק</v>
      </c>
      <c r="Y1232" s="63">
        <f>'טבלה מרכזת'!B1232</f>
        <v>90</v>
      </c>
      <c r="Z1232" s="63" t="str">
        <f>'טבלה מרכזת'!C1232</f>
        <v>אביזרים</v>
      </c>
      <c r="AA1232" s="63" t="str">
        <f>'טבלה מרכזת'!D1232</f>
        <v>חדרי פעילות/תעסוקה</v>
      </c>
      <c r="AB1232" s="63" t="str">
        <f>'טבלה מרכזת'!E1232</f>
        <v>פח אשפה</v>
      </c>
      <c r="AC1232" s="63">
        <f>'טבלה מרכזת'!F1232</f>
        <v>150</v>
      </c>
      <c r="AD1232" s="63">
        <f>'טבלה מרכזת'!G1232</f>
        <v>6</v>
      </c>
      <c r="AE1232" s="63">
        <f>'טבלה מרכזת'!H1232</f>
        <v>900</v>
      </c>
    </row>
    <row r="1233" spans="2:31" ht="28.5" thickBot="1" x14ac:dyDescent="0.35">
      <c r="B1233" s="64" t="str">
        <f>תקן[[#This Row],[סוג מרכז]]</f>
        <v>תשושים-אופק</v>
      </c>
      <c r="C1233" s="64">
        <f>תקן[[#This Row],[גודל מרכז]]</f>
        <v>90</v>
      </c>
      <c r="D1233" s="64" t="str">
        <f>תקן[[#This Row],[סוג פריט]]</f>
        <v>אביזרים</v>
      </c>
      <c r="E1233" s="64" t="str">
        <f>תקן[[#This Row],[קטגוריה]]</f>
        <v>חדר אוכל</v>
      </c>
      <c r="F1233" s="60" t="str">
        <f>תקן[[#This Row],[תיאור הפריט]]</f>
        <v>פריטי עיצוב, תמונות, מיכל צמחים וכדו' (תקציב)</v>
      </c>
      <c r="G1233" s="64">
        <f>תקן[[#This Row],[עלות פריט]]</f>
        <v>1000</v>
      </c>
      <c r="H1233" s="64">
        <f>תקן[[#This Row],[כמות]]</f>
        <v>6</v>
      </c>
      <c r="I1233" s="64">
        <f>תקן[[#This Row],[סהכ עלות]]</f>
        <v>6000</v>
      </c>
      <c r="J1233" s="65"/>
      <c r="K1233" s="209" t="str">
        <f t="shared" ref="K1233:K1287" si="184">F1233</f>
        <v>פריטי עיצוב, תמונות, מיכל צמחים וכדו' (תקציב)</v>
      </c>
      <c r="L1233" s="210">
        <f t="shared" si="180"/>
        <v>6</v>
      </c>
      <c r="M1233" s="211">
        <f t="shared" si="181"/>
        <v>0</v>
      </c>
      <c r="N1233" s="211">
        <f t="shared" si="182"/>
        <v>6000</v>
      </c>
      <c r="O1233" s="210"/>
      <c r="P1233" s="218"/>
      <c r="Q1233" s="215" t="str">
        <f t="shared" ref="Q1233:Q1287" si="185">D1233</f>
        <v>אביזרים</v>
      </c>
      <c r="R1233" s="219">
        <f t="shared" ref="R1233:R1287" si="186">L1233</f>
        <v>6</v>
      </c>
      <c r="S1233" s="211">
        <f t="shared" ref="S1233:S1287" si="187">M1233</f>
        <v>0</v>
      </c>
      <c r="T1233" s="211">
        <f t="shared" si="183"/>
        <v>1000</v>
      </c>
      <c r="U1233" s="211">
        <f t="shared" ref="U1233:U1287" si="188">T1233*R1233</f>
        <v>6000</v>
      </c>
      <c r="V1233" s="220"/>
      <c r="X1233" s="63" t="str">
        <f>'טבלה מרכזת'!A1233</f>
        <v>תשושים-אופק</v>
      </c>
      <c r="Y1233" s="63">
        <f>'טבלה מרכזת'!B1233</f>
        <v>90</v>
      </c>
      <c r="Z1233" s="63" t="str">
        <f>'טבלה מרכזת'!C1233</f>
        <v>אביזרים</v>
      </c>
      <c r="AA1233" s="63" t="str">
        <f>'טבלה מרכזת'!D1233</f>
        <v>חדר אוכל</v>
      </c>
      <c r="AB1233" s="63" t="str">
        <f>'טבלה מרכזת'!E1233</f>
        <v>פריטי עיצוב, תמונות, מיכל צמחים וכדו' (תקציב)</v>
      </c>
      <c r="AC1233" s="63">
        <f>'טבלה מרכזת'!F1233</f>
        <v>1000</v>
      </c>
      <c r="AD1233" s="63">
        <f>'טבלה מרכזת'!G1233</f>
        <v>6</v>
      </c>
      <c r="AE1233" s="63">
        <f>'טבלה מרכזת'!H1233</f>
        <v>6000</v>
      </c>
    </row>
    <row r="1234" spans="2:31" ht="14.5" thickBot="1" x14ac:dyDescent="0.35">
      <c r="B1234" s="64" t="str">
        <f>תקן[[#This Row],[סוג מרכז]]</f>
        <v>תשושים-אופק</v>
      </c>
      <c r="C1234" s="64">
        <f>תקן[[#This Row],[גודל מרכז]]</f>
        <v>90</v>
      </c>
      <c r="D1234" s="64" t="str">
        <f>תקן[[#This Row],[סוג פריט]]</f>
        <v>אביזרים</v>
      </c>
      <c r="E1234" s="64" t="str">
        <f>תקן[[#This Row],[קטגוריה]]</f>
        <v>חדר רחצה</v>
      </c>
      <c r="F1234" s="60" t="str">
        <f>תקן[[#This Row],[תיאור הפריט]]</f>
        <v>קולב בגדים</v>
      </c>
      <c r="G1234" s="64">
        <f>תקן[[#This Row],[עלות פריט]]</f>
        <v>300</v>
      </c>
      <c r="H1234" s="64">
        <f>תקן[[#This Row],[כמות]]</f>
        <v>2</v>
      </c>
      <c r="I1234" s="64">
        <f>תקן[[#This Row],[סהכ עלות]]</f>
        <v>600</v>
      </c>
      <c r="J1234" s="65"/>
      <c r="K1234" s="209" t="str">
        <f t="shared" si="184"/>
        <v>קולב בגדים</v>
      </c>
      <c r="L1234" s="210">
        <f t="shared" si="180"/>
        <v>2</v>
      </c>
      <c r="M1234" s="211">
        <f t="shared" si="181"/>
        <v>0</v>
      </c>
      <c r="N1234" s="211">
        <f t="shared" si="182"/>
        <v>600</v>
      </c>
      <c r="O1234" s="210"/>
      <c r="P1234" s="218"/>
      <c r="Q1234" s="215" t="str">
        <f t="shared" si="185"/>
        <v>אביזרים</v>
      </c>
      <c r="R1234" s="219">
        <f t="shared" si="186"/>
        <v>2</v>
      </c>
      <c r="S1234" s="211">
        <f t="shared" si="187"/>
        <v>0</v>
      </c>
      <c r="T1234" s="211">
        <f t="shared" si="183"/>
        <v>300</v>
      </c>
      <c r="U1234" s="211">
        <f t="shared" si="188"/>
        <v>600</v>
      </c>
      <c r="V1234" s="220"/>
      <c r="X1234" s="63" t="str">
        <f>'טבלה מרכזת'!A1234</f>
        <v>תשושים-אופק</v>
      </c>
      <c r="Y1234" s="63">
        <f>'טבלה מרכזת'!B1234</f>
        <v>90</v>
      </c>
      <c r="Z1234" s="63" t="str">
        <f>'טבלה מרכזת'!C1234</f>
        <v>אביזרים</v>
      </c>
      <c r="AA1234" s="63" t="str">
        <f>'טבלה מרכזת'!D1234</f>
        <v>חדר רחצה</v>
      </c>
      <c r="AB1234" s="63" t="str">
        <f>'טבלה מרכזת'!E1234</f>
        <v>קולב בגדים</v>
      </c>
      <c r="AC1234" s="63">
        <f>'טבלה מרכזת'!F1234</f>
        <v>300</v>
      </c>
      <c r="AD1234" s="63">
        <f>'טבלה מרכזת'!G1234</f>
        <v>2</v>
      </c>
      <c r="AE1234" s="63">
        <f>'טבלה מרכזת'!H1234</f>
        <v>600</v>
      </c>
    </row>
    <row r="1235" spans="2:31" ht="14.5" thickBot="1" x14ac:dyDescent="0.35">
      <c r="B1235" s="64" t="str">
        <f>תקן[[#This Row],[סוג מרכז]]</f>
        <v>תשושים-אופק</v>
      </c>
      <c r="C1235" s="64">
        <f>תקן[[#This Row],[גודל מרכז]]</f>
        <v>90</v>
      </c>
      <c r="D1235" s="64" t="str">
        <f>תקן[[#This Row],[סוג פריט]]</f>
        <v>אביזרים</v>
      </c>
      <c r="E1235" s="64" t="str">
        <f>תקן[[#This Row],[קטגוריה]]</f>
        <v>חדרי צוות/רב תחומי</v>
      </c>
      <c r="F1235" s="60" t="str">
        <f>תקן[[#This Row],[תיאור הפריט]]</f>
        <v>קולב בגדים</v>
      </c>
      <c r="G1235" s="64">
        <f>תקן[[#This Row],[עלות פריט]]</f>
        <v>300</v>
      </c>
      <c r="H1235" s="64">
        <f>תקן[[#This Row],[כמות]]</f>
        <v>1</v>
      </c>
      <c r="I1235" s="64">
        <f>תקן[[#This Row],[סהכ עלות]]</f>
        <v>300</v>
      </c>
      <c r="J1235" s="65"/>
      <c r="K1235" s="209" t="str">
        <f t="shared" si="184"/>
        <v>קולב בגדים</v>
      </c>
      <c r="L1235" s="210">
        <f t="shared" si="180"/>
        <v>1</v>
      </c>
      <c r="M1235" s="211">
        <f t="shared" si="181"/>
        <v>0</v>
      </c>
      <c r="N1235" s="211">
        <f t="shared" si="182"/>
        <v>300</v>
      </c>
      <c r="O1235" s="210"/>
      <c r="P1235" s="218"/>
      <c r="Q1235" s="215" t="str">
        <f t="shared" si="185"/>
        <v>אביזרים</v>
      </c>
      <c r="R1235" s="219">
        <f t="shared" si="186"/>
        <v>1</v>
      </c>
      <c r="S1235" s="211">
        <f t="shared" si="187"/>
        <v>0</v>
      </c>
      <c r="T1235" s="211">
        <f t="shared" si="183"/>
        <v>300</v>
      </c>
      <c r="U1235" s="211">
        <f t="shared" si="188"/>
        <v>300</v>
      </c>
      <c r="V1235" s="220"/>
      <c r="X1235" s="63" t="str">
        <f>'טבלה מרכזת'!A1235</f>
        <v>תשושים-אופק</v>
      </c>
      <c r="Y1235" s="63">
        <f>'טבלה מרכזת'!B1235</f>
        <v>90</v>
      </c>
      <c r="Z1235" s="63" t="str">
        <f>'טבלה מרכזת'!C1235</f>
        <v>אביזרים</v>
      </c>
      <c r="AA1235" s="63" t="str">
        <f>'טבלה מרכזת'!D1235</f>
        <v>חדרי צוות/רב תחומי</v>
      </c>
      <c r="AB1235" s="63" t="str">
        <f>'טבלה מרכזת'!E1235</f>
        <v>קולב בגדים</v>
      </c>
      <c r="AC1235" s="63">
        <f>'טבלה מרכזת'!F1235</f>
        <v>300</v>
      </c>
      <c r="AD1235" s="63">
        <f>'טבלה מרכזת'!G1235</f>
        <v>1</v>
      </c>
      <c r="AE1235" s="63">
        <f>'טבלה מרכזת'!H1235</f>
        <v>300</v>
      </c>
    </row>
    <row r="1236" spans="2:31" ht="14.5" thickBot="1" x14ac:dyDescent="0.35">
      <c r="B1236" s="64" t="str">
        <f>תקן[[#This Row],[סוג מרכז]]</f>
        <v>תשושים-אופק</v>
      </c>
      <c r="C1236" s="64">
        <f>תקן[[#This Row],[גודל מרכז]]</f>
        <v>90</v>
      </c>
      <c r="D1236" s="64" t="str">
        <f>תקן[[#This Row],[סוג פריט]]</f>
        <v>אביזרים</v>
      </c>
      <c r="E1236" s="64" t="str">
        <f>תקן[[#This Row],[קטגוריה]]</f>
        <v>מכבסה</v>
      </c>
      <c r="F1236" s="60" t="str">
        <f>תקן[[#This Row],[תיאור הפריט]]</f>
        <v>קרש גיהוץ + מגהץ</v>
      </c>
      <c r="G1236" s="64">
        <f>תקן[[#This Row],[עלות פריט]]</f>
        <v>1000</v>
      </c>
      <c r="H1236" s="64">
        <f>תקן[[#This Row],[כמות]]</f>
        <v>1</v>
      </c>
      <c r="I1236" s="64">
        <f>תקן[[#This Row],[סהכ עלות]]</f>
        <v>1000</v>
      </c>
      <c r="J1236" s="65"/>
      <c r="K1236" s="209" t="str">
        <f t="shared" si="184"/>
        <v>קרש גיהוץ + מגהץ</v>
      </c>
      <c r="L1236" s="210">
        <f t="shared" si="180"/>
        <v>1</v>
      </c>
      <c r="M1236" s="211">
        <f t="shared" si="181"/>
        <v>0</v>
      </c>
      <c r="N1236" s="211">
        <f t="shared" si="182"/>
        <v>1000</v>
      </c>
      <c r="O1236" s="210"/>
      <c r="P1236" s="218"/>
      <c r="Q1236" s="215" t="str">
        <f t="shared" si="185"/>
        <v>אביזרים</v>
      </c>
      <c r="R1236" s="219">
        <f t="shared" si="186"/>
        <v>1</v>
      </c>
      <c r="S1236" s="211">
        <f t="shared" si="187"/>
        <v>0</v>
      </c>
      <c r="T1236" s="211">
        <f t="shared" si="183"/>
        <v>1000</v>
      </c>
      <c r="U1236" s="211">
        <f t="shared" si="188"/>
        <v>1000</v>
      </c>
      <c r="V1236" s="220"/>
      <c r="X1236" s="63" t="str">
        <f>'טבלה מרכזת'!A1236</f>
        <v>תשושים-אופק</v>
      </c>
      <c r="Y1236" s="63">
        <f>'טבלה מרכזת'!B1236</f>
        <v>90</v>
      </c>
      <c r="Z1236" s="63" t="str">
        <f>'טבלה מרכזת'!C1236</f>
        <v>אביזרים</v>
      </c>
      <c r="AA1236" s="63" t="str">
        <f>'טבלה מרכזת'!D1236</f>
        <v>מכבסה</v>
      </c>
      <c r="AB1236" s="63" t="str">
        <f>'טבלה מרכזת'!E1236</f>
        <v>קרש גיהוץ + מגהץ</v>
      </c>
      <c r="AC1236" s="63">
        <f>'טבלה מרכזת'!F1236</f>
        <v>1000</v>
      </c>
      <c r="AD1236" s="63">
        <f>'טבלה מרכזת'!G1236</f>
        <v>1</v>
      </c>
      <c r="AE1236" s="63">
        <f>'טבלה מרכזת'!H1236</f>
        <v>1000</v>
      </c>
    </row>
    <row r="1237" spans="2:31" ht="14.5" thickBot="1" x14ac:dyDescent="0.35">
      <c r="B1237" s="64" t="str">
        <f>תקן[[#This Row],[סוג מרכז]]</f>
        <v>תשושים-אופק</v>
      </c>
      <c r="C1237" s="64">
        <f>תקן[[#This Row],[גודל מרכז]]</f>
        <v>90</v>
      </c>
      <c r="D1237" s="64" t="str">
        <f>תקן[[#This Row],[סוג פריט]]</f>
        <v>אביזרים</v>
      </c>
      <c r="E1237" s="64" t="str">
        <f>תקן[[#This Row],[קטגוריה]]</f>
        <v>חדר רחצה</v>
      </c>
      <c r="F1237" s="60" t="str">
        <f>תקן[[#This Row],[תיאור הפריט]]</f>
        <v>שטיח למניעת החלקה</v>
      </c>
      <c r="G1237" s="64">
        <f>תקן[[#This Row],[עלות פריט]]</f>
        <v>200</v>
      </c>
      <c r="H1237" s="64">
        <f>תקן[[#This Row],[כמות]]</f>
        <v>2</v>
      </c>
      <c r="I1237" s="64">
        <f>תקן[[#This Row],[סהכ עלות]]</f>
        <v>400</v>
      </c>
      <c r="J1237" s="65"/>
      <c r="K1237" s="209" t="str">
        <f t="shared" si="184"/>
        <v>שטיח למניעת החלקה</v>
      </c>
      <c r="L1237" s="210">
        <f t="shared" si="180"/>
        <v>2</v>
      </c>
      <c r="M1237" s="211">
        <f t="shared" si="181"/>
        <v>0</v>
      </c>
      <c r="N1237" s="211">
        <f t="shared" si="182"/>
        <v>400</v>
      </c>
      <c r="O1237" s="210"/>
      <c r="P1237" s="218"/>
      <c r="Q1237" s="215" t="str">
        <f t="shared" si="185"/>
        <v>אביזרים</v>
      </c>
      <c r="R1237" s="219">
        <f t="shared" si="186"/>
        <v>2</v>
      </c>
      <c r="S1237" s="211">
        <f t="shared" si="187"/>
        <v>0</v>
      </c>
      <c r="T1237" s="211">
        <f t="shared" si="183"/>
        <v>200</v>
      </c>
      <c r="U1237" s="211">
        <f t="shared" si="188"/>
        <v>400</v>
      </c>
      <c r="V1237" s="220"/>
      <c r="X1237" s="63" t="str">
        <f>'טבלה מרכזת'!A1237</f>
        <v>תשושים-אופק</v>
      </c>
      <c r="Y1237" s="63">
        <f>'טבלה מרכזת'!B1237</f>
        <v>90</v>
      </c>
      <c r="Z1237" s="63" t="str">
        <f>'טבלה מרכזת'!C1237</f>
        <v>אביזרים</v>
      </c>
      <c r="AA1237" s="63" t="str">
        <f>'טבלה מרכזת'!D1237</f>
        <v>חדר רחצה</v>
      </c>
      <c r="AB1237" s="63" t="str">
        <f>'טבלה מרכזת'!E1237</f>
        <v>שטיח למניעת החלקה</v>
      </c>
      <c r="AC1237" s="63">
        <f>'טבלה מרכזת'!F1237</f>
        <v>200</v>
      </c>
      <c r="AD1237" s="63">
        <f>'טבלה מרכזת'!G1237</f>
        <v>2</v>
      </c>
      <c r="AE1237" s="63">
        <f>'טבלה מרכזת'!H1237</f>
        <v>400</v>
      </c>
    </row>
    <row r="1238" spans="2:31" ht="14.5" thickBot="1" x14ac:dyDescent="0.35">
      <c r="B1238" s="64" t="str">
        <f>תקן[[#This Row],[סוג מרכז]]</f>
        <v>תשושים-אופק</v>
      </c>
      <c r="C1238" s="64">
        <f>תקן[[#This Row],[גודל מרכז]]</f>
        <v>90</v>
      </c>
      <c r="D1238" s="64" t="str">
        <f>תקן[[#This Row],[סוג פריט]]</f>
        <v>אביזרים</v>
      </c>
      <c r="E1238" s="64" t="str">
        <f>תקן[[#This Row],[קטגוריה]]</f>
        <v>כללי</v>
      </c>
      <c r="F1238" s="60" t="str">
        <f>תקן[[#This Row],[תיאור הפריט]]</f>
        <v>שילוט חיצוני למרכז (תקציב)</v>
      </c>
      <c r="G1238" s="64">
        <f>תקן[[#This Row],[עלות פריט]]</f>
        <v>8000</v>
      </c>
      <c r="H1238" s="64">
        <f>תקן[[#This Row],[כמות]]</f>
        <v>1</v>
      </c>
      <c r="I1238" s="64">
        <f>תקן[[#This Row],[סהכ עלות]]</f>
        <v>8000</v>
      </c>
      <c r="J1238" s="65"/>
      <c r="K1238" s="209" t="str">
        <f t="shared" si="184"/>
        <v>שילוט חיצוני למרכז (תקציב)</v>
      </c>
      <c r="L1238" s="210">
        <f t="shared" si="180"/>
        <v>1</v>
      </c>
      <c r="M1238" s="211">
        <f t="shared" si="181"/>
        <v>0</v>
      </c>
      <c r="N1238" s="211">
        <f t="shared" si="182"/>
        <v>8000</v>
      </c>
      <c r="O1238" s="210"/>
      <c r="P1238" s="218"/>
      <c r="Q1238" s="215" t="str">
        <f t="shared" si="185"/>
        <v>אביזרים</v>
      </c>
      <c r="R1238" s="219">
        <f t="shared" si="186"/>
        <v>1</v>
      </c>
      <c r="S1238" s="211">
        <f t="shared" si="187"/>
        <v>0</v>
      </c>
      <c r="T1238" s="211">
        <f t="shared" si="183"/>
        <v>8000</v>
      </c>
      <c r="U1238" s="211">
        <f t="shared" si="188"/>
        <v>8000</v>
      </c>
      <c r="V1238" s="220"/>
      <c r="X1238" s="63" t="str">
        <f>'טבלה מרכזת'!A1238</f>
        <v>תשושים-אופק</v>
      </c>
      <c r="Y1238" s="63">
        <f>'טבלה מרכזת'!B1238</f>
        <v>90</v>
      </c>
      <c r="Z1238" s="63" t="str">
        <f>'טבלה מרכזת'!C1238</f>
        <v>אביזרים</v>
      </c>
      <c r="AA1238" s="63" t="str">
        <f>'טבלה מרכזת'!D1238</f>
        <v>כללי</v>
      </c>
      <c r="AB1238" s="63" t="str">
        <f>'טבלה מרכזת'!E1238</f>
        <v>שילוט חיצוני למרכז (תקציב)</v>
      </c>
      <c r="AC1238" s="63">
        <f>'טבלה מרכזת'!F1238</f>
        <v>8000</v>
      </c>
      <c r="AD1238" s="63">
        <f>'טבלה מרכזת'!G1238</f>
        <v>1</v>
      </c>
      <c r="AE1238" s="63">
        <f>'טבלה מרכזת'!H1238</f>
        <v>8000</v>
      </c>
    </row>
    <row r="1239" spans="2:31" ht="42.5" thickBot="1" x14ac:dyDescent="0.35">
      <c r="B1239" s="64" t="str">
        <f>תקן[[#This Row],[סוג מרכז]]</f>
        <v>תשושים-אופק</v>
      </c>
      <c r="C1239" s="64">
        <f>תקן[[#This Row],[גודל מרכז]]</f>
        <v>90</v>
      </c>
      <c r="D1239" s="64" t="str">
        <f>תקן[[#This Row],[סוג פריט]]</f>
        <v>אביזרים</v>
      </c>
      <c r="E1239" s="64" t="str">
        <f>תקן[[#This Row],[קטגוריה]]</f>
        <v>כללי</v>
      </c>
      <c r="F1239" s="60" t="str">
        <f>תקן[[#This Row],[תיאור הפריט]]</f>
        <v>שיפור בטיחות כמו: מעקות, מאחזי בטיחות, לחצן מצוקה עם צופר, פסים למניעת החלקה.</v>
      </c>
      <c r="G1239" s="64">
        <f>תקן[[#This Row],[עלות פריט]]</f>
        <v>500</v>
      </c>
      <c r="H1239" s="64">
        <f>תקן[[#This Row],[כמות]]</f>
        <v>15</v>
      </c>
      <c r="I1239" s="64">
        <f>תקן[[#This Row],[סהכ עלות]]</f>
        <v>7500</v>
      </c>
      <c r="J1239" s="65"/>
      <c r="K1239" s="209" t="str">
        <f t="shared" si="184"/>
        <v>שיפור בטיחות כמו: מעקות, מאחזי בטיחות, לחצן מצוקה עם צופר, פסים למניעת החלקה.</v>
      </c>
      <c r="L1239" s="210">
        <f t="shared" si="180"/>
        <v>15</v>
      </c>
      <c r="M1239" s="211">
        <f t="shared" si="181"/>
        <v>0</v>
      </c>
      <c r="N1239" s="211">
        <f t="shared" si="182"/>
        <v>7500</v>
      </c>
      <c r="O1239" s="210"/>
      <c r="P1239" s="218"/>
      <c r="Q1239" s="215" t="str">
        <f t="shared" si="185"/>
        <v>אביזרים</v>
      </c>
      <c r="R1239" s="219">
        <f t="shared" si="186"/>
        <v>15</v>
      </c>
      <c r="S1239" s="211">
        <f t="shared" si="187"/>
        <v>0</v>
      </c>
      <c r="T1239" s="211">
        <f t="shared" si="183"/>
        <v>500</v>
      </c>
      <c r="U1239" s="211">
        <f t="shared" si="188"/>
        <v>7500</v>
      </c>
      <c r="V1239" s="220"/>
      <c r="X1239" s="63" t="str">
        <f>'טבלה מרכזת'!A1239</f>
        <v>תשושים-אופק</v>
      </c>
      <c r="Y1239" s="63">
        <f>'טבלה מרכזת'!B1239</f>
        <v>90</v>
      </c>
      <c r="Z1239" s="63" t="str">
        <f>'טבלה מרכזת'!C1239</f>
        <v>אביזרים</v>
      </c>
      <c r="AA1239" s="63" t="str">
        <f>'טבלה מרכזת'!D1239</f>
        <v>כללי</v>
      </c>
      <c r="AB1239" s="63" t="str">
        <f>'טבלה מרכזת'!E1239</f>
        <v>שיפור בטיחות כמו: מעקות, מאחזי בטיחות, לחצן מצוקה עם צופר, פסים למניעת החלקה.</v>
      </c>
      <c r="AC1239" s="63">
        <f>'טבלה מרכזת'!F1239</f>
        <v>500</v>
      </c>
      <c r="AD1239" s="63">
        <f>'טבלה מרכזת'!G1239</f>
        <v>15</v>
      </c>
      <c r="AE1239" s="63">
        <f>'טבלה מרכזת'!H1239</f>
        <v>7500</v>
      </c>
    </row>
    <row r="1240" spans="2:31" ht="14.5" thickBot="1" x14ac:dyDescent="0.35">
      <c r="B1240" s="64" t="str">
        <f>תקן[[#This Row],[סוג מרכז]]</f>
        <v>תשושים-אופק</v>
      </c>
      <c r="C1240" s="64">
        <f>תקן[[#This Row],[גודל מרכז]]</f>
        <v>90</v>
      </c>
      <c r="D1240" s="64" t="str">
        <f>תקן[[#This Row],[סוג פריט]]</f>
        <v>אביזרים</v>
      </c>
      <c r="E1240" s="64" t="str">
        <f>תקן[[#This Row],[קטגוריה]]</f>
        <v>כללי</v>
      </c>
      <c r="F1240" s="60" t="str">
        <f>תקן[[#This Row],[תיאור הפריט]]</f>
        <v>שעון נוכחות</v>
      </c>
      <c r="G1240" s="64">
        <f>תקן[[#This Row],[עלות פריט]]</f>
        <v>900</v>
      </c>
      <c r="H1240" s="64">
        <f>תקן[[#This Row],[כמות]]</f>
        <v>1</v>
      </c>
      <c r="I1240" s="64">
        <f>תקן[[#This Row],[סהכ עלות]]</f>
        <v>900</v>
      </c>
      <c r="J1240" s="65"/>
      <c r="K1240" s="209" t="str">
        <f t="shared" si="184"/>
        <v>שעון נוכחות</v>
      </c>
      <c r="L1240" s="210">
        <f t="shared" si="180"/>
        <v>1</v>
      </c>
      <c r="M1240" s="211">
        <f t="shared" si="181"/>
        <v>0</v>
      </c>
      <c r="N1240" s="211">
        <f t="shared" si="182"/>
        <v>900</v>
      </c>
      <c r="O1240" s="210"/>
      <c r="P1240" s="218"/>
      <c r="Q1240" s="215" t="str">
        <f t="shared" si="185"/>
        <v>אביזרים</v>
      </c>
      <c r="R1240" s="219">
        <f t="shared" si="186"/>
        <v>1</v>
      </c>
      <c r="S1240" s="211">
        <f t="shared" si="187"/>
        <v>0</v>
      </c>
      <c r="T1240" s="211">
        <f t="shared" si="183"/>
        <v>900</v>
      </c>
      <c r="U1240" s="211">
        <f t="shared" si="188"/>
        <v>900</v>
      </c>
      <c r="V1240" s="220"/>
      <c r="X1240" s="63" t="str">
        <f>'טבלה מרכזת'!A1240</f>
        <v>תשושים-אופק</v>
      </c>
      <c r="Y1240" s="63">
        <f>'טבלה מרכזת'!B1240</f>
        <v>90</v>
      </c>
      <c r="Z1240" s="63" t="str">
        <f>'טבלה מרכזת'!C1240</f>
        <v>אביזרים</v>
      </c>
      <c r="AA1240" s="63" t="str">
        <f>'טבלה מרכזת'!D1240</f>
        <v>כללי</v>
      </c>
      <c r="AB1240" s="63" t="str">
        <f>'טבלה מרכזת'!E1240</f>
        <v>שעון נוכחות</v>
      </c>
      <c r="AC1240" s="63">
        <f>'טבלה מרכזת'!F1240</f>
        <v>900</v>
      </c>
      <c r="AD1240" s="63">
        <f>'טבלה מרכזת'!G1240</f>
        <v>1</v>
      </c>
      <c r="AE1240" s="63">
        <f>'טבלה מרכזת'!H1240</f>
        <v>900</v>
      </c>
    </row>
    <row r="1241" spans="2:31" ht="14.5" thickBot="1" x14ac:dyDescent="0.35">
      <c r="B1241" s="64" t="str">
        <f>תקן[[#This Row],[סוג מרכז]]</f>
        <v>תשושים-אופק</v>
      </c>
      <c r="C1241" s="64">
        <f>תקן[[#This Row],[גודל מרכז]]</f>
        <v>90</v>
      </c>
      <c r="D1241" s="64" t="str">
        <f>תקן[[#This Row],[סוג פריט]]</f>
        <v>אביזרים</v>
      </c>
      <c r="E1241" s="64" t="str">
        <f>תקן[[#This Row],[קטגוריה]]</f>
        <v>כללי</v>
      </c>
      <c r="F1241" s="60" t="str">
        <f>תקן[[#This Row],[תיאור הפריט]]</f>
        <v>שעון קיר</v>
      </c>
      <c r="G1241" s="64">
        <f>תקן[[#This Row],[עלות פריט]]</f>
        <v>150</v>
      </c>
      <c r="H1241" s="64">
        <f>תקן[[#This Row],[כמות]]</f>
        <v>3</v>
      </c>
      <c r="I1241" s="64">
        <f>תקן[[#This Row],[סהכ עלות]]</f>
        <v>450</v>
      </c>
      <c r="J1241" s="65"/>
      <c r="K1241" s="209" t="str">
        <f t="shared" si="184"/>
        <v>שעון קיר</v>
      </c>
      <c r="L1241" s="210">
        <f t="shared" si="180"/>
        <v>3</v>
      </c>
      <c r="M1241" s="211">
        <f t="shared" si="181"/>
        <v>0</v>
      </c>
      <c r="N1241" s="211">
        <f t="shared" si="182"/>
        <v>450</v>
      </c>
      <c r="O1241" s="210"/>
      <c r="P1241" s="218"/>
      <c r="Q1241" s="215" t="str">
        <f t="shared" si="185"/>
        <v>אביזרים</v>
      </c>
      <c r="R1241" s="219">
        <f t="shared" si="186"/>
        <v>3</v>
      </c>
      <c r="S1241" s="211">
        <f t="shared" si="187"/>
        <v>0</v>
      </c>
      <c r="T1241" s="211">
        <f t="shared" si="183"/>
        <v>150</v>
      </c>
      <c r="U1241" s="211">
        <f t="shared" si="188"/>
        <v>450</v>
      </c>
      <c r="V1241" s="220"/>
      <c r="X1241" s="63" t="str">
        <f>'טבלה מרכזת'!A1241</f>
        <v>תשושים-אופק</v>
      </c>
      <c r="Y1241" s="63">
        <f>'טבלה מרכזת'!B1241</f>
        <v>90</v>
      </c>
      <c r="Z1241" s="63" t="str">
        <f>'טבלה מרכזת'!C1241</f>
        <v>אביזרים</v>
      </c>
      <c r="AA1241" s="63" t="str">
        <f>'טבלה מרכזת'!D1241</f>
        <v>כללי</v>
      </c>
      <c r="AB1241" s="63" t="str">
        <f>'טבלה מרכזת'!E1241</f>
        <v>שעון קיר</v>
      </c>
      <c r="AC1241" s="63">
        <f>'טבלה מרכזת'!F1241</f>
        <v>150</v>
      </c>
      <c r="AD1241" s="63">
        <f>'טבלה מרכזת'!G1241</f>
        <v>3</v>
      </c>
      <c r="AE1241" s="63">
        <f>'טבלה מרכזת'!H1241</f>
        <v>450</v>
      </c>
    </row>
    <row r="1242" spans="2:31" ht="14.5" thickBot="1" x14ac:dyDescent="0.35">
      <c r="B1242" s="64" t="str">
        <f>תקן[[#This Row],[סוג מרכז]]</f>
        <v>תשושים-אופק</v>
      </c>
      <c r="C1242" s="64">
        <f>תקן[[#This Row],[גודל מרכז]]</f>
        <v>90</v>
      </c>
      <c r="D1242" s="64" t="str">
        <f>תקן[[#This Row],[סוג פריט]]</f>
        <v>אביזרים</v>
      </c>
      <c r="E1242" s="64" t="str">
        <f>תקן[[#This Row],[קטגוריה]]</f>
        <v>כללי</v>
      </c>
      <c r="F1242" s="60" t="str">
        <f>תקן[[#This Row],[תיאור הפריט]]</f>
        <v>תמונות וקישוטי קיר (תקציב)</v>
      </c>
      <c r="G1242" s="64">
        <f>תקן[[#This Row],[עלות פריט]]</f>
        <v>2200</v>
      </c>
      <c r="H1242" s="64">
        <f>תקן[[#This Row],[כמות]]</f>
        <v>2</v>
      </c>
      <c r="I1242" s="64">
        <f>תקן[[#This Row],[סהכ עלות]]</f>
        <v>4400</v>
      </c>
      <c r="J1242" s="65"/>
      <c r="K1242" s="209" t="str">
        <f t="shared" si="184"/>
        <v>תמונות וקישוטי קיר (תקציב)</v>
      </c>
      <c r="L1242" s="210">
        <f t="shared" si="180"/>
        <v>2</v>
      </c>
      <c r="M1242" s="211">
        <f t="shared" si="181"/>
        <v>0</v>
      </c>
      <c r="N1242" s="211">
        <f t="shared" si="182"/>
        <v>4400</v>
      </c>
      <c r="O1242" s="210"/>
      <c r="P1242" s="218"/>
      <c r="Q1242" s="215" t="str">
        <f t="shared" si="185"/>
        <v>אביזרים</v>
      </c>
      <c r="R1242" s="219">
        <f t="shared" si="186"/>
        <v>2</v>
      </c>
      <c r="S1242" s="211">
        <f t="shared" si="187"/>
        <v>0</v>
      </c>
      <c r="T1242" s="211">
        <f t="shared" si="183"/>
        <v>2200</v>
      </c>
      <c r="U1242" s="211">
        <f t="shared" si="188"/>
        <v>4400</v>
      </c>
      <c r="V1242" s="220"/>
      <c r="X1242" s="63" t="str">
        <f>'טבלה מרכזת'!A1242</f>
        <v>תשושים-אופק</v>
      </c>
      <c r="Y1242" s="63">
        <f>'טבלה מרכזת'!B1242</f>
        <v>90</v>
      </c>
      <c r="Z1242" s="63" t="str">
        <f>'טבלה מרכזת'!C1242</f>
        <v>אביזרים</v>
      </c>
      <c r="AA1242" s="63" t="str">
        <f>'טבלה מרכזת'!D1242</f>
        <v>כללי</v>
      </c>
      <c r="AB1242" s="63" t="str">
        <f>'טבלה מרכזת'!E1242</f>
        <v>תמונות וקישוטי קיר (תקציב)</v>
      </c>
      <c r="AC1242" s="63">
        <f>'טבלה מרכזת'!F1242</f>
        <v>2200</v>
      </c>
      <c r="AD1242" s="63">
        <f>'טבלה מרכזת'!G1242</f>
        <v>2</v>
      </c>
      <c r="AE1242" s="63">
        <f>'טבלה מרכזת'!H1242</f>
        <v>4400</v>
      </c>
    </row>
    <row r="1243" spans="2:31" ht="14.5" thickBot="1" x14ac:dyDescent="0.35">
      <c r="B1243" s="64" t="str">
        <f>תקן[[#This Row],[סוג מרכז]]</f>
        <v>תשושים-אופק</v>
      </c>
      <c r="C1243" s="64">
        <f>תקן[[#This Row],[גודל מרכז]]</f>
        <v>90</v>
      </c>
      <c r="D1243" s="64" t="str">
        <f>תקן[[#This Row],[סוג פריט]]</f>
        <v>הנגשת ראייה</v>
      </c>
      <c r="E1243" s="64" t="str">
        <f>תקן[[#This Row],[קטגוריה]]</f>
        <v>הנגשת ראייה</v>
      </c>
      <c r="F1243" s="60" t="str">
        <f>תקן[[#This Row],[תיאור הפריט]]</f>
        <v xml:space="preserve">ראה גיליון מצורף </v>
      </c>
      <c r="G1243" s="64">
        <f>תקן[[#This Row],[עלות פריט]]</f>
        <v>0</v>
      </c>
      <c r="H1243" s="64">
        <f>תקן[[#This Row],[כמות]]</f>
        <v>0</v>
      </c>
      <c r="I1243" s="64">
        <f>תקן[[#This Row],[סהכ עלות]]</f>
        <v>0</v>
      </c>
      <c r="J1243" s="65"/>
      <c r="K1243" s="209" t="str">
        <f t="shared" si="184"/>
        <v xml:space="preserve">ראה גיליון מצורף </v>
      </c>
      <c r="L1243" s="210">
        <f t="shared" si="180"/>
        <v>0</v>
      </c>
      <c r="M1243" s="211">
        <f t="shared" si="181"/>
        <v>0</v>
      </c>
      <c r="N1243" s="211">
        <f t="shared" si="182"/>
        <v>0</v>
      </c>
      <c r="O1243" s="210"/>
      <c r="P1243" s="218"/>
      <c r="Q1243" s="215" t="str">
        <f t="shared" si="185"/>
        <v>הנגשת ראייה</v>
      </c>
      <c r="R1243" s="219">
        <f t="shared" si="186"/>
        <v>0</v>
      </c>
      <c r="S1243" s="211">
        <f t="shared" si="187"/>
        <v>0</v>
      </c>
      <c r="T1243" s="211">
        <f t="shared" si="183"/>
        <v>0</v>
      </c>
      <c r="U1243" s="211">
        <f t="shared" si="188"/>
        <v>0</v>
      </c>
      <c r="V1243" s="220"/>
      <c r="X1243" s="63" t="str">
        <f>'טבלה מרכזת'!A1243</f>
        <v>תשושים-אופק</v>
      </c>
      <c r="Y1243" s="63">
        <f>'טבלה מרכזת'!B1243</f>
        <v>90</v>
      </c>
      <c r="Z1243" s="63" t="str">
        <f>'טבלה מרכזת'!C1243</f>
        <v>הנגשת ראייה</v>
      </c>
      <c r="AA1243" s="63" t="str">
        <f>'טבלה מרכזת'!D1243</f>
        <v>הנגשת ראייה</v>
      </c>
      <c r="AB1243" s="63" t="str">
        <f>'טבלה מרכזת'!E1243</f>
        <v xml:space="preserve">ראה גיליון מצורף </v>
      </c>
      <c r="AC1243" s="63">
        <f>'טבלה מרכזת'!F1243</f>
        <v>0</v>
      </c>
      <c r="AD1243" s="63">
        <f>'טבלה מרכזת'!G1243</f>
        <v>0</v>
      </c>
      <c r="AE1243" s="63">
        <f>'טבלה מרכזת'!H1243</f>
        <v>0</v>
      </c>
    </row>
    <row r="1244" spans="2:31" ht="14.5" thickBot="1" x14ac:dyDescent="0.35">
      <c r="B1244" s="64" t="str">
        <f>תקן[[#This Row],[סוג מרכז]]</f>
        <v>תשושים-אופק</v>
      </c>
      <c r="C1244" s="64">
        <f>תקן[[#This Row],[גודל מרכז]]</f>
        <v>90</v>
      </c>
      <c r="D1244" s="64" t="str">
        <f>תקן[[#This Row],[סוג פריט]]</f>
        <v>הנגשת שמע</v>
      </c>
      <c r="E1244" s="64" t="str">
        <f>תקן[[#This Row],[קטגוריה]]</f>
        <v>הנגשת שמע</v>
      </c>
      <c r="F1244" s="60" t="str">
        <f>תקן[[#This Row],[תיאור הפריט]]</f>
        <v xml:space="preserve">ראה גיליון מצורף </v>
      </c>
      <c r="G1244" s="64">
        <f>תקן[[#This Row],[עלות פריט]]</f>
        <v>0</v>
      </c>
      <c r="H1244" s="64">
        <f>תקן[[#This Row],[כמות]]</f>
        <v>0</v>
      </c>
      <c r="I1244" s="64">
        <f>תקן[[#This Row],[סהכ עלות]]</f>
        <v>0</v>
      </c>
      <c r="J1244" s="65"/>
      <c r="K1244" s="209" t="str">
        <f t="shared" si="184"/>
        <v xml:space="preserve">ראה גיליון מצורף </v>
      </c>
      <c r="L1244" s="210">
        <f t="shared" si="180"/>
        <v>0</v>
      </c>
      <c r="M1244" s="211">
        <f t="shared" si="181"/>
        <v>0</v>
      </c>
      <c r="N1244" s="211">
        <f t="shared" si="182"/>
        <v>0</v>
      </c>
      <c r="O1244" s="210"/>
      <c r="P1244" s="218"/>
      <c r="Q1244" s="215" t="str">
        <f t="shared" si="185"/>
        <v>הנגשת שמע</v>
      </c>
      <c r="R1244" s="219">
        <f t="shared" si="186"/>
        <v>0</v>
      </c>
      <c r="S1244" s="211">
        <f t="shared" si="187"/>
        <v>0</v>
      </c>
      <c r="T1244" s="211">
        <f t="shared" si="183"/>
        <v>0</v>
      </c>
      <c r="U1244" s="211">
        <f t="shared" si="188"/>
        <v>0</v>
      </c>
      <c r="V1244" s="220"/>
      <c r="X1244" s="63" t="str">
        <f>'טבלה מרכזת'!A1244</f>
        <v>תשושים-אופק</v>
      </c>
      <c r="Y1244" s="63">
        <f>'טבלה מרכזת'!B1244</f>
        <v>90</v>
      </c>
      <c r="Z1244" s="63" t="str">
        <f>'טבלה מרכזת'!C1244</f>
        <v>הנגשת שמע</v>
      </c>
      <c r="AA1244" s="63" t="str">
        <f>'טבלה מרכזת'!D1244</f>
        <v>הנגשת שמע</v>
      </c>
      <c r="AB1244" s="63" t="str">
        <f>'טבלה מרכזת'!E1244</f>
        <v xml:space="preserve">ראה גיליון מצורף </v>
      </c>
      <c r="AC1244" s="63">
        <f>'טבלה מרכזת'!F1244</f>
        <v>0</v>
      </c>
      <c r="AD1244" s="63">
        <f>'טבלה מרכזת'!G1244</f>
        <v>0</v>
      </c>
      <c r="AE1244" s="63">
        <f>'טבלה מרכזת'!H1244</f>
        <v>0</v>
      </c>
    </row>
    <row r="1245" spans="2:31" ht="14.5" thickBot="1" x14ac:dyDescent="0.35">
      <c r="B1245" s="64" t="str">
        <f>תקן[[#This Row],[סוג מרכז]]</f>
        <v>תשושים-אופק</v>
      </c>
      <c r="C1245" s="64">
        <f>תקן[[#This Row],[גודל מרכז]]</f>
        <v>90</v>
      </c>
      <c r="D1245" s="64" t="str">
        <f>תקן[[#This Row],[סוג פריט]]</f>
        <v>חדר סנוזלן</v>
      </c>
      <c r="E1245" s="64" t="str">
        <f>תקן[[#This Row],[קטגוריה]]</f>
        <v>חדר סנוזלן</v>
      </c>
      <c r="F1245" s="60" t="str">
        <f>תקן[[#This Row],[תיאור הפריט]]</f>
        <v xml:space="preserve">ראה גיליון מצורף </v>
      </c>
      <c r="G1245" s="64">
        <f>תקן[[#This Row],[עלות פריט]]</f>
        <v>0</v>
      </c>
      <c r="H1245" s="64">
        <f>תקן[[#This Row],[כמות]]</f>
        <v>0</v>
      </c>
      <c r="I1245" s="64">
        <f>תקן[[#This Row],[סהכ עלות]]</f>
        <v>0</v>
      </c>
      <c r="J1245" s="65"/>
      <c r="K1245" s="209" t="str">
        <f t="shared" si="184"/>
        <v xml:space="preserve">ראה גיליון מצורף </v>
      </c>
      <c r="L1245" s="210">
        <f t="shared" si="180"/>
        <v>0</v>
      </c>
      <c r="M1245" s="211">
        <f t="shared" si="181"/>
        <v>0</v>
      </c>
      <c r="N1245" s="211">
        <f t="shared" si="182"/>
        <v>0</v>
      </c>
      <c r="O1245" s="210"/>
      <c r="P1245" s="218"/>
      <c r="Q1245" s="215" t="str">
        <f t="shared" si="185"/>
        <v>חדר סנוזלן</v>
      </c>
      <c r="R1245" s="219">
        <f t="shared" si="186"/>
        <v>0</v>
      </c>
      <c r="S1245" s="211">
        <f t="shared" si="187"/>
        <v>0</v>
      </c>
      <c r="T1245" s="211">
        <f t="shared" si="183"/>
        <v>0</v>
      </c>
      <c r="U1245" s="211">
        <f t="shared" si="188"/>
        <v>0</v>
      </c>
      <c r="V1245" s="220"/>
      <c r="X1245" s="63" t="str">
        <f>'טבלה מרכזת'!A1245</f>
        <v>תשושים-אופק</v>
      </c>
      <c r="Y1245" s="63">
        <f>'טבלה מרכזת'!B1245</f>
        <v>90</v>
      </c>
      <c r="Z1245" s="63" t="str">
        <f>'טבלה מרכזת'!C1245</f>
        <v>חדר סנוזלן</v>
      </c>
      <c r="AA1245" s="63" t="str">
        <f>'טבלה מרכזת'!D1245</f>
        <v>חדר סנוזלן</v>
      </c>
      <c r="AB1245" s="63" t="str">
        <f>'טבלה מרכזת'!E1245</f>
        <v xml:space="preserve">ראה גיליון מצורף </v>
      </c>
      <c r="AC1245" s="63">
        <f>'טבלה מרכזת'!F1245</f>
        <v>0</v>
      </c>
      <c r="AD1245" s="63">
        <f>'טבלה מרכזת'!G1245</f>
        <v>0</v>
      </c>
      <c r="AE1245" s="63">
        <f>'טבלה מרכזת'!H1245</f>
        <v>0</v>
      </c>
    </row>
    <row r="1246" spans="2:31" ht="14.5" thickBot="1" x14ac:dyDescent="0.35">
      <c r="B1246" s="64" t="str">
        <f>תקן[[#This Row],[סוג מרכז]]</f>
        <v>תשושים-אופק</v>
      </c>
      <c r="C1246" s="64">
        <f>תקן[[#This Row],[גודל מרכז]]</f>
        <v>90</v>
      </c>
      <c r="D1246" s="64" t="str">
        <f>תקן[[#This Row],[סוג פריט]]</f>
        <v>חוגים</v>
      </c>
      <c r="E1246" s="64" t="str">
        <f>תקן[[#This Row],[קטגוריה]]</f>
        <v>חוגים</v>
      </c>
      <c r="F1246" s="60" t="str">
        <f>תקן[[#This Row],[תיאור הפריט]]</f>
        <v xml:space="preserve">ראה גיליון מצורף </v>
      </c>
      <c r="G1246" s="64">
        <f>תקן[[#This Row],[עלות פריט]]</f>
        <v>0</v>
      </c>
      <c r="H1246" s="64">
        <f>תקן[[#This Row],[כמות]]</f>
        <v>0</v>
      </c>
      <c r="I1246" s="64">
        <f>תקן[[#This Row],[סהכ עלות]]</f>
        <v>0</v>
      </c>
      <c r="J1246" s="65"/>
      <c r="K1246" s="209" t="str">
        <f t="shared" si="184"/>
        <v xml:space="preserve">ראה גיליון מצורף </v>
      </c>
      <c r="L1246" s="210">
        <f t="shared" si="180"/>
        <v>0</v>
      </c>
      <c r="M1246" s="211">
        <f t="shared" si="181"/>
        <v>0</v>
      </c>
      <c r="N1246" s="211">
        <f t="shared" si="182"/>
        <v>0</v>
      </c>
      <c r="O1246" s="210"/>
      <c r="P1246" s="218"/>
      <c r="Q1246" s="215" t="str">
        <f t="shared" si="185"/>
        <v>חוגים</v>
      </c>
      <c r="R1246" s="219">
        <f t="shared" si="186"/>
        <v>0</v>
      </c>
      <c r="S1246" s="211">
        <f t="shared" si="187"/>
        <v>0</v>
      </c>
      <c r="T1246" s="211">
        <f t="shared" si="183"/>
        <v>0</v>
      </c>
      <c r="U1246" s="211">
        <f t="shared" si="188"/>
        <v>0</v>
      </c>
      <c r="V1246" s="220"/>
      <c r="X1246" s="63" t="str">
        <f>'טבלה מרכזת'!A1246</f>
        <v>תשושים-אופק</v>
      </c>
      <c r="Y1246" s="63">
        <f>'טבלה מרכזת'!B1246</f>
        <v>90</v>
      </c>
      <c r="Z1246" s="63" t="str">
        <f>'טבלה מרכזת'!C1246</f>
        <v>חוגים</v>
      </c>
      <c r="AA1246" s="63" t="str">
        <f>'טבלה מרכזת'!D1246</f>
        <v>חוגים</v>
      </c>
      <c r="AB1246" s="63" t="str">
        <f>'טבלה מרכזת'!E1246</f>
        <v xml:space="preserve">ראה גיליון מצורף </v>
      </c>
      <c r="AC1246" s="63">
        <f>'טבלה מרכזת'!F1246</f>
        <v>0</v>
      </c>
      <c r="AD1246" s="63">
        <f>'טבלה מרכזת'!G1246</f>
        <v>0</v>
      </c>
      <c r="AE1246" s="63">
        <f>'טבלה מרכזת'!H1246</f>
        <v>0</v>
      </c>
    </row>
    <row r="1247" spans="2:31" ht="14.5" thickBot="1" x14ac:dyDescent="0.35">
      <c r="B1247" s="64" t="str">
        <f>תקן[[#This Row],[סוג מרכז]]</f>
        <v>תשושים-אופק</v>
      </c>
      <c r="C1247" s="64">
        <f>תקן[[#This Row],[גודל מרכז]]</f>
        <v>90</v>
      </c>
      <c r="D1247" s="64" t="str">
        <f>תקן[[#This Row],[סוג פריט]]</f>
        <v>חממה/גינה טיפולית</v>
      </c>
      <c r="E1247" s="64" t="str">
        <f>תקן[[#This Row],[קטגוריה]]</f>
        <v>חממה/גינה טיפולית</v>
      </c>
      <c r="F1247" s="60" t="str">
        <f>תקן[[#This Row],[תיאור הפריט]]</f>
        <v xml:space="preserve">ראה גיליון מצורף </v>
      </c>
      <c r="G1247" s="64">
        <f>תקן[[#This Row],[עלות פריט]]</f>
        <v>0</v>
      </c>
      <c r="H1247" s="64">
        <f>תקן[[#This Row],[כמות]]</f>
        <v>0</v>
      </c>
      <c r="I1247" s="64">
        <f>תקן[[#This Row],[סהכ עלות]]</f>
        <v>0</v>
      </c>
      <c r="J1247" s="65"/>
      <c r="K1247" s="209" t="str">
        <f t="shared" si="184"/>
        <v xml:space="preserve">ראה גיליון מצורף </v>
      </c>
      <c r="L1247" s="210">
        <f t="shared" si="180"/>
        <v>0</v>
      </c>
      <c r="M1247" s="211">
        <f t="shared" si="181"/>
        <v>0</v>
      </c>
      <c r="N1247" s="211">
        <f t="shared" si="182"/>
        <v>0</v>
      </c>
      <c r="O1247" s="210"/>
      <c r="P1247" s="218"/>
      <c r="Q1247" s="215" t="str">
        <f t="shared" si="185"/>
        <v>חממה/גינה טיפולית</v>
      </c>
      <c r="R1247" s="219">
        <f t="shared" si="186"/>
        <v>0</v>
      </c>
      <c r="S1247" s="211">
        <f t="shared" si="187"/>
        <v>0</v>
      </c>
      <c r="T1247" s="211">
        <f t="shared" si="183"/>
        <v>0</v>
      </c>
      <c r="U1247" s="211">
        <f t="shared" si="188"/>
        <v>0</v>
      </c>
      <c r="V1247" s="220"/>
      <c r="X1247" s="63" t="str">
        <f>'טבלה מרכזת'!A1247</f>
        <v>תשושים-אופק</v>
      </c>
      <c r="Y1247" s="63">
        <f>'טבלה מרכזת'!B1247</f>
        <v>90</v>
      </c>
      <c r="Z1247" s="63" t="str">
        <f>'טבלה מרכזת'!C1247</f>
        <v>חממה/גינה טיפולית</v>
      </c>
      <c r="AA1247" s="63" t="str">
        <f>'טבלה מרכזת'!D1247</f>
        <v>חממה/גינה טיפולית</v>
      </c>
      <c r="AB1247" s="63" t="str">
        <f>'טבלה מרכזת'!E1247</f>
        <v xml:space="preserve">ראה גיליון מצורף </v>
      </c>
      <c r="AC1247" s="63">
        <f>'טבלה מרכזת'!F1247</f>
        <v>0</v>
      </c>
      <c r="AD1247" s="63">
        <f>'טבלה מרכזת'!G1247</f>
        <v>0</v>
      </c>
      <c r="AE1247" s="63">
        <f>'טבלה מרכזת'!H1247</f>
        <v>0</v>
      </c>
    </row>
    <row r="1248" spans="2:31" ht="14.5" thickBot="1" x14ac:dyDescent="0.35">
      <c r="B1248" s="64" t="str">
        <f>תקן[[#This Row],[סוג מרכז]]</f>
        <v>תשושים-אופק</v>
      </c>
      <c r="C1248" s="64">
        <f>תקן[[#This Row],[גודל מרכז]]</f>
        <v>90</v>
      </c>
      <c r="D1248" s="64" t="str">
        <f>תקן[[#This Row],[סוג פריט]]</f>
        <v>טיפוח חן/מספרה</v>
      </c>
      <c r="E1248" s="64" t="str">
        <f>תקן[[#This Row],[קטגוריה]]</f>
        <v>טיפוח החן</v>
      </c>
      <c r="F1248" s="60" t="str">
        <f>תקן[[#This Row],[תיאור הפריט]]</f>
        <v>ארון איחסון (רוחב 80-100 ס"מ)</v>
      </c>
      <c r="G1248" s="64">
        <f>תקן[[#This Row],[עלות פריט]]</f>
        <v>1000</v>
      </c>
      <c r="H1248" s="64">
        <f>תקן[[#This Row],[כמות]]</f>
        <v>1</v>
      </c>
      <c r="I1248" s="64">
        <f>תקן[[#This Row],[סהכ עלות]]</f>
        <v>1000</v>
      </c>
      <c r="J1248" s="65"/>
      <c r="K1248" s="209" t="str">
        <f t="shared" si="184"/>
        <v>ארון איחסון (רוחב 80-100 ס"מ)</v>
      </c>
      <c r="L1248" s="210">
        <f t="shared" si="180"/>
        <v>1</v>
      </c>
      <c r="M1248" s="211">
        <f t="shared" si="181"/>
        <v>0</v>
      </c>
      <c r="N1248" s="211">
        <f t="shared" si="182"/>
        <v>1000</v>
      </c>
      <c r="O1248" s="210"/>
      <c r="P1248" s="218"/>
      <c r="Q1248" s="215" t="str">
        <f t="shared" si="185"/>
        <v>טיפוח חן/מספרה</v>
      </c>
      <c r="R1248" s="219">
        <f t="shared" si="186"/>
        <v>1</v>
      </c>
      <c r="S1248" s="211">
        <f t="shared" si="187"/>
        <v>0</v>
      </c>
      <c r="T1248" s="211">
        <f t="shared" si="183"/>
        <v>1000</v>
      </c>
      <c r="U1248" s="211">
        <f t="shared" si="188"/>
        <v>1000</v>
      </c>
      <c r="V1248" s="220"/>
      <c r="X1248" s="63" t="str">
        <f>'טבלה מרכזת'!A1248</f>
        <v>תשושים-אופק</v>
      </c>
      <c r="Y1248" s="63">
        <f>'טבלה מרכזת'!B1248</f>
        <v>90</v>
      </c>
      <c r="Z1248" s="63" t="str">
        <f>'טבלה מרכזת'!C1248</f>
        <v>טיפוח חן/מספרה</v>
      </c>
      <c r="AA1248" s="63" t="str">
        <f>'טבלה מרכזת'!D1248</f>
        <v>טיפוח החן</v>
      </c>
      <c r="AB1248" s="63" t="str">
        <f>'טבלה מרכזת'!E1248</f>
        <v>ארון איחסון (רוחב 80-100 ס"מ)</v>
      </c>
      <c r="AC1248" s="63">
        <f>'טבלה מרכזת'!F1248</f>
        <v>1000</v>
      </c>
      <c r="AD1248" s="63">
        <f>'טבלה מרכזת'!G1248</f>
        <v>1</v>
      </c>
      <c r="AE1248" s="63">
        <f>'טבלה מרכזת'!H1248</f>
        <v>1000</v>
      </c>
    </row>
    <row r="1249" spans="2:31" ht="14.5" thickBot="1" x14ac:dyDescent="0.35">
      <c r="B1249" s="64" t="str">
        <f>תקן[[#This Row],[סוג מרכז]]</f>
        <v>תשושים-אופק</v>
      </c>
      <c r="C1249" s="64">
        <f>תקן[[#This Row],[גודל מרכז]]</f>
        <v>90</v>
      </c>
      <c r="D1249" s="64" t="str">
        <f>תקן[[#This Row],[סוג פריט]]</f>
        <v>טיפוח חן/מספרה</v>
      </c>
      <c r="E1249" s="64" t="str">
        <f>תקן[[#This Row],[קטגוריה]]</f>
        <v>טיפוח החן</v>
      </c>
      <c r="F1249" s="60" t="str">
        <f>תקן[[#This Row],[תיאור הפריט]]</f>
        <v>ארון תחתון+כיור+ברז+משטח</v>
      </c>
      <c r="G1249" s="64">
        <f>תקן[[#This Row],[עלות פריט]]</f>
        <v>2500</v>
      </c>
      <c r="H1249" s="64">
        <f>תקן[[#This Row],[כמות]]</f>
        <v>1</v>
      </c>
      <c r="I1249" s="64">
        <f>תקן[[#This Row],[סהכ עלות]]</f>
        <v>2500</v>
      </c>
      <c r="J1249" s="65"/>
      <c r="K1249" s="209" t="str">
        <f t="shared" si="184"/>
        <v>ארון תחתון+כיור+ברז+משטח</v>
      </c>
      <c r="L1249" s="210">
        <f t="shared" si="180"/>
        <v>1</v>
      </c>
      <c r="M1249" s="211">
        <f t="shared" si="181"/>
        <v>0</v>
      </c>
      <c r="N1249" s="211">
        <f t="shared" si="182"/>
        <v>2500</v>
      </c>
      <c r="O1249" s="210"/>
      <c r="P1249" s="218"/>
      <c r="Q1249" s="215" t="str">
        <f t="shared" si="185"/>
        <v>טיפוח חן/מספרה</v>
      </c>
      <c r="R1249" s="219">
        <f t="shared" si="186"/>
        <v>1</v>
      </c>
      <c r="S1249" s="211">
        <f t="shared" si="187"/>
        <v>0</v>
      </c>
      <c r="T1249" s="211">
        <f t="shared" si="183"/>
        <v>2500</v>
      </c>
      <c r="U1249" s="211">
        <f t="shared" si="188"/>
        <v>2500</v>
      </c>
      <c r="V1249" s="220"/>
      <c r="X1249" s="63" t="str">
        <f>'טבלה מרכזת'!A1249</f>
        <v>תשושים-אופק</v>
      </c>
      <c r="Y1249" s="63">
        <f>'טבלה מרכזת'!B1249</f>
        <v>90</v>
      </c>
      <c r="Z1249" s="63" t="str">
        <f>'טבלה מרכזת'!C1249</f>
        <v>טיפוח חן/מספרה</v>
      </c>
      <c r="AA1249" s="63" t="str">
        <f>'טבלה מרכזת'!D1249</f>
        <v>טיפוח החן</v>
      </c>
      <c r="AB1249" s="63" t="str">
        <f>'טבלה מרכזת'!E1249</f>
        <v>ארון תחתון+כיור+ברז+משטח</v>
      </c>
      <c r="AC1249" s="63">
        <f>'טבלה מרכזת'!F1249</f>
        <v>2500</v>
      </c>
      <c r="AD1249" s="63">
        <f>'טבלה מרכזת'!G1249</f>
        <v>1</v>
      </c>
      <c r="AE1249" s="63">
        <f>'טבלה מרכזת'!H1249</f>
        <v>2500</v>
      </c>
    </row>
    <row r="1250" spans="2:31" ht="14.5" thickBot="1" x14ac:dyDescent="0.35">
      <c r="B1250" s="64" t="str">
        <f>תקן[[#This Row],[סוג מרכז]]</f>
        <v>תשושים-אופק</v>
      </c>
      <c r="C1250" s="64">
        <f>תקן[[#This Row],[גודל מרכז]]</f>
        <v>90</v>
      </c>
      <c r="D1250" s="64" t="str">
        <f>תקן[[#This Row],[סוג פריט]]</f>
        <v>טיפוח חן/מספרה</v>
      </c>
      <c r="E1250" s="64" t="str">
        <f>תקן[[#This Row],[קטגוריה]]</f>
        <v>טיפוח החן</v>
      </c>
      <c r="F1250" s="60" t="str">
        <f>תקן[[#This Row],[תיאור הפריט]]</f>
        <v>דלפק עבודה למספרה</v>
      </c>
      <c r="G1250" s="64">
        <f>תקן[[#This Row],[עלות פריט]]</f>
        <v>2000</v>
      </c>
      <c r="H1250" s="64">
        <f>תקן[[#This Row],[כמות]]</f>
        <v>1</v>
      </c>
      <c r="I1250" s="64">
        <f>תקן[[#This Row],[סהכ עלות]]</f>
        <v>2000</v>
      </c>
      <c r="J1250" s="65"/>
      <c r="K1250" s="209" t="str">
        <f t="shared" si="184"/>
        <v>דלפק עבודה למספרה</v>
      </c>
      <c r="L1250" s="210">
        <f t="shared" si="180"/>
        <v>1</v>
      </c>
      <c r="M1250" s="211">
        <f t="shared" si="181"/>
        <v>0</v>
      </c>
      <c r="N1250" s="211">
        <f t="shared" si="182"/>
        <v>2000</v>
      </c>
      <c r="O1250" s="210"/>
      <c r="P1250" s="218"/>
      <c r="Q1250" s="215" t="str">
        <f t="shared" si="185"/>
        <v>טיפוח חן/מספרה</v>
      </c>
      <c r="R1250" s="219">
        <f t="shared" si="186"/>
        <v>1</v>
      </c>
      <c r="S1250" s="211">
        <f t="shared" si="187"/>
        <v>0</v>
      </c>
      <c r="T1250" s="211">
        <f t="shared" si="183"/>
        <v>2000</v>
      </c>
      <c r="U1250" s="211">
        <f t="shared" si="188"/>
        <v>2000</v>
      </c>
      <c r="V1250" s="220"/>
      <c r="X1250" s="63" t="str">
        <f>'טבלה מרכזת'!A1250</f>
        <v>תשושים-אופק</v>
      </c>
      <c r="Y1250" s="63">
        <f>'טבלה מרכזת'!B1250</f>
        <v>90</v>
      </c>
      <c r="Z1250" s="63" t="str">
        <f>'טבלה מרכזת'!C1250</f>
        <v>טיפוח חן/מספרה</v>
      </c>
      <c r="AA1250" s="63" t="str">
        <f>'טבלה מרכזת'!D1250</f>
        <v>טיפוח החן</v>
      </c>
      <c r="AB1250" s="63" t="str">
        <f>'טבלה מרכזת'!E1250</f>
        <v>דלפק עבודה למספרה</v>
      </c>
      <c r="AC1250" s="63">
        <f>'טבלה מרכזת'!F1250</f>
        <v>2000</v>
      </c>
      <c r="AD1250" s="63">
        <f>'טבלה מרכזת'!G1250</f>
        <v>1</v>
      </c>
      <c r="AE1250" s="63">
        <f>'טבלה מרכזת'!H1250</f>
        <v>2000</v>
      </c>
    </row>
    <row r="1251" spans="2:31" ht="14.5" thickBot="1" x14ac:dyDescent="0.35">
      <c r="B1251" s="64" t="str">
        <f>תקן[[#This Row],[סוג מרכז]]</f>
        <v>תשושים-אופק</v>
      </c>
      <c r="C1251" s="64">
        <f>תקן[[#This Row],[גודל מרכז]]</f>
        <v>90</v>
      </c>
      <c r="D1251" s="64" t="str">
        <f>תקן[[#This Row],[סוג פריט]]</f>
        <v>טיפוח חן/מספרה</v>
      </c>
      <c r="E1251" s="64" t="str">
        <f>תקן[[#This Row],[קטגוריה]]</f>
        <v>טיפוח החן</v>
      </c>
      <c r="F1251" s="60" t="str">
        <f>תקן[[#This Row],[תיאור הפריט]]</f>
        <v>כיסא טיפולים</v>
      </c>
      <c r="G1251" s="64">
        <f>תקן[[#This Row],[עלות פריט]]</f>
        <v>1500</v>
      </c>
      <c r="H1251" s="64">
        <f>תקן[[#This Row],[כמות]]</f>
        <v>1</v>
      </c>
      <c r="I1251" s="64">
        <f>תקן[[#This Row],[סהכ עלות]]</f>
        <v>1500</v>
      </c>
      <c r="J1251" s="65"/>
      <c r="K1251" s="209" t="str">
        <f t="shared" si="184"/>
        <v>כיסא טיפולים</v>
      </c>
      <c r="L1251" s="210">
        <f t="shared" si="180"/>
        <v>1</v>
      </c>
      <c r="M1251" s="211">
        <f t="shared" si="181"/>
        <v>0</v>
      </c>
      <c r="N1251" s="211">
        <f t="shared" si="182"/>
        <v>1500</v>
      </c>
      <c r="O1251" s="210"/>
      <c r="P1251" s="218"/>
      <c r="Q1251" s="215" t="str">
        <f t="shared" si="185"/>
        <v>טיפוח חן/מספרה</v>
      </c>
      <c r="R1251" s="219">
        <f t="shared" si="186"/>
        <v>1</v>
      </c>
      <c r="S1251" s="211">
        <f t="shared" si="187"/>
        <v>0</v>
      </c>
      <c r="T1251" s="211">
        <f t="shared" si="183"/>
        <v>1500</v>
      </c>
      <c r="U1251" s="211">
        <f t="shared" si="188"/>
        <v>1500</v>
      </c>
      <c r="V1251" s="220"/>
      <c r="X1251" s="63" t="str">
        <f>'טבלה מרכזת'!A1251</f>
        <v>תשושים-אופק</v>
      </c>
      <c r="Y1251" s="63">
        <f>'טבלה מרכזת'!B1251</f>
        <v>90</v>
      </c>
      <c r="Z1251" s="63" t="str">
        <f>'טבלה מרכזת'!C1251</f>
        <v>טיפוח חן/מספרה</v>
      </c>
      <c r="AA1251" s="63" t="str">
        <f>'טבלה מרכזת'!D1251</f>
        <v>טיפוח החן</v>
      </c>
      <c r="AB1251" s="63" t="str">
        <f>'טבלה מרכזת'!E1251</f>
        <v>כיסא טיפולים</v>
      </c>
      <c r="AC1251" s="63">
        <f>'טבלה מרכזת'!F1251</f>
        <v>1500</v>
      </c>
      <c r="AD1251" s="63">
        <f>'טבלה מרכזת'!G1251</f>
        <v>1</v>
      </c>
      <c r="AE1251" s="63">
        <f>'טבלה מרכזת'!H1251</f>
        <v>1500</v>
      </c>
    </row>
    <row r="1252" spans="2:31" ht="14.5" thickBot="1" x14ac:dyDescent="0.35">
      <c r="B1252" s="64" t="str">
        <f>תקן[[#This Row],[סוג מרכז]]</f>
        <v>תשושים-אופק</v>
      </c>
      <c r="C1252" s="64">
        <f>תקן[[#This Row],[גודל מרכז]]</f>
        <v>90</v>
      </c>
      <c r="D1252" s="64" t="str">
        <f>תקן[[#This Row],[סוג פריט]]</f>
        <v>טיפוח חן/מספרה</v>
      </c>
      <c r="E1252" s="64" t="str">
        <f>תקן[[#This Row],[קטגוריה]]</f>
        <v>טיפוח החן</v>
      </c>
      <c r="F1252" s="60" t="str">
        <f>תקן[[#This Row],[תיאור הפריט]]</f>
        <v>כיסא לייבוש + הדום</v>
      </c>
      <c r="G1252" s="64">
        <f>תקן[[#This Row],[עלות פריט]]</f>
        <v>1600</v>
      </c>
      <c r="H1252" s="64">
        <f>תקן[[#This Row],[כמות]]</f>
        <v>1</v>
      </c>
      <c r="I1252" s="64">
        <f>תקן[[#This Row],[סהכ עלות]]</f>
        <v>1600</v>
      </c>
      <c r="J1252" s="65"/>
      <c r="K1252" s="209" t="str">
        <f t="shared" si="184"/>
        <v>כיסא לייבוש + הדום</v>
      </c>
      <c r="L1252" s="210">
        <f t="shared" si="180"/>
        <v>1</v>
      </c>
      <c r="M1252" s="211">
        <f t="shared" si="181"/>
        <v>0</v>
      </c>
      <c r="N1252" s="211">
        <f t="shared" si="182"/>
        <v>1600</v>
      </c>
      <c r="O1252" s="210"/>
      <c r="P1252" s="218"/>
      <c r="Q1252" s="215" t="str">
        <f t="shared" si="185"/>
        <v>טיפוח חן/מספרה</v>
      </c>
      <c r="R1252" s="219">
        <f t="shared" si="186"/>
        <v>1</v>
      </c>
      <c r="S1252" s="211">
        <f t="shared" si="187"/>
        <v>0</v>
      </c>
      <c r="T1252" s="211">
        <f t="shared" si="183"/>
        <v>1600</v>
      </c>
      <c r="U1252" s="211">
        <f t="shared" si="188"/>
        <v>1600</v>
      </c>
      <c r="V1252" s="220"/>
      <c r="X1252" s="63" t="str">
        <f>'טבלה מרכזת'!A1252</f>
        <v>תשושים-אופק</v>
      </c>
      <c r="Y1252" s="63">
        <f>'טבלה מרכזת'!B1252</f>
        <v>90</v>
      </c>
      <c r="Z1252" s="63" t="str">
        <f>'טבלה מרכזת'!C1252</f>
        <v>טיפוח חן/מספרה</v>
      </c>
      <c r="AA1252" s="63" t="str">
        <f>'טבלה מרכזת'!D1252</f>
        <v>טיפוח החן</v>
      </c>
      <c r="AB1252" s="63" t="str">
        <f>'טבלה מרכזת'!E1252</f>
        <v>כיסא לייבוש + הדום</v>
      </c>
      <c r="AC1252" s="63">
        <f>'טבלה מרכזת'!F1252</f>
        <v>1600</v>
      </c>
      <c r="AD1252" s="63">
        <f>'טבלה מרכזת'!G1252</f>
        <v>1</v>
      </c>
      <c r="AE1252" s="63">
        <f>'טבלה מרכזת'!H1252</f>
        <v>1600</v>
      </c>
    </row>
    <row r="1253" spans="2:31" ht="14.5" thickBot="1" x14ac:dyDescent="0.35">
      <c r="B1253" s="64" t="str">
        <f>תקן[[#This Row],[סוג מרכז]]</f>
        <v>תשושים-אופק</v>
      </c>
      <c r="C1253" s="64">
        <f>תקן[[#This Row],[גודל מרכז]]</f>
        <v>90</v>
      </c>
      <c r="D1253" s="64" t="str">
        <f>תקן[[#This Row],[סוג פריט]]</f>
        <v>טיפוח חן/מספרה</v>
      </c>
      <c r="E1253" s="64" t="str">
        <f>תקן[[#This Row],[קטגוריה]]</f>
        <v>טיפוח החן</v>
      </c>
      <c r="F1253" s="60" t="str">
        <f>תקן[[#This Row],[תיאור הפריט]]</f>
        <v>כיסא מספרה</v>
      </c>
      <c r="G1253" s="64">
        <f>תקן[[#This Row],[עלות פריט]]</f>
        <v>2950</v>
      </c>
      <c r="H1253" s="64">
        <f>תקן[[#This Row],[כמות]]</f>
        <v>1</v>
      </c>
      <c r="I1253" s="64">
        <f>תקן[[#This Row],[סהכ עלות]]</f>
        <v>2950</v>
      </c>
      <c r="J1253" s="65"/>
      <c r="K1253" s="209" t="str">
        <f t="shared" si="184"/>
        <v>כיסא מספרה</v>
      </c>
      <c r="L1253" s="210">
        <f t="shared" si="180"/>
        <v>1</v>
      </c>
      <c r="M1253" s="211">
        <f t="shared" si="181"/>
        <v>0</v>
      </c>
      <c r="N1253" s="211">
        <f t="shared" si="182"/>
        <v>2950</v>
      </c>
      <c r="O1253" s="210"/>
      <c r="P1253" s="218"/>
      <c r="Q1253" s="215" t="str">
        <f t="shared" si="185"/>
        <v>טיפוח חן/מספרה</v>
      </c>
      <c r="R1253" s="219">
        <f t="shared" si="186"/>
        <v>1</v>
      </c>
      <c r="S1253" s="211">
        <f t="shared" si="187"/>
        <v>0</v>
      </c>
      <c r="T1253" s="211">
        <f t="shared" si="183"/>
        <v>2950</v>
      </c>
      <c r="U1253" s="211">
        <f t="shared" si="188"/>
        <v>2950</v>
      </c>
      <c r="V1253" s="220"/>
      <c r="X1253" s="63" t="str">
        <f>'טבלה מרכזת'!A1253</f>
        <v>תשושים-אופק</v>
      </c>
      <c r="Y1253" s="63">
        <f>'טבלה מרכזת'!B1253</f>
        <v>90</v>
      </c>
      <c r="Z1253" s="63" t="str">
        <f>'טבלה מרכזת'!C1253</f>
        <v>טיפוח חן/מספרה</v>
      </c>
      <c r="AA1253" s="63" t="str">
        <f>'טבלה מרכזת'!D1253</f>
        <v>טיפוח החן</v>
      </c>
      <c r="AB1253" s="63" t="str">
        <f>'טבלה מרכזת'!E1253</f>
        <v>כיסא מספרה</v>
      </c>
      <c r="AC1253" s="63">
        <f>'טבלה מרכזת'!F1253</f>
        <v>2950</v>
      </c>
      <c r="AD1253" s="63">
        <f>'טבלה מרכזת'!G1253</f>
        <v>1</v>
      </c>
      <c r="AE1253" s="63">
        <f>'טבלה מרכזת'!H1253</f>
        <v>2950</v>
      </c>
    </row>
    <row r="1254" spans="2:31" ht="14.5" thickBot="1" x14ac:dyDescent="0.35">
      <c r="B1254" s="64" t="str">
        <f>תקן[[#This Row],[סוג מרכז]]</f>
        <v>תשושים-אופק</v>
      </c>
      <c r="C1254" s="64">
        <f>תקן[[#This Row],[גודל מרכז]]</f>
        <v>90</v>
      </c>
      <c r="D1254" s="64" t="str">
        <f>תקן[[#This Row],[סוג פריט]]</f>
        <v>טיפוח חן/מספרה</v>
      </c>
      <c r="E1254" s="64" t="str">
        <f>תקן[[#This Row],[קטגוריה]]</f>
        <v>טיפוח החן</v>
      </c>
      <c r="F1254" s="60" t="str">
        <f>תקן[[#This Row],[תיאור הפריט]]</f>
        <v>כיסא פעילות/עובד</v>
      </c>
      <c r="G1254" s="64">
        <f>תקן[[#This Row],[עלות פריט]]</f>
        <v>450</v>
      </c>
      <c r="H1254" s="64">
        <f>תקן[[#This Row],[כמות]]</f>
        <v>2</v>
      </c>
      <c r="I1254" s="64">
        <f>תקן[[#This Row],[סהכ עלות]]</f>
        <v>900</v>
      </c>
      <c r="J1254" s="65"/>
      <c r="K1254" s="209" t="str">
        <f t="shared" si="184"/>
        <v>כיסא פעילות/עובד</v>
      </c>
      <c r="L1254" s="210">
        <f t="shared" si="180"/>
        <v>2</v>
      </c>
      <c r="M1254" s="211">
        <f t="shared" si="181"/>
        <v>0</v>
      </c>
      <c r="N1254" s="211">
        <f t="shared" si="182"/>
        <v>900</v>
      </c>
      <c r="O1254" s="210"/>
      <c r="P1254" s="218"/>
      <c r="Q1254" s="215" t="str">
        <f t="shared" si="185"/>
        <v>טיפוח חן/מספרה</v>
      </c>
      <c r="R1254" s="219">
        <f t="shared" si="186"/>
        <v>2</v>
      </c>
      <c r="S1254" s="211">
        <f t="shared" si="187"/>
        <v>0</v>
      </c>
      <c r="T1254" s="211">
        <f t="shared" si="183"/>
        <v>450</v>
      </c>
      <c r="U1254" s="211">
        <f t="shared" si="188"/>
        <v>900</v>
      </c>
      <c r="V1254" s="220"/>
      <c r="X1254" s="63" t="str">
        <f>'טבלה מרכזת'!A1254</f>
        <v>תשושים-אופק</v>
      </c>
      <c r="Y1254" s="63">
        <f>'טבלה מרכזת'!B1254</f>
        <v>90</v>
      </c>
      <c r="Z1254" s="63" t="str">
        <f>'טבלה מרכזת'!C1254</f>
        <v>טיפוח חן/מספרה</v>
      </c>
      <c r="AA1254" s="63" t="str">
        <f>'טבלה מרכזת'!D1254</f>
        <v>טיפוח החן</v>
      </c>
      <c r="AB1254" s="63" t="str">
        <f>'טבלה מרכזת'!E1254</f>
        <v>כיסא פעילות/עובד</v>
      </c>
      <c r="AC1254" s="63">
        <f>'טבלה מרכזת'!F1254</f>
        <v>450</v>
      </c>
      <c r="AD1254" s="63">
        <f>'טבלה מרכזת'!G1254</f>
        <v>2</v>
      </c>
      <c r="AE1254" s="63">
        <f>'טבלה מרכזת'!H1254</f>
        <v>900</v>
      </c>
    </row>
    <row r="1255" spans="2:31" ht="14.5" thickBot="1" x14ac:dyDescent="0.35">
      <c r="B1255" s="64" t="str">
        <f>תקן[[#This Row],[סוג מרכז]]</f>
        <v>תשושים-אופק</v>
      </c>
      <c r="C1255" s="64">
        <f>תקן[[#This Row],[גודל מרכז]]</f>
        <v>90</v>
      </c>
      <c r="D1255" s="64" t="str">
        <f>תקן[[#This Row],[סוג פריט]]</f>
        <v>טיפוח חן/מספרה</v>
      </c>
      <c r="E1255" s="64" t="str">
        <f>תקן[[#This Row],[קטגוריה]]</f>
        <v>טיפוח החן</v>
      </c>
      <c r="F1255" s="60" t="str">
        <f>תקן[[#This Row],[תיאור הפריט]]</f>
        <v>כיסא+כיור חפיפה</v>
      </c>
      <c r="G1255" s="64">
        <f>תקן[[#This Row],[עלות פריט]]</f>
        <v>2500</v>
      </c>
      <c r="H1255" s="64">
        <f>תקן[[#This Row],[כמות]]</f>
        <v>1</v>
      </c>
      <c r="I1255" s="64">
        <f>תקן[[#This Row],[סהכ עלות]]</f>
        <v>2500</v>
      </c>
      <c r="J1255" s="65"/>
      <c r="K1255" s="209" t="str">
        <f t="shared" si="184"/>
        <v>כיסא+כיור חפיפה</v>
      </c>
      <c r="L1255" s="210">
        <f t="shared" si="180"/>
        <v>1</v>
      </c>
      <c r="M1255" s="211">
        <f t="shared" si="181"/>
        <v>0</v>
      </c>
      <c r="N1255" s="211">
        <f t="shared" si="182"/>
        <v>2500</v>
      </c>
      <c r="O1255" s="210"/>
      <c r="P1255" s="218"/>
      <c r="Q1255" s="215" t="str">
        <f t="shared" si="185"/>
        <v>טיפוח חן/מספרה</v>
      </c>
      <c r="R1255" s="219">
        <f t="shared" si="186"/>
        <v>1</v>
      </c>
      <c r="S1255" s="211">
        <f t="shared" si="187"/>
        <v>0</v>
      </c>
      <c r="T1255" s="211">
        <f t="shared" si="183"/>
        <v>2500</v>
      </c>
      <c r="U1255" s="211">
        <f t="shared" si="188"/>
        <v>2500</v>
      </c>
      <c r="V1255" s="220"/>
      <c r="X1255" s="63" t="str">
        <f>'טבלה מרכזת'!A1255</f>
        <v>תשושים-אופק</v>
      </c>
      <c r="Y1255" s="63">
        <f>'טבלה מרכזת'!B1255</f>
        <v>90</v>
      </c>
      <c r="Z1255" s="63" t="str">
        <f>'טבלה מרכזת'!C1255</f>
        <v>טיפוח חן/מספרה</v>
      </c>
      <c r="AA1255" s="63" t="str">
        <f>'טבלה מרכזת'!D1255</f>
        <v>טיפוח החן</v>
      </c>
      <c r="AB1255" s="63" t="str">
        <f>'טבלה מרכזת'!E1255</f>
        <v>כיסא+כיור חפיפה</v>
      </c>
      <c r="AC1255" s="63">
        <f>'טבלה מרכזת'!F1255</f>
        <v>2500</v>
      </c>
      <c r="AD1255" s="63">
        <f>'טבלה מרכזת'!G1255</f>
        <v>1</v>
      </c>
      <c r="AE1255" s="63">
        <f>'טבלה מרכזת'!H1255</f>
        <v>2500</v>
      </c>
    </row>
    <row r="1256" spans="2:31" ht="14.5" thickBot="1" x14ac:dyDescent="0.35">
      <c r="B1256" s="64" t="str">
        <f>תקן[[#This Row],[סוג מרכז]]</f>
        <v>תשושים-אופק</v>
      </c>
      <c r="C1256" s="64">
        <f>תקן[[#This Row],[גודל מרכז]]</f>
        <v>90</v>
      </c>
      <c r="D1256" s="64" t="str">
        <f>תקן[[#This Row],[סוג פריט]]</f>
        <v>טיפוח חן/מספרה</v>
      </c>
      <c r="E1256" s="64" t="str">
        <f>תקן[[#This Row],[קטגוריה]]</f>
        <v>טיפוח החן</v>
      </c>
      <c r="F1256" s="60" t="str">
        <f>תקן[[#This Row],[תיאור הפריט]]</f>
        <v>מייבש שיער מקצועי</v>
      </c>
      <c r="G1256" s="64">
        <f>תקן[[#This Row],[עלות פריט]]</f>
        <v>500</v>
      </c>
      <c r="H1256" s="64">
        <f>תקן[[#This Row],[כמות]]</f>
        <v>2</v>
      </c>
      <c r="I1256" s="64">
        <f>תקן[[#This Row],[סהכ עלות]]</f>
        <v>1000</v>
      </c>
      <c r="J1256" s="65"/>
      <c r="K1256" s="209" t="str">
        <f t="shared" si="184"/>
        <v>מייבש שיער מקצועי</v>
      </c>
      <c r="L1256" s="210">
        <f t="shared" si="180"/>
        <v>2</v>
      </c>
      <c r="M1256" s="211">
        <f t="shared" si="181"/>
        <v>0</v>
      </c>
      <c r="N1256" s="211">
        <f t="shared" si="182"/>
        <v>1000</v>
      </c>
      <c r="O1256" s="210"/>
      <c r="P1256" s="218"/>
      <c r="Q1256" s="215" t="str">
        <f t="shared" si="185"/>
        <v>טיפוח חן/מספרה</v>
      </c>
      <c r="R1256" s="219">
        <f t="shared" si="186"/>
        <v>2</v>
      </c>
      <c r="S1256" s="211">
        <f t="shared" si="187"/>
        <v>0</v>
      </c>
      <c r="T1256" s="211">
        <f t="shared" si="183"/>
        <v>500</v>
      </c>
      <c r="U1256" s="211">
        <f t="shared" si="188"/>
        <v>1000</v>
      </c>
      <c r="V1256" s="220"/>
      <c r="X1256" s="63" t="str">
        <f>'טבלה מרכזת'!A1256</f>
        <v>תשושים-אופק</v>
      </c>
      <c r="Y1256" s="63">
        <f>'טבלה מרכזת'!B1256</f>
        <v>90</v>
      </c>
      <c r="Z1256" s="63" t="str">
        <f>'טבלה מרכזת'!C1256</f>
        <v>טיפוח חן/מספרה</v>
      </c>
      <c r="AA1256" s="63" t="str">
        <f>'טבלה מרכזת'!D1256</f>
        <v>טיפוח החן</v>
      </c>
      <c r="AB1256" s="63" t="str">
        <f>'טבלה מרכזת'!E1256</f>
        <v>מייבש שיער מקצועי</v>
      </c>
      <c r="AC1256" s="63">
        <f>'טבלה מרכזת'!F1256</f>
        <v>500</v>
      </c>
      <c r="AD1256" s="63">
        <f>'טבלה מרכזת'!G1256</f>
        <v>2</v>
      </c>
      <c r="AE1256" s="63">
        <f>'טבלה מרכזת'!H1256</f>
        <v>1000</v>
      </c>
    </row>
    <row r="1257" spans="2:31" ht="14.5" thickBot="1" x14ac:dyDescent="0.35">
      <c r="B1257" s="64" t="str">
        <f>תקן[[#This Row],[סוג מרכז]]</f>
        <v>תשושים-אופק</v>
      </c>
      <c r="C1257" s="64">
        <f>תקן[[#This Row],[גודל מרכז]]</f>
        <v>90</v>
      </c>
      <c r="D1257" s="64" t="str">
        <f>תקן[[#This Row],[סוג פריט]]</f>
        <v>טיפוח חן/מספרה</v>
      </c>
      <c r="E1257" s="64" t="str">
        <f>תקן[[#This Row],[קטגוריה]]</f>
        <v>טיפוח החן</v>
      </c>
      <c r="F1257" s="60" t="str">
        <f>תקן[[#This Row],[תיאור הפריט]]</f>
        <v>מכונת ייבוש</v>
      </c>
      <c r="G1257" s="64">
        <f>תקן[[#This Row],[עלות פריט]]</f>
        <v>2200</v>
      </c>
      <c r="H1257" s="64">
        <f>תקן[[#This Row],[כמות]]</f>
        <v>1</v>
      </c>
      <c r="I1257" s="64">
        <f>תקן[[#This Row],[סהכ עלות]]</f>
        <v>2200</v>
      </c>
      <c r="J1257" s="65"/>
      <c r="K1257" s="209" t="str">
        <f t="shared" si="184"/>
        <v>מכונת ייבוש</v>
      </c>
      <c r="L1257" s="210">
        <f t="shared" si="180"/>
        <v>1</v>
      </c>
      <c r="M1257" s="211">
        <f t="shared" si="181"/>
        <v>0</v>
      </c>
      <c r="N1257" s="211">
        <f t="shared" si="182"/>
        <v>2200</v>
      </c>
      <c r="O1257" s="210"/>
      <c r="P1257" s="218"/>
      <c r="Q1257" s="215" t="str">
        <f t="shared" si="185"/>
        <v>טיפוח חן/מספרה</v>
      </c>
      <c r="R1257" s="219">
        <f t="shared" si="186"/>
        <v>1</v>
      </c>
      <c r="S1257" s="211">
        <f t="shared" si="187"/>
        <v>0</v>
      </c>
      <c r="T1257" s="211">
        <f t="shared" si="183"/>
        <v>2200</v>
      </c>
      <c r="U1257" s="211">
        <f t="shared" si="188"/>
        <v>2200</v>
      </c>
      <c r="V1257" s="220"/>
      <c r="X1257" s="63" t="str">
        <f>'טבלה מרכזת'!A1257</f>
        <v>תשושים-אופק</v>
      </c>
      <c r="Y1257" s="63">
        <f>'טבלה מרכזת'!B1257</f>
        <v>90</v>
      </c>
      <c r="Z1257" s="63" t="str">
        <f>'טבלה מרכזת'!C1257</f>
        <v>טיפוח חן/מספרה</v>
      </c>
      <c r="AA1257" s="63" t="str">
        <f>'טבלה מרכזת'!D1257</f>
        <v>טיפוח החן</v>
      </c>
      <c r="AB1257" s="63" t="str">
        <f>'טבלה מרכזת'!E1257</f>
        <v>מכונת ייבוש</v>
      </c>
      <c r="AC1257" s="63">
        <f>'טבלה מרכזת'!F1257</f>
        <v>2200</v>
      </c>
      <c r="AD1257" s="63">
        <f>'טבלה מרכזת'!G1257</f>
        <v>1</v>
      </c>
      <c r="AE1257" s="63">
        <f>'טבלה מרכזת'!H1257</f>
        <v>2200</v>
      </c>
    </row>
    <row r="1258" spans="2:31" ht="14.5" thickBot="1" x14ac:dyDescent="0.35">
      <c r="B1258" s="64" t="str">
        <f>תקן[[#This Row],[סוג מרכז]]</f>
        <v>תשושים-אופק</v>
      </c>
      <c r="C1258" s="64">
        <f>תקן[[#This Row],[גודל מרכז]]</f>
        <v>90</v>
      </c>
      <c r="D1258" s="64" t="str">
        <f>תקן[[#This Row],[סוג פריט]]</f>
        <v>טיפוח חן/מספרה</v>
      </c>
      <c r="E1258" s="64" t="str">
        <f>תקן[[#This Row],[קטגוריה]]</f>
        <v>טיפוח החן</v>
      </c>
      <c r="F1258" s="60" t="str">
        <f>תקן[[#This Row],[תיאור הפריט]]</f>
        <v>מכונת תספורת</v>
      </c>
      <c r="G1258" s="64">
        <f>תקן[[#This Row],[עלות פריט]]</f>
        <v>550</v>
      </c>
      <c r="H1258" s="64">
        <f>תקן[[#This Row],[כמות]]</f>
        <v>1</v>
      </c>
      <c r="I1258" s="64">
        <f>תקן[[#This Row],[סהכ עלות]]</f>
        <v>550</v>
      </c>
      <c r="J1258" s="65"/>
      <c r="K1258" s="209" t="str">
        <f t="shared" si="184"/>
        <v>מכונת תספורת</v>
      </c>
      <c r="L1258" s="210">
        <f t="shared" si="180"/>
        <v>1</v>
      </c>
      <c r="M1258" s="211">
        <f t="shared" si="181"/>
        <v>0</v>
      </c>
      <c r="N1258" s="211">
        <f t="shared" si="182"/>
        <v>550</v>
      </c>
      <c r="O1258" s="210"/>
      <c r="P1258" s="218"/>
      <c r="Q1258" s="215" t="str">
        <f t="shared" si="185"/>
        <v>טיפוח חן/מספרה</v>
      </c>
      <c r="R1258" s="219">
        <f t="shared" si="186"/>
        <v>1</v>
      </c>
      <c r="S1258" s="211">
        <f t="shared" si="187"/>
        <v>0</v>
      </c>
      <c r="T1258" s="211">
        <f t="shared" si="183"/>
        <v>550</v>
      </c>
      <c r="U1258" s="211">
        <f t="shared" si="188"/>
        <v>550</v>
      </c>
      <c r="V1258" s="220"/>
      <c r="X1258" s="63" t="str">
        <f>'טבלה מרכזת'!A1258</f>
        <v>תשושים-אופק</v>
      </c>
      <c r="Y1258" s="63">
        <f>'טבלה מרכזת'!B1258</f>
        <v>90</v>
      </c>
      <c r="Z1258" s="63" t="str">
        <f>'טבלה מרכזת'!C1258</f>
        <v>טיפוח חן/מספרה</v>
      </c>
      <c r="AA1258" s="63" t="str">
        <f>'טבלה מרכזת'!D1258</f>
        <v>טיפוח החן</v>
      </c>
      <c r="AB1258" s="63" t="str">
        <f>'טבלה מרכזת'!E1258</f>
        <v>מכונת תספורת</v>
      </c>
      <c r="AC1258" s="63">
        <f>'טבלה מרכזת'!F1258</f>
        <v>550</v>
      </c>
      <c r="AD1258" s="63">
        <f>'טבלה מרכזת'!G1258</f>
        <v>1</v>
      </c>
      <c r="AE1258" s="63">
        <f>'טבלה מרכזת'!H1258</f>
        <v>550</v>
      </c>
    </row>
    <row r="1259" spans="2:31" ht="14.5" thickBot="1" x14ac:dyDescent="0.35">
      <c r="B1259" s="64" t="str">
        <f>תקן[[#This Row],[סוג מרכז]]</f>
        <v>תשושים-אופק</v>
      </c>
      <c r="C1259" s="64">
        <f>תקן[[#This Row],[גודל מרכז]]</f>
        <v>90</v>
      </c>
      <c r="D1259" s="64" t="str">
        <f>תקן[[#This Row],[סוג פריט]]</f>
        <v>טיפוח חן/מספרה</v>
      </c>
      <c r="E1259" s="64" t="str">
        <f>תקן[[#This Row],[קטגוריה]]</f>
        <v>טיפוח החן</v>
      </c>
      <c r="F1259" s="60" t="str">
        <f>תקן[[#This Row],[תיאור הפריט]]</f>
        <v>מנורה מכוונת</v>
      </c>
      <c r="G1259" s="64">
        <f>תקן[[#This Row],[עלות פריט]]</f>
        <v>400</v>
      </c>
      <c r="H1259" s="64">
        <f>תקן[[#This Row],[כמות]]</f>
        <v>1</v>
      </c>
      <c r="I1259" s="64">
        <f>תקן[[#This Row],[סהכ עלות]]</f>
        <v>400</v>
      </c>
      <c r="J1259" s="65"/>
      <c r="K1259" s="209" t="str">
        <f t="shared" si="184"/>
        <v>מנורה מכוונת</v>
      </c>
      <c r="L1259" s="210">
        <f t="shared" si="180"/>
        <v>1</v>
      </c>
      <c r="M1259" s="211">
        <f t="shared" si="181"/>
        <v>0</v>
      </c>
      <c r="N1259" s="211">
        <f t="shared" si="182"/>
        <v>400</v>
      </c>
      <c r="O1259" s="210"/>
      <c r="P1259" s="218"/>
      <c r="Q1259" s="215" t="str">
        <f t="shared" si="185"/>
        <v>טיפוח חן/מספרה</v>
      </c>
      <c r="R1259" s="219">
        <f t="shared" si="186"/>
        <v>1</v>
      </c>
      <c r="S1259" s="211">
        <f t="shared" si="187"/>
        <v>0</v>
      </c>
      <c r="T1259" s="211">
        <f t="shared" si="183"/>
        <v>400</v>
      </c>
      <c r="U1259" s="211">
        <f t="shared" si="188"/>
        <v>400</v>
      </c>
      <c r="V1259" s="220"/>
      <c r="X1259" s="63" t="str">
        <f>'טבלה מרכזת'!A1259</f>
        <v>תשושים-אופק</v>
      </c>
      <c r="Y1259" s="63">
        <f>'טבלה מרכזת'!B1259</f>
        <v>90</v>
      </c>
      <c r="Z1259" s="63" t="str">
        <f>'טבלה מרכזת'!C1259</f>
        <v>טיפוח חן/מספרה</v>
      </c>
      <c r="AA1259" s="63" t="str">
        <f>'טבלה מרכזת'!D1259</f>
        <v>טיפוח החן</v>
      </c>
      <c r="AB1259" s="63" t="str">
        <f>'טבלה מרכזת'!E1259</f>
        <v>מנורה מכוונת</v>
      </c>
      <c r="AC1259" s="63">
        <f>'טבלה מרכזת'!F1259</f>
        <v>400</v>
      </c>
      <c r="AD1259" s="63">
        <f>'טבלה מרכזת'!G1259</f>
        <v>1</v>
      </c>
      <c r="AE1259" s="63">
        <f>'טבלה מרכזת'!H1259</f>
        <v>400</v>
      </c>
    </row>
    <row r="1260" spans="2:31" ht="14.5" thickBot="1" x14ac:dyDescent="0.35">
      <c r="B1260" s="64" t="str">
        <f>תקן[[#This Row],[סוג מרכז]]</f>
        <v>תשושים-אופק</v>
      </c>
      <c r="C1260" s="64">
        <f>תקן[[#This Row],[גודל מרכז]]</f>
        <v>90</v>
      </c>
      <c r="D1260" s="64" t="str">
        <f>תקן[[#This Row],[סוג פריט]]</f>
        <v>טיפוח חן/מספרה</v>
      </c>
      <c r="E1260" s="64" t="str">
        <f>תקן[[#This Row],[קטגוריה]]</f>
        <v>טיפוח החן</v>
      </c>
      <c r="F1260" s="60" t="str">
        <f>תקן[[#This Row],[תיאור הפריט]]</f>
        <v>מראה</v>
      </c>
      <c r="G1260" s="64">
        <f>תקן[[#This Row],[עלות פריט]]</f>
        <v>600</v>
      </c>
      <c r="H1260" s="64">
        <f>תקן[[#This Row],[כמות]]</f>
        <v>1</v>
      </c>
      <c r="I1260" s="64">
        <f>תקן[[#This Row],[סהכ עלות]]</f>
        <v>600</v>
      </c>
      <c r="J1260" s="65"/>
      <c r="K1260" s="209" t="str">
        <f t="shared" si="184"/>
        <v>מראה</v>
      </c>
      <c r="L1260" s="210">
        <f t="shared" si="180"/>
        <v>1</v>
      </c>
      <c r="M1260" s="211">
        <f t="shared" si="181"/>
        <v>0</v>
      </c>
      <c r="N1260" s="211">
        <f t="shared" si="182"/>
        <v>600</v>
      </c>
      <c r="O1260" s="210"/>
      <c r="P1260" s="218"/>
      <c r="Q1260" s="215" t="str">
        <f t="shared" si="185"/>
        <v>טיפוח חן/מספרה</v>
      </c>
      <c r="R1260" s="219">
        <f t="shared" si="186"/>
        <v>1</v>
      </c>
      <c r="S1260" s="211">
        <f t="shared" si="187"/>
        <v>0</v>
      </c>
      <c r="T1260" s="211">
        <f t="shared" si="183"/>
        <v>600</v>
      </c>
      <c r="U1260" s="211">
        <f t="shared" si="188"/>
        <v>600</v>
      </c>
      <c r="V1260" s="220"/>
      <c r="X1260" s="63" t="str">
        <f>'טבלה מרכזת'!A1260</f>
        <v>תשושים-אופק</v>
      </c>
      <c r="Y1260" s="63">
        <f>'טבלה מרכזת'!B1260</f>
        <v>90</v>
      </c>
      <c r="Z1260" s="63" t="str">
        <f>'טבלה מרכזת'!C1260</f>
        <v>טיפוח חן/מספרה</v>
      </c>
      <c r="AA1260" s="63" t="str">
        <f>'טבלה מרכזת'!D1260</f>
        <v>טיפוח החן</v>
      </c>
      <c r="AB1260" s="63" t="str">
        <f>'טבלה מרכזת'!E1260</f>
        <v>מראה</v>
      </c>
      <c r="AC1260" s="63">
        <f>'טבלה מרכזת'!F1260</f>
        <v>600</v>
      </c>
      <c r="AD1260" s="63">
        <f>'טבלה מרכזת'!G1260</f>
        <v>1</v>
      </c>
      <c r="AE1260" s="63">
        <f>'טבלה מרכזת'!H1260</f>
        <v>600</v>
      </c>
    </row>
    <row r="1261" spans="2:31" ht="14.5" thickBot="1" x14ac:dyDescent="0.35">
      <c r="B1261" s="64" t="str">
        <f>תקן[[#This Row],[סוג מרכז]]</f>
        <v>תשושים-אופק</v>
      </c>
      <c r="C1261" s="64">
        <f>תקן[[#This Row],[גודל מרכז]]</f>
        <v>90</v>
      </c>
      <c r="D1261" s="64" t="str">
        <f>תקן[[#This Row],[סוג פריט]]</f>
        <v>טיפוח חן/מספרה</v>
      </c>
      <c r="E1261" s="64" t="str">
        <f>תקן[[#This Row],[קטגוריה]]</f>
        <v>טיפוח החן</v>
      </c>
      <c r="F1261" s="60" t="str">
        <f>תקן[[#This Row],[תיאור הפריט]]</f>
        <v>מתלה נייד למגבות</v>
      </c>
      <c r="G1261" s="64">
        <f>תקן[[#This Row],[עלות פריט]]</f>
        <v>300</v>
      </c>
      <c r="H1261" s="64">
        <f>תקן[[#This Row],[כמות]]</f>
        <v>1</v>
      </c>
      <c r="I1261" s="64">
        <f>תקן[[#This Row],[סהכ עלות]]</f>
        <v>300</v>
      </c>
      <c r="J1261" s="65"/>
      <c r="K1261" s="209" t="str">
        <f t="shared" si="184"/>
        <v>מתלה נייד למגבות</v>
      </c>
      <c r="L1261" s="210">
        <f t="shared" si="180"/>
        <v>1</v>
      </c>
      <c r="M1261" s="211">
        <f t="shared" si="181"/>
        <v>0</v>
      </c>
      <c r="N1261" s="211">
        <f t="shared" si="182"/>
        <v>300</v>
      </c>
      <c r="O1261" s="210"/>
      <c r="P1261" s="218"/>
      <c r="Q1261" s="215" t="str">
        <f t="shared" si="185"/>
        <v>טיפוח חן/מספרה</v>
      </c>
      <c r="R1261" s="219">
        <f t="shared" si="186"/>
        <v>1</v>
      </c>
      <c r="S1261" s="211">
        <f t="shared" si="187"/>
        <v>0</v>
      </c>
      <c r="T1261" s="211">
        <f t="shared" si="183"/>
        <v>300</v>
      </c>
      <c r="U1261" s="211">
        <f t="shared" si="188"/>
        <v>300</v>
      </c>
      <c r="V1261" s="220"/>
      <c r="X1261" s="63" t="str">
        <f>'טבלה מרכזת'!A1261</f>
        <v>תשושים-אופק</v>
      </c>
      <c r="Y1261" s="63">
        <f>'טבלה מרכזת'!B1261</f>
        <v>90</v>
      </c>
      <c r="Z1261" s="63" t="str">
        <f>'טבלה מרכזת'!C1261</f>
        <v>טיפוח חן/מספרה</v>
      </c>
      <c r="AA1261" s="63" t="str">
        <f>'טבלה מרכזת'!D1261</f>
        <v>טיפוח החן</v>
      </c>
      <c r="AB1261" s="63" t="str">
        <f>'טבלה מרכזת'!E1261</f>
        <v>מתלה נייד למגבות</v>
      </c>
      <c r="AC1261" s="63">
        <f>'טבלה מרכזת'!F1261</f>
        <v>300</v>
      </c>
      <c r="AD1261" s="63">
        <f>'טבלה מרכזת'!G1261</f>
        <v>1</v>
      </c>
      <c r="AE1261" s="63">
        <f>'טבלה מרכזת'!H1261</f>
        <v>300</v>
      </c>
    </row>
    <row r="1262" spans="2:31" ht="14.5" thickBot="1" x14ac:dyDescent="0.35">
      <c r="B1262" s="64" t="str">
        <f>תקן[[#This Row],[סוג מרכז]]</f>
        <v>תשושים-אופק</v>
      </c>
      <c r="C1262" s="64">
        <f>תקן[[#This Row],[גודל מרכז]]</f>
        <v>90</v>
      </c>
      <c r="D1262" s="64" t="str">
        <f>תקן[[#This Row],[סוג פריט]]</f>
        <v>טיפוח חן/מספרה</v>
      </c>
      <c r="E1262" s="64" t="str">
        <f>תקן[[#This Row],[קטגוריה]]</f>
        <v>טיפוח החן</v>
      </c>
      <c r="F1262" s="60" t="str">
        <f>תקן[[#This Row],[תיאור הפריט]]</f>
        <v xml:space="preserve">סטרליזטור </v>
      </c>
      <c r="G1262" s="64">
        <f>תקן[[#This Row],[עלות פריט]]</f>
        <v>900</v>
      </c>
      <c r="H1262" s="64">
        <f>תקן[[#This Row],[כמות]]</f>
        <v>1</v>
      </c>
      <c r="I1262" s="64">
        <f>תקן[[#This Row],[סהכ עלות]]</f>
        <v>900</v>
      </c>
      <c r="J1262" s="65"/>
      <c r="K1262" s="209" t="str">
        <f t="shared" si="184"/>
        <v xml:space="preserve">סטרליזטור </v>
      </c>
      <c r="L1262" s="210">
        <f t="shared" si="180"/>
        <v>1</v>
      </c>
      <c r="M1262" s="211">
        <f t="shared" si="181"/>
        <v>0</v>
      </c>
      <c r="N1262" s="211">
        <f t="shared" si="182"/>
        <v>900</v>
      </c>
      <c r="O1262" s="210"/>
      <c r="P1262" s="218"/>
      <c r="Q1262" s="215" t="str">
        <f t="shared" si="185"/>
        <v>טיפוח חן/מספרה</v>
      </c>
      <c r="R1262" s="219">
        <f t="shared" si="186"/>
        <v>1</v>
      </c>
      <c r="S1262" s="211">
        <f t="shared" si="187"/>
        <v>0</v>
      </c>
      <c r="T1262" s="211">
        <f t="shared" si="183"/>
        <v>900</v>
      </c>
      <c r="U1262" s="211">
        <f t="shared" si="188"/>
        <v>900</v>
      </c>
      <c r="V1262" s="220"/>
      <c r="X1262" s="63" t="str">
        <f>'טבלה מרכזת'!A1262</f>
        <v>תשושים-אופק</v>
      </c>
      <c r="Y1262" s="63">
        <f>'טבלה מרכזת'!B1262</f>
        <v>90</v>
      </c>
      <c r="Z1262" s="63" t="str">
        <f>'טבלה מרכזת'!C1262</f>
        <v>טיפוח חן/מספרה</v>
      </c>
      <c r="AA1262" s="63" t="str">
        <f>'טבלה מרכזת'!D1262</f>
        <v>טיפוח החן</v>
      </c>
      <c r="AB1262" s="63" t="str">
        <f>'טבלה מרכזת'!E1262</f>
        <v xml:space="preserve">סטרליזטור </v>
      </c>
      <c r="AC1262" s="63">
        <f>'טבלה מרכזת'!F1262</f>
        <v>900</v>
      </c>
      <c r="AD1262" s="63">
        <f>'טבלה מרכזת'!G1262</f>
        <v>1</v>
      </c>
      <c r="AE1262" s="63">
        <f>'טבלה מרכזת'!H1262</f>
        <v>900</v>
      </c>
    </row>
    <row r="1263" spans="2:31" ht="14.5" thickBot="1" x14ac:dyDescent="0.35">
      <c r="B1263" s="64" t="str">
        <f>תקן[[#This Row],[סוג מרכז]]</f>
        <v>תשושים-אופק</v>
      </c>
      <c r="C1263" s="64">
        <f>תקן[[#This Row],[גודל מרכז]]</f>
        <v>90</v>
      </c>
      <c r="D1263" s="64" t="str">
        <f>תקן[[#This Row],[סוג פריט]]</f>
        <v>טיפוח חן/מספרה</v>
      </c>
      <c r="E1263" s="64" t="str">
        <f>תקן[[#This Row],[קטגוריה]]</f>
        <v>טיפוח החן</v>
      </c>
      <c r="F1263" s="60" t="str">
        <f>תקן[[#This Row],[תיאור הפריט]]</f>
        <v>עגלת טיפולים</v>
      </c>
      <c r="G1263" s="64">
        <f>תקן[[#This Row],[עלות פריט]]</f>
        <v>800</v>
      </c>
      <c r="H1263" s="64">
        <f>תקן[[#This Row],[כמות]]</f>
        <v>1</v>
      </c>
      <c r="I1263" s="64">
        <f>תקן[[#This Row],[סהכ עלות]]</f>
        <v>800</v>
      </c>
      <c r="J1263" s="65"/>
      <c r="K1263" s="209" t="str">
        <f t="shared" si="184"/>
        <v>עגלת טיפולים</v>
      </c>
      <c r="L1263" s="210">
        <f t="shared" si="180"/>
        <v>1</v>
      </c>
      <c r="M1263" s="211">
        <f t="shared" si="181"/>
        <v>0</v>
      </c>
      <c r="N1263" s="211">
        <f t="shared" si="182"/>
        <v>800</v>
      </c>
      <c r="O1263" s="210"/>
      <c r="P1263" s="218"/>
      <c r="Q1263" s="215" t="str">
        <f t="shared" si="185"/>
        <v>טיפוח חן/מספרה</v>
      </c>
      <c r="R1263" s="219">
        <f t="shared" si="186"/>
        <v>1</v>
      </c>
      <c r="S1263" s="211">
        <f t="shared" si="187"/>
        <v>0</v>
      </c>
      <c r="T1263" s="211">
        <f t="shared" si="183"/>
        <v>800</v>
      </c>
      <c r="U1263" s="211">
        <f t="shared" si="188"/>
        <v>800</v>
      </c>
      <c r="V1263" s="220"/>
      <c r="X1263" s="63" t="str">
        <f>'טבלה מרכזת'!A1263</f>
        <v>תשושים-אופק</v>
      </c>
      <c r="Y1263" s="63">
        <f>'טבלה מרכזת'!B1263</f>
        <v>90</v>
      </c>
      <c r="Z1263" s="63" t="str">
        <f>'טבלה מרכזת'!C1263</f>
        <v>טיפוח חן/מספרה</v>
      </c>
      <c r="AA1263" s="63" t="str">
        <f>'טבלה מרכזת'!D1263</f>
        <v>טיפוח החן</v>
      </c>
      <c r="AB1263" s="63" t="str">
        <f>'טבלה מרכזת'!E1263</f>
        <v>עגלת טיפולים</v>
      </c>
      <c r="AC1263" s="63">
        <f>'טבלה מרכזת'!F1263</f>
        <v>800</v>
      </c>
      <c r="AD1263" s="63">
        <f>'טבלה מרכזת'!G1263</f>
        <v>1</v>
      </c>
      <c r="AE1263" s="63">
        <f>'טבלה מרכזת'!H1263</f>
        <v>800</v>
      </c>
    </row>
    <row r="1264" spans="2:31" ht="14.5" thickBot="1" x14ac:dyDescent="0.35">
      <c r="B1264" s="64" t="str">
        <f>תקן[[#This Row],[סוג מרכז]]</f>
        <v>תשושים-אופק</v>
      </c>
      <c r="C1264" s="64">
        <f>תקן[[#This Row],[גודל מרכז]]</f>
        <v>90</v>
      </c>
      <c r="D1264" s="64" t="str">
        <f>תקן[[#This Row],[סוג פריט]]</f>
        <v>טיפוח חן/מספרה</v>
      </c>
      <c r="E1264" s="64" t="str">
        <f>תקן[[#This Row],[קטגוריה]]</f>
        <v>טיפוח החן</v>
      </c>
      <c r="F1264" s="60" t="str">
        <f>תקן[[#This Row],[תיאור הפריט]]</f>
        <v>פח אשפה</v>
      </c>
      <c r="G1264" s="64">
        <f>תקן[[#This Row],[עלות פריט]]</f>
        <v>150</v>
      </c>
      <c r="H1264" s="64">
        <f>תקן[[#This Row],[כמות]]</f>
        <v>1</v>
      </c>
      <c r="I1264" s="64">
        <f>תקן[[#This Row],[סהכ עלות]]</f>
        <v>150</v>
      </c>
      <c r="J1264" s="65"/>
      <c r="K1264" s="209" t="str">
        <f t="shared" si="184"/>
        <v>פח אשפה</v>
      </c>
      <c r="L1264" s="210">
        <f t="shared" si="180"/>
        <v>1</v>
      </c>
      <c r="M1264" s="211">
        <f t="shared" si="181"/>
        <v>0</v>
      </c>
      <c r="N1264" s="211">
        <f t="shared" si="182"/>
        <v>150</v>
      </c>
      <c r="O1264" s="210"/>
      <c r="P1264" s="218"/>
      <c r="Q1264" s="215" t="str">
        <f t="shared" si="185"/>
        <v>טיפוח חן/מספרה</v>
      </c>
      <c r="R1264" s="219">
        <f t="shared" si="186"/>
        <v>1</v>
      </c>
      <c r="S1264" s="211">
        <f t="shared" si="187"/>
        <v>0</v>
      </c>
      <c r="T1264" s="211">
        <f t="shared" si="183"/>
        <v>150</v>
      </c>
      <c r="U1264" s="211">
        <f t="shared" si="188"/>
        <v>150</v>
      </c>
      <c r="V1264" s="220"/>
      <c r="X1264" s="63" t="str">
        <f>'טבלה מרכזת'!A1264</f>
        <v>תשושים-אופק</v>
      </c>
      <c r="Y1264" s="63">
        <f>'טבלה מרכזת'!B1264</f>
        <v>90</v>
      </c>
      <c r="Z1264" s="63" t="str">
        <f>'טבלה מרכזת'!C1264</f>
        <v>טיפוח חן/מספרה</v>
      </c>
      <c r="AA1264" s="63" t="str">
        <f>'טבלה מרכזת'!D1264</f>
        <v>טיפוח החן</v>
      </c>
      <c r="AB1264" s="63" t="str">
        <f>'טבלה מרכזת'!E1264</f>
        <v>פח אשפה</v>
      </c>
      <c r="AC1264" s="63">
        <f>'טבלה מרכזת'!F1264</f>
        <v>150</v>
      </c>
      <c r="AD1264" s="63">
        <f>'טבלה מרכזת'!G1264</f>
        <v>1</v>
      </c>
      <c r="AE1264" s="63">
        <f>'טבלה מרכזת'!H1264</f>
        <v>150</v>
      </c>
    </row>
    <row r="1265" spans="2:31" ht="14.5" thickBot="1" x14ac:dyDescent="0.35">
      <c r="B1265" s="64" t="str">
        <f>תקן[[#This Row],[סוג מרכז]]</f>
        <v>תשושים-אופק</v>
      </c>
      <c r="C1265" s="64">
        <f>תקן[[#This Row],[גודל מרכז]]</f>
        <v>90</v>
      </c>
      <c r="D1265" s="64" t="str">
        <f>תקן[[#This Row],[סוג פריט]]</f>
        <v>טיפוח חן/מספרה</v>
      </c>
      <c r="E1265" s="64" t="str">
        <f>תקן[[#This Row],[קטגוריה]]</f>
        <v>טיפוח החן</v>
      </c>
      <c r="F1265" s="60" t="str">
        <f>תקן[[#This Row],[תיאור הפריט]]</f>
        <v>קולב בגדים</v>
      </c>
      <c r="G1265" s="64">
        <f>תקן[[#This Row],[עלות פריט]]</f>
        <v>300</v>
      </c>
      <c r="H1265" s="64">
        <f>תקן[[#This Row],[כמות]]</f>
        <v>1</v>
      </c>
      <c r="I1265" s="64">
        <f>תקן[[#This Row],[סהכ עלות]]</f>
        <v>300</v>
      </c>
      <c r="J1265" s="65"/>
      <c r="K1265" s="209" t="str">
        <f t="shared" si="184"/>
        <v>קולב בגדים</v>
      </c>
      <c r="L1265" s="210">
        <f t="shared" si="180"/>
        <v>1</v>
      </c>
      <c r="M1265" s="211">
        <f t="shared" si="181"/>
        <v>0</v>
      </c>
      <c r="N1265" s="211">
        <f t="shared" si="182"/>
        <v>300</v>
      </c>
      <c r="O1265" s="210"/>
      <c r="P1265" s="218"/>
      <c r="Q1265" s="215" t="str">
        <f t="shared" si="185"/>
        <v>טיפוח חן/מספרה</v>
      </c>
      <c r="R1265" s="219">
        <f t="shared" si="186"/>
        <v>1</v>
      </c>
      <c r="S1265" s="211">
        <f t="shared" si="187"/>
        <v>0</v>
      </c>
      <c r="T1265" s="211">
        <f t="shared" si="183"/>
        <v>300</v>
      </c>
      <c r="U1265" s="211">
        <f t="shared" si="188"/>
        <v>300</v>
      </c>
      <c r="V1265" s="220"/>
      <c r="X1265" s="63" t="str">
        <f>'טבלה מרכזת'!A1265</f>
        <v>תשושים-אופק</v>
      </c>
      <c r="Y1265" s="63">
        <f>'טבלה מרכזת'!B1265</f>
        <v>90</v>
      </c>
      <c r="Z1265" s="63" t="str">
        <f>'טבלה מרכזת'!C1265</f>
        <v>טיפוח חן/מספרה</v>
      </c>
      <c r="AA1265" s="63" t="str">
        <f>'טבלה מרכזת'!D1265</f>
        <v>טיפוח החן</v>
      </c>
      <c r="AB1265" s="63" t="str">
        <f>'טבלה מרכזת'!E1265</f>
        <v>קולב בגדים</v>
      </c>
      <c r="AC1265" s="63">
        <f>'טבלה מרכזת'!F1265</f>
        <v>300</v>
      </c>
      <c r="AD1265" s="63">
        <f>'טבלה מרכזת'!G1265</f>
        <v>1</v>
      </c>
      <c r="AE1265" s="63">
        <f>'טבלה מרכזת'!H1265</f>
        <v>300</v>
      </c>
    </row>
    <row r="1266" spans="2:31" ht="14.5" thickBot="1" x14ac:dyDescent="0.35">
      <c r="B1266" s="64" t="str">
        <f>תקן[[#This Row],[סוג מרכז]]</f>
        <v>תשושים-אופק</v>
      </c>
      <c r="C1266" s="64">
        <f>תקן[[#This Row],[גודל מרכז]]</f>
        <v>90</v>
      </c>
      <c r="D1266" s="64" t="str">
        <f>תקן[[#This Row],[סוג פריט]]</f>
        <v>טיפוח חן/מספרה</v>
      </c>
      <c r="E1266" s="64" t="str">
        <f>תקן[[#This Row],[קטגוריה]]</f>
        <v>טיפוח החן</v>
      </c>
      <c r="F1266" s="60" t="str">
        <f>תקן[[#This Row],[תיאור הפריט]]</f>
        <v>רגלית פדיקור</v>
      </c>
      <c r="G1266" s="64">
        <f>תקן[[#This Row],[עלות פריט]]</f>
        <v>350</v>
      </c>
      <c r="H1266" s="64">
        <f>תקן[[#This Row],[כמות]]</f>
        <v>1</v>
      </c>
      <c r="I1266" s="64">
        <f>תקן[[#This Row],[סהכ עלות]]</f>
        <v>350</v>
      </c>
      <c r="J1266" s="65"/>
      <c r="K1266" s="209" t="str">
        <f t="shared" si="184"/>
        <v>רגלית פדיקור</v>
      </c>
      <c r="L1266" s="210">
        <f t="shared" si="180"/>
        <v>1</v>
      </c>
      <c r="M1266" s="211">
        <f t="shared" si="181"/>
        <v>0</v>
      </c>
      <c r="N1266" s="211">
        <f t="shared" si="182"/>
        <v>350</v>
      </c>
      <c r="O1266" s="210"/>
      <c r="P1266" s="218"/>
      <c r="Q1266" s="215" t="str">
        <f t="shared" si="185"/>
        <v>טיפוח חן/מספרה</v>
      </c>
      <c r="R1266" s="219">
        <f t="shared" si="186"/>
        <v>1</v>
      </c>
      <c r="S1266" s="211">
        <f t="shared" si="187"/>
        <v>0</v>
      </c>
      <c r="T1266" s="211">
        <f t="shared" si="183"/>
        <v>350</v>
      </c>
      <c r="U1266" s="211">
        <f t="shared" si="188"/>
        <v>350</v>
      </c>
      <c r="V1266" s="220"/>
      <c r="X1266" s="63" t="str">
        <f>'טבלה מרכזת'!A1266</f>
        <v>תשושים-אופק</v>
      </c>
      <c r="Y1266" s="63">
        <f>'טבלה מרכזת'!B1266</f>
        <v>90</v>
      </c>
      <c r="Z1266" s="63" t="str">
        <f>'טבלה מרכזת'!C1266</f>
        <v>טיפוח חן/מספרה</v>
      </c>
      <c r="AA1266" s="63" t="str">
        <f>'טבלה מרכזת'!D1266</f>
        <v>טיפוח החן</v>
      </c>
      <c r="AB1266" s="63" t="str">
        <f>'טבלה מרכזת'!E1266</f>
        <v>רגלית פדיקור</v>
      </c>
      <c r="AC1266" s="63">
        <f>'טבלה מרכזת'!F1266</f>
        <v>350</v>
      </c>
      <c r="AD1266" s="63">
        <f>'טבלה מרכזת'!G1266</f>
        <v>1</v>
      </c>
      <c r="AE1266" s="63">
        <f>'טבלה מרכזת'!H1266</f>
        <v>350</v>
      </c>
    </row>
    <row r="1267" spans="2:31" ht="14.5" thickBot="1" x14ac:dyDescent="0.35">
      <c r="B1267" s="64" t="str">
        <f>תקן[[#This Row],[סוג מרכז]]</f>
        <v>תשושים-אופק</v>
      </c>
      <c r="C1267" s="64">
        <f>תקן[[#This Row],[גודל מרכז]]</f>
        <v>90</v>
      </c>
      <c r="D1267" s="64" t="str">
        <f>תקן[[#This Row],[סוג פריט]]</f>
        <v>טיפוח חן/מספרה</v>
      </c>
      <c r="E1267" s="64" t="str">
        <f>תקן[[#This Row],[קטגוריה]]</f>
        <v>טיפוח החן</v>
      </c>
      <c r="F1267" s="60" t="str">
        <f>תקן[[#This Row],[תיאור הפריט]]</f>
        <v>שרפרף למטפל</v>
      </c>
      <c r="G1267" s="64">
        <f>תקן[[#This Row],[עלות פריט]]</f>
        <v>750</v>
      </c>
      <c r="H1267" s="64">
        <f>תקן[[#This Row],[כמות]]</f>
        <v>1</v>
      </c>
      <c r="I1267" s="64">
        <f>תקן[[#This Row],[סהכ עלות]]</f>
        <v>750</v>
      </c>
      <c r="J1267" s="65"/>
      <c r="K1267" s="209" t="str">
        <f t="shared" si="184"/>
        <v>שרפרף למטפל</v>
      </c>
      <c r="L1267" s="210">
        <f t="shared" si="180"/>
        <v>1</v>
      </c>
      <c r="M1267" s="211">
        <f t="shared" si="181"/>
        <v>0</v>
      </c>
      <c r="N1267" s="211">
        <f t="shared" si="182"/>
        <v>750</v>
      </c>
      <c r="O1267" s="210"/>
      <c r="P1267" s="218"/>
      <c r="Q1267" s="215" t="str">
        <f t="shared" si="185"/>
        <v>טיפוח חן/מספרה</v>
      </c>
      <c r="R1267" s="219">
        <f t="shared" si="186"/>
        <v>1</v>
      </c>
      <c r="S1267" s="211">
        <f t="shared" si="187"/>
        <v>0</v>
      </c>
      <c r="T1267" s="211">
        <f t="shared" si="183"/>
        <v>750</v>
      </c>
      <c r="U1267" s="211">
        <f t="shared" si="188"/>
        <v>750</v>
      </c>
      <c r="V1267" s="220"/>
      <c r="X1267" s="63" t="str">
        <f>'טבלה מרכזת'!A1267</f>
        <v>תשושים-אופק</v>
      </c>
      <c r="Y1267" s="63">
        <f>'טבלה מרכזת'!B1267</f>
        <v>90</v>
      </c>
      <c r="Z1267" s="63" t="str">
        <f>'טבלה מרכזת'!C1267</f>
        <v>טיפוח חן/מספרה</v>
      </c>
      <c r="AA1267" s="63" t="str">
        <f>'טבלה מרכזת'!D1267</f>
        <v>טיפוח החן</v>
      </c>
      <c r="AB1267" s="63" t="str">
        <f>'טבלה מרכזת'!E1267</f>
        <v>שרפרף למטפל</v>
      </c>
      <c r="AC1267" s="63">
        <f>'טבלה מרכזת'!F1267</f>
        <v>750</v>
      </c>
      <c r="AD1267" s="63">
        <f>'טבלה מרכזת'!G1267</f>
        <v>1</v>
      </c>
      <c r="AE1267" s="63">
        <f>'טבלה מרכזת'!H1267</f>
        <v>750</v>
      </c>
    </row>
    <row r="1268" spans="2:31" ht="14.5" thickBot="1" x14ac:dyDescent="0.35">
      <c r="B1268" s="64" t="str">
        <f>תקן[[#This Row],[סוג מרכז]]</f>
        <v>תשושים-אופק</v>
      </c>
      <c r="C1268" s="64">
        <f>תקן[[#This Row],[גודל מרכז]]</f>
        <v>90</v>
      </c>
      <c r="D1268" s="64" t="str">
        <f>תקן[[#This Row],[סוג פריט]]</f>
        <v>כלי חשמל</v>
      </c>
      <c r="E1268" s="64" t="str">
        <f>תקן[[#This Row],[קטגוריה]]</f>
        <v>מכבסה</v>
      </c>
      <c r="F1268" s="60" t="str">
        <f>תקן[[#This Row],[תיאור הפריט]]</f>
        <v xml:space="preserve">מייבש כביסה  </v>
      </c>
      <c r="G1268" s="64">
        <f>תקן[[#This Row],[עלות פריט]]</f>
        <v>2500</v>
      </c>
      <c r="H1268" s="64">
        <f>תקן[[#This Row],[כמות]]</f>
        <v>1</v>
      </c>
      <c r="I1268" s="64">
        <f>תקן[[#This Row],[סהכ עלות]]</f>
        <v>2500</v>
      </c>
      <c r="J1268" s="65"/>
      <c r="K1268" s="209" t="str">
        <f t="shared" si="184"/>
        <v xml:space="preserve">מייבש כביסה  </v>
      </c>
      <c r="L1268" s="210">
        <f t="shared" si="180"/>
        <v>1</v>
      </c>
      <c r="M1268" s="211">
        <f t="shared" si="181"/>
        <v>0</v>
      </c>
      <c r="N1268" s="211">
        <f t="shared" si="182"/>
        <v>2500</v>
      </c>
      <c r="O1268" s="210"/>
      <c r="P1268" s="218"/>
      <c r="Q1268" s="215" t="str">
        <f t="shared" si="185"/>
        <v>כלי חשמל</v>
      </c>
      <c r="R1268" s="219">
        <f t="shared" si="186"/>
        <v>1</v>
      </c>
      <c r="S1268" s="211">
        <f t="shared" si="187"/>
        <v>0</v>
      </c>
      <c r="T1268" s="211">
        <f t="shared" si="183"/>
        <v>2500</v>
      </c>
      <c r="U1268" s="211">
        <f t="shared" si="188"/>
        <v>2500</v>
      </c>
      <c r="V1268" s="220"/>
      <c r="X1268" s="63" t="str">
        <f>'טבלה מרכזת'!A1268</f>
        <v>תשושים-אופק</v>
      </c>
      <c r="Y1268" s="63">
        <f>'טבלה מרכזת'!B1268</f>
        <v>90</v>
      </c>
      <c r="Z1268" s="63" t="str">
        <f>'טבלה מרכזת'!C1268</f>
        <v>כלי חשמל</v>
      </c>
      <c r="AA1268" s="63" t="str">
        <f>'טבלה מרכזת'!D1268</f>
        <v>מכבסה</v>
      </c>
      <c r="AB1268" s="63" t="str">
        <f>'טבלה מרכזת'!E1268</f>
        <v xml:space="preserve">מייבש כביסה  </v>
      </c>
      <c r="AC1268" s="63">
        <f>'טבלה מרכזת'!F1268</f>
        <v>2500</v>
      </c>
      <c r="AD1268" s="63">
        <f>'טבלה מרכזת'!G1268</f>
        <v>1</v>
      </c>
      <c r="AE1268" s="63">
        <f>'טבלה מרכזת'!H1268</f>
        <v>2500</v>
      </c>
    </row>
    <row r="1269" spans="2:31" ht="14.5" thickBot="1" x14ac:dyDescent="0.35">
      <c r="B1269" s="64" t="str">
        <f>תקן[[#This Row],[סוג מרכז]]</f>
        <v>תשושים-אופק</v>
      </c>
      <c r="C1269" s="64">
        <f>תקן[[#This Row],[גודל מרכז]]</f>
        <v>90</v>
      </c>
      <c r="D1269" s="64" t="str">
        <f>תקן[[#This Row],[סוג פריט]]</f>
        <v>כלי חשמל</v>
      </c>
      <c r="E1269" s="64" t="str">
        <f>תקן[[#This Row],[קטגוריה]]</f>
        <v>חדר רחצה</v>
      </c>
      <c r="F1269" s="60" t="str">
        <f>תקן[[#This Row],[תיאור הפריט]]</f>
        <v>מייבש שיער</v>
      </c>
      <c r="G1269" s="64">
        <f>תקן[[#This Row],[עלות פריט]]</f>
        <v>250</v>
      </c>
      <c r="H1269" s="64">
        <f>תקן[[#This Row],[כמות]]</f>
        <v>2</v>
      </c>
      <c r="I1269" s="64">
        <f>תקן[[#This Row],[סהכ עלות]]</f>
        <v>500</v>
      </c>
      <c r="J1269" s="65"/>
      <c r="K1269" s="209" t="str">
        <f t="shared" si="184"/>
        <v>מייבש שיער</v>
      </c>
      <c r="L1269" s="210">
        <f t="shared" si="180"/>
        <v>2</v>
      </c>
      <c r="M1269" s="211">
        <f t="shared" si="181"/>
        <v>0</v>
      </c>
      <c r="N1269" s="211">
        <f t="shared" si="182"/>
        <v>500</v>
      </c>
      <c r="O1269" s="210"/>
      <c r="P1269" s="218"/>
      <c r="Q1269" s="215" t="str">
        <f t="shared" si="185"/>
        <v>כלי חשמל</v>
      </c>
      <c r="R1269" s="219">
        <f t="shared" si="186"/>
        <v>2</v>
      </c>
      <c r="S1269" s="211">
        <f t="shared" si="187"/>
        <v>0</v>
      </c>
      <c r="T1269" s="211">
        <f t="shared" si="183"/>
        <v>250</v>
      </c>
      <c r="U1269" s="211">
        <f t="shared" si="188"/>
        <v>500</v>
      </c>
      <c r="V1269" s="220"/>
      <c r="X1269" s="63" t="str">
        <f>'טבלה מרכזת'!A1269</f>
        <v>תשושים-אופק</v>
      </c>
      <c r="Y1269" s="63">
        <f>'טבלה מרכזת'!B1269</f>
        <v>90</v>
      </c>
      <c r="Z1269" s="63" t="str">
        <f>'טבלה מרכזת'!C1269</f>
        <v>כלי חשמל</v>
      </c>
      <c r="AA1269" s="63" t="str">
        <f>'טבלה מרכזת'!D1269</f>
        <v>חדר רחצה</v>
      </c>
      <c r="AB1269" s="63" t="str">
        <f>'טבלה מרכזת'!E1269</f>
        <v>מייבש שיער</v>
      </c>
      <c r="AC1269" s="63">
        <f>'טבלה מרכזת'!F1269</f>
        <v>250</v>
      </c>
      <c r="AD1269" s="63">
        <f>'טבלה מרכזת'!G1269</f>
        <v>2</v>
      </c>
      <c r="AE1269" s="63">
        <f>'טבלה מרכזת'!H1269</f>
        <v>500</v>
      </c>
    </row>
    <row r="1270" spans="2:31" ht="14.5" thickBot="1" x14ac:dyDescent="0.35">
      <c r="B1270" s="64" t="str">
        <f>תקן[[#This Row],[סוג מרכז]]</f>
        <v>תשושים-אופק</v>
      </c>
      <c r="C1270" s="64">
        <f>תקן[[#This Row],[גודל מרכז]]</f>
        <v>90</v>
      </c>
      <c r="D1270" s="64" t="str">
        <f>תקן[[#This Row],[סוג פריט]]</f>
        <v>כלי חשמל</v>
      </c>
      <c r="E1270" s="64" t="str">
        <f>תקן[[#This Row],[קטגוריה]]</f>
        <v>מכבסה</v>
      </c>
      <c r="F1270" s="60" t="str">
        <f>תקן[[#This Row],[תיאור הפריט]]</f>
        <v>מכונת כביסה 7 ק"ג</v>
      </c>
      <c r="G1270" s="64">
        <f>תקן[[#This Row],[עלות פריט]]</f>
        <v>3500</v>
      </c>
      <c r="H1270" s="64">
        <f>תקן[[#This Row],[כמות]]</f>
        <v>1</v>
      </c>
      <c r="I1270" s="64">
        <f>תקן[[#This Row],[סהכ עלות]]</f>
        <v>3500</v>
      </c>
      <c r="J1270" s="65"/>
      <c r="K1270" s="209" t="str">
        <f t="shared" si="184"/>
        <v>מכונת כביסה 7 ק"ג</v>
      </c>
      <c r="L1270" s="210">
        <f t="shared" si="180"/>
        <v>1</v>
      </c>
      <c r="M1270" s="211">
        <f t="shared" si="181"/>
        <v>0</v>
      </c>
      <c r="N1270" s="211">
        <f t="shared" si="182"/>
        <v>3500</v>
      </c>
      <c r="O1270" s="210"/>
      <c r="P1270" s="218"/>
      <c r="Q1270" s="215" t="str">
        <f t="shared" si="185"/>
        <v>כלי חשמל</v>
      </c>
      <c r="R1270" s="219">
        <f t="shared" si="186"/>
        <v>1</v>
      </c>
      <c r="S1270" s="211">
        <f t="shared" si="187"/>
        <v>0</v>
      </c>
      <c r="T1270" s="211">
        <f t="shared" si="183"/>
        <v>3500</v>
      </c>
      <c r="U1270" s="211">
        <f t="shared" si="188"/>
        <v>3500</v>
      </c>
      <c r="V1270" s="220"/>
      <c r="X1270" s="63" t="str">
        <f>'טבלה מרכזת'!A1270</f>
        <v>תשושים-אופק</v>
      </c>
      <c r="Y1270" s="63">
        <f>'טבלה מרכזת'!B1270</f>
        <v>90</v>
      </c>
      <c r="Z1270" s="63" t="str">
        <f>'טבלה מרכזת'!C1270</f>
        <v>כלי חשמל</v>
      </c>
      <c r="AA1270" s="63" t="str">
        <f>'טבלה מרכזת'!D1270</f>
        <v>מכבסה</v>
      </c>
      <c r="AB1270" s="63" t="str">
        <f>'טבלה מרכזת'!E1270</f>
        <v>מכונת כביסה 7 ק"ג</v>
      </c>
      <c r="AC1270" s="63">
        <f>'טבלה מרכזת'!F1270</f>
        <v>3500</v>
      </c>
      <c r="AD1270" s="63">
        <f>'טבלה מרכזת'!G1270</f>
        <v>1</v>
      </c>
      <c r="AE1270" s="63">
        <f>'טבלה מרכזת'!H1270</f>
        <v>3500</v>
      </c>
    </row>
    <row r="1271" spans="2:31" ht="14.5" thickBot="1" x14ac:dyDescent="0.35">
      <c r="B1271" s="64" t="str">
        <f>תקן[[#This Row],[סוג מרכז]]</f>
        <v>תשושים-אופק</v>
      </c>
      <c r="C1271" s="64">
        <f>תקן[[#This Row],[גודל מרכז]]</f>
        <v>90</v>
      </c>
      <c r="D1271" s="64" t="str">
        <f>תקן[[#This Row],[סוג פריט]]</f>
        <v>כלי חשמל</v>
      </c>
      <c r="E1271" s="64" t="str">
        <f>תקן[[#This Row],[קטגוריה]]</f>
        <v>חדר ניקיון</v>
      </c>
      <c r="F1271" s="60" t="str">
        <f>תקן[[#This Row],[תיאור הפריט]]</f>
        <v>מכונת שטיפה</v>
      </c>
      <c r="G1271" s="64">
        <f>תקן[[#This Row],[עלות פריט]]</f>
        <v>15000</v>
      </c>
      <c r="H1271" s="64">
        <f>תקן[[#This Row],[כמות]]</f>
        <v>1</v>
      </c>
      <c r="I1271" s="64">
        <f>תקן[[#This Row],[סהכ עלות]]</f>
        <v>15000</v>
      </c>
      <c r="J1271" s="65"/>
      <c r="K1271" s="209" t="str">
        <f t="shared" si="184"/>
        <v>מכונת שטיפה</v>
      </c>
      <c r="L1271" s="210">
        <f t="shared" si="180"/>
        <v>1</v>
      </c>
      <c r="M1271" s="211">
        <f t="shared" si="181"/>
        <v>0</v>
      </c>
      <c r="N1271" s="211">
        <f t="shared" si="182"/>
        <v>15000</v>
      </c>
      <c r="O1271" s="210"/>
      <c r="P1271" s="218"/>
      <c r="Q1271" s="215" t="str">
        <f t="shared" si="185"/>
        <v>כלי חשמל</v>
      </c>
      <c r="R1271" s="219">
        <f t="shared" si="186"/>
        <v>1</v>
      </c>
      <c r="S1271" s="211">
        <f t="shared" si="187"/>
        <v>0</v>
      </c>
      <c r="T1271" s="211">
        <f t="shared" si="183"/>
        <v>15000</v>
      </c>
      <c r="U1271" s="211">
        <f t="shared" si="188"/>
        <v>15000</v>
      </c>
      <c r="V1271" s="220"/>
      <c r="X1271" s="63" t="str">
        <f>'טבלה מרכזת'!A1271</f>
        <v>תשושים-אופק</v>
      </c>
      <c r="Y1271" s="63">
        <f>'טבלה מרכזת'!B1271</f>
        <v>90</v>
      </c>
      <c r="Z1271" s="63" t="str">
        <f>'טבלה מרכזת'!C1271</f>
        <v>כלי חשמל</v>
      </c>
      <c r="AA1271" s="63" t="str">
        <f>'טבלה מרכזת'!D1271</f>
        <v>חדר ניקיון</v>
      </c>
      <c r="AB1271" s="63" t="str">
        <f>'טבלה מרכזת'!E1271</f>
        <v>מכונת שטיפה</v>
      </c>
      <c r="AC1271" s="63">
        <f>'טבלה מרכזת'!F1271</f>
        <v>15000</v>
      </c>
      <c r="AD1271" s="63">
        <f>'טבלה מרכזת'!G1271</f>
        <v>1</v>
      </c>
      <c r="AE1271" s="63">
        <f>'טבלה מרכזת'!H1271</f>
        <v>15000</v>
      </c>
    </row>
    <row r="1272" spans="2:31" ht="14.5" thickBot="1" x14ac:dyDescent="0.35">
      <c r="B1272" s="64" t="str">
        <f>תקן[[#This Row],[סוג מרכז]]</f>
        <v>תשושים-אופק</v>
      </c>
      <c r="C1272" s="64">
        <f>תקן[[#This Row],[גודל מרכז]]</f>
        <v>90</v>
      </c>
      <c r="D1272" s="64" t="str">
        <f>תקן[[#This Row],[סוג פריט]]</f>
        <v>כלי חשמל</v>
      </c>
      <c r="E1272" s="64" t="str">
        <f>תקן[[#This Row],[קטגוריה]]</f>
        <v>שירותים ציבוריים</v>
      </c>
      <c r="F1272" s="60" t="str">
        <f>תקן[[#This Row],[תיאור הפריט]]</f>
        <v>מתקן טיהור אויר חשמלי</v>
      </c>
      <c r="G1272" s="64">
        <f>תקן[[#This Row],[עלות פריט]]</f>
        <v>650</v>
      </c>
      <c r="H1272" s="64">
        <f>תקן[[#This Row],[כמות]]</f>
        <v>4</v>
      </c>
      <c r="I1272" s="64">
        <f>תקן[[#This Row],[סהכ עלות]]</f>
        <v>2600</v>
      </c>
      <c r="J1272" s="65"/>
      <c r="K1272" s="209" t="str">
        <f t="shared" si="184"/>
        <v>מתקן טיהור אויר חשמלי</v>
      </c>
      <c r="L1272" s="210">
        <f t="shared" si="180"/>
        <v>4</v>
      </c>
      <c r="M1272" s="211">
        <f t="shared" si="181"/>
        <v>0</v>
      </c>
      <c r="N1272" s="211">
        <f t="shared" si="182"/>
        <v>2600</v>
      </c>
      <c r="O1272" s="210"/>
      <c r="P1272" s="218"/>
      <c r="Q1272" s="215" t="str">
        <f t="shared" si="185"/>
        <v>כלי חשמל</v>
      </c>
      <c r="R1272" s="219">
        <f t="shared" si="186"/>
        <v>4</v>
      </c>
      <c r="S1272" s="211">
        <f t="shared" si="187"/>
        <v>0</v>
      </c>
      <c r="T1272" s="211">
        <f t="shared" si="183"/>
        <v>650</v>
      </c>
      <c r="U1272" s="211">
        <f t="shared" si="188"/>
        <v>2600</v>
      </c>
      <c r="V1272" s="220"/>
      <c r="X1272" s="63" t="str">
        <f>'טבלה מרכזת'!A1272</f>
        <v>תשושים-אופק</v>
      </c>
      <c r="Y1272" s="63">
        <f>'טבלה מרכזת'!B1272</f>
        <v>90</v>
      </c>
      <c r="Z1272" s="63" t="str">
        <f>'טבלה מרכזת'!C1272</f>
        <v>כלי חשמל</v>
      </c>
      <c r="AA1272" s="63" t="str">
        <f>'טבלה מרכזת'!D1272</f>
        <v>שירותים ציבוריים</v>
      </c>
      <c r="AB1272" s="63" t="str">
        <f>'טבלה מרכזת'!E1272</f>
        <v>מתקן טיהור אויר חשמלי</v>
      </c>
      <c r="AC1272" s="63">
        <f>'טבלה מרכזת'!F1272</f>
        <v>650</v>
      </c>
      <c r="AD1272" s="63">
        <f>'טבלה מרכזת'!G1272</f>
        <v>4</v>
      </c>
      <c r="AE1272" s="63">
        <f>'טבלה מרכזת'!H1272</f>
        <v>2600</v>
      </c>
    </row>
    <row r="1273" spans="2:31" ht="14.5" thickBot="1" x14ac:dyDescent="0.35">
      <c r="B1273" s="64" t="str">
        <f>תקן[[#This Row],[סוג מרכז]]</f>
        <v>תשושים-אופק</v>
      </c>
      <c r="C1273" s="64">
        <f>תקן[[#This Row],[גודל מרכז]]</f>
        <v>90</v>
      </c>
      <c r="D1273" s="64" t="str">
        <f>תקן[[#This Row],[סוג פריט]]</f>
        <v>כלי חשמל</v>
      </c>
      <c r="E1273" s="64" t="str">
        <f>תקן[[#This Row],[קטגוריה]]</f>
        <v>אולם כניסה</v>
      </c>
      <c r="F1273" s="60" t="str">
        <f>תקן[[#This Row],[תיאור הפריט]]</f>
        <v>מתקן מים קרים</v>
      </c>
      <c r="G1273" s="64">
        <f>תקן[[#This Row],[עלות פריט]]</f>
        <v>2500</v>
      </c>
      <c r="H1273" s="64">
        <f>תקן[[#This Row],[כמות]]</f>
        <v>1</v>
      </c>
      <c r="I1273" s="64">
        <f>תקן[[#This Row],[סהכ עלות]]</f>
        <v>2500</v>
      </c>
      <c r="J1273" s="65"/>
      <c r="K1273" s="209" t="str">
        <f t="shared" si="184"/>
        <v>מתקן מים קרים</v>
      </c>
      <c r="L1273" s="210">
        <f t="shared" si="180"/>
        <v>1</v>
      </c>
      <c r="M1273" s="211">
        <f t="shared" si="181"/>
        <v>0</v>
      </c>
      <c r="N1273" s="211">
        <f t="shared" si="182"/>
        <v>2500</v>
      </c>
      <c r="O1273" s="210"/>
      <c r="P1273" s="218"/>
      <c r="Q1273" s="215" t="str">
        <f t="shared" si="185"/>
        <v>כלי חשמל</v>
      </c>
      <c r="R1273" s="219">
        <f t="shared" si="186"/>
        <v>1</v>
      </c>
      <c r="S1273" s="211">
        <f t="shared" si="187"/>
        <v>0</v>
      </c>
      <c r="T1273" s="211">
        <f t="shared" si="183"/>
        <v>2500</v>
      </c>
      <c r="U1273" s="211">
        <f t="shared" si="188"/>
        <v>2500</v>
      </c>
      <c r="V1273" s="220"/>
      <c r="X1273" s="63" t="str">
        <f>'טבלה מרכזת'!A1273</f>
        <v>תשושים-אופק</v>
      </c>
      <c r="Y1273" s="63">
        <f>'טבלה מרכזת'!B1273</f>
        <v>90</v>
      </c>
      <c r="Z1273" s="63" t="str">
        <f>'טבלה מרכזת'!C1273</f>
        <v>כלי חשמל</v>
      </c>
      <c r="AA1273" s="63" t="str">
        <f>'טבלה מרכזת'!D1273</f>
        <v>אולם כניסה</v>
      </c>
      <c r="AB1273" s="63" t="str">
        <f>'טבלה מרכזת'!E1273</f>
        <v>מתקן מים קרים</v>
      </c>
      <c r="AC1273" s="63">
        <f>'טבלה מרכזת'!F1273</f>
        <v>2500</v>
      </c>
      <c r="AD1273" s="63">
        <f>'טבלה מרכזת'!G1273</f>
        <v>1</v>
      </c>
      <c r="AE1273" s="63">
        <f>'טבלה מרכזת'!H1273</f>
        <v>2500</v>
      </c>
    </row>
    <row r="1274" spans="2:31" ht="14.5" thickBot="1" x14ac:dyDescent="0.35">
      <c r="B1274" s="64" t="str">
        <f>תקן[[#This Row],[סוג מרכז]]</f>
        <v>תשושים-אופק</v>
      </c>
      <c r="C1274" s="64">
        <f>תקן[[#This Row],[גודל מרכז]]</f>
        <v>90</v>
      </c>
      <c r="D1274" s="64" t="str">
        <f>תקן[[#This Row],[סוג פריט]]</f>
        <v>כלי חשמל</v>
      </c>
      <c r="E1274" s="64" t="str">
        <f>תקן[[#This Row],[קטגוריה]]</f>
        <v>חדר אוכל</v>
      </c>
      <c r="F1274" s="60" t="str">
        <f>תקן[[#This Row],[תיאור הפריט]]</f>
        <v>מתקן שתיה קלה (דיספנסר)</v>
      </c>
      <c r="G1274" s="64">
        <f>תקן[[#This Row],[עלות פריט]]</f>
        <v>4500</v>
      </c>
      <c r="H1274" s="64">
        <f>תקן[[#This Row],[כמות]]</f>
        <v>1</v>
      </c>
      <c r="I1274" s="64">
        <f>תקן[[#This Row],[סהכ עלות]]</f>
        <v>4500</v>
      </c>
      <c r="J1274" s="65"/>
      <c r="K1274" s="209" t="str">
        <f t="shared" si="184"/>
        <v>מתקן שתיה קלה (דיספנסר)</v>
      </c>
      <c r="L1274" s="210">
        <f t="shared" si="180"/>
        <v>1</v>
      </c>
      <c r="M1274" s="211">
        <f t="shared" si="181"/>
        <v>0</v>
      </c>
      <c r="N1274" s="211">
        <f t="shared" si="182"/>
        <v>4500</v>
      </c>
      <c r="O1274" s="210"/>
      <c r="P1274" s="218"/>
      <c r="Q1274" s="215" t="str">
        <f t="shared" si="185"/>
        <v>כלי חשמל</v>
      </c>
      <c r="R1274" s="219">
        <f t="shared" si="186"/>
        <v>1</v>
      </c>
      <c r="S1274" s="211">
        <f t="shared" si="187"/>
        <v>0</v>
      </c>
      <c r="T1274" s="211">
        <f t="shared" si="183"/>
        <v>4500</v>
      </c>
      <c r="U1274" s="211">
        <f t="shared" si="188"/>
        <v>4500</v>
      </c>
      <c r="V1274" s="220"/>
      <c r="X1274" s="63" t="str">
        <f>'טבלה מרכזת'!A1274</f>
        <v>תשושים-אופק</v>
      </c>
      <c r="Y1274" s="63">
        <f>'טבלה מרכזת'!B1274</f>
        <v>90</v>
      </c>
      <c r="Z1274" s="63" t="str">
        <f>'טבלה מרכזת'!C1274</f>
        <v>כלי חשמל</v>
      </c>
      <c r="AA1274" s="63" t="str">
        <f>'טבלה מרכזת'!D1274</f>
        <v>חדר אוכל</v>
      </c>
      <c r="AB1274" s="63" t="str">
        <f>'טבלה מרכזת'!E1274</f>
        <v>מתקן שתיה קלה (דיספנסר)</v>
      </c>
      <c r="AC1274" s="63">
        <f>'טבלה מרכזת'!F1274</f>
        <v>4500</v>
      </c>
      <c r="AD1274" s="63">
        <f>'טבלה מרכזת'!G1274</f>
        <v>1</v>
      </c>
      <c r="AE1274" s="63">
        <f>'טבלה מרכזת'!H1274</f>
        <v>4500</v>
      </c>
    </row>
    <row r="1275" spans="2:31" ht="14.5" thickBot="1" x14ac:dyDescent="0.35">
      <c r="B1275" s="64" t="str">
        <f>תקן[[#This Row],[סוג מרכז]]</f>
        <v>תשושים-אופק</v>
      </c>
      <c r="C1275" s="64">
        <f>תקן[[#This Row],[גודל מרכז]]</f>
        <v>90</v>
      </c>
      <c r="D1275" s="64" t="str">
        <f>תקן[[#This Row],[סוג פריט]]</f>
        <v>כלי חשמל</v>
      </c>
      <c r="E1275" s="64" t="str">
        <f>תקן[[#This Row],[קטגוריה]]</f>
        <v>חדר רחצה</v>
      </c>
      <c r="F1275" s="60" t="str">
        <f>תקן[[#This Row],[תיאור הפריט]]</f>
        <v>תנור חימום</v>
      </c>
      <c r="G1275" s="64">
        <f>תקן[[#This Row],[עלות פריט]]</f>
        <v>250</v>
      </c>
      <c r="H1275" s="64">
        <f>תקן[[#This Row],[כמות]]</f>
        <v>2</v>
      </c>
      <c r="I1275" s="64">
        <f>תקן[[#This Row],[סהכ עלות]]</f>
        <v>500</v>
      </c>
      <c r="J1275" s="65"/>
      <c r="K1275" s="209" t="str">
        <f t="shared" si="184"/>
        <v>תנור חימום</v>
      </c>
      <c r="L1275" s="210">
        <f t="shared" si="180"/>
        <v>2</v>
      </c>
      <c r="M1275" s="211">
        <f t="shared" si="181"/>
        <v>0</v>
      </c>
      <c r="N1275" s="211">
        <f t="shared" si="182"/>
        <v>500</v>
      </c>
      <c r="O1275" s="210"/>
      <c r="P1275" s="218"/>
      <c r="Q1275" s="215" t="str">
        <f t="shared" si="185"/>
        <v>כלי חשמל</v>
      </c>
      <c r="R1275" s="219">
        <f t="shared" si="186"/>
        <v>2</v>
      </c>
      <c r="S1275" s="211">
        <f t="shared" si="187"/>
        <v>0</v>
      </c>
      <c r="T1275" s="211">
        <f t="shared" si="183"/>
        <v>250</v>
      </c>
      <c r="U1275" s="211">
        <f t="shared" si="188"/>
        <v>500</v>
      </c>
      <c r="V1275" s="220"/>
      <c r="X1275" s="63" t="str">
        <f>'טבלה מרכזת'!A1275</f>
        <v>תשושים-אופק</v>
      </c>
      <c r="Y1275" s="63">
        <f>'טבלה מרכזת'!B1275</f>
        <v>90</v>
      </c>
      <c r="Z1275" s="63" t="str">
        <f>'טבלה מרכזת'!C1275</f>
        <v>כלי חשמל</v>
      </c>
      <c r="AA1275" s="63" t="str">
        <f>'טבלה מרכזת'!D1275</f>
        <v>חדר רחצה</v>
      </c>
      <c r="AB1275" s="63" t="str">
        <f>'טבלה מרכזת'!E1275</f>
        <v>תנור חימום</v>
      </c>
      <c r="AC1275" s="63">
        <f>'טבלה מרכזת'!F1275</f>
        <v>250</v>
      </c>
      <c r="AD1275" s="63">
        <f>'טבלה מרכזת'!G1275</f>
        <v>2</v>
      </c>
      <c r="AE1275" s="63">
        <f>'טבלה מרכזת'!H1275</f>
        <v>500</v>
      </c>
    </row>
    <row r="1276" spans="2:31" ht="14.5" thickBot="1" x14ac:dyDescent="0.35">
      <c r="B1276" s="64" t="str">
        <f>תקן[[#This Row],[סוג מרכז]]</f>
        <v>תשושים-אופק</v>
      </c>
      <c r="C1276" s="64">
        <f>תקן[[#This Row],[גודל מרכז]]</f>
        <v>90</v>
      </c>
      <c r="D1276" s="64" t="str">
        <f>תקן[[#This Row],[סוג פריט]]</f>
        <v>כללי</v>
      </c>
      <c r="E1276" s="64" t="str">
        <f>תקן[[#This Row],[קטגוריה]]</f>
        <v>חדרי צוות/רב תחומי</v>
      </c>
      <c r="F1276" s="60" t="str">
        <f>תקן[[#This Row],[תיאור הפריט]]</f>
        <v>מד חום אינפרא אדום</v>
      </c>
      <c r="G1276" s="64">
        <f>תקן[[#This Row],[עלות פריט]]</f>
        <v>250</v>
      </c>
      <c r="H1276" s="64">
        <f>תקן[[#This Row],[כמות]]</f>
        <v>1</v>
      </c>
      <c r="I1276" s="64">
        <f>תקן[[#This Row],[סהכ עלות]]</f>
        <v>250</v>
      </c>
      <c r="J1276" s="65"/>
      <c r="K1276" s="209" t="str">
        <f t="shared" si="184"/>
        <v>מד חום אינפרא אדום</v>
      </c>
      <c r="L1276" s="210">
        <f t="shared" si="180"/>
        <v>1</v>
      </c>
      <c r="M1276" s="211">
        <f t="shared" si="181"/>
        <v>0</v>
      </c>
      <c r="N1276" s="211">
        <f t="shared" si="182"/>
        <v>250</v>
      </c>
      <c r="O1276" s="210"/>
      <c r="P1276" s="218"/>
      <c r="Q1276" s="215" t="str">
        <f t="shared" si="185"/>
        <v>כללי</v>
      </c>
      <c r="R1276" s="219">
        <f t="shared" si="186"/>
        <v>1</v>
      </c>
      <c r="S1276" s="211">
        <f t="shared" si="187"/>
        <v>0</v>
      </c>
      <c r="T1276" s="211">
        <f t="shared" si="183"/>
        <v>250</v>
      </c>
      <c r="U1276" s="211">
        <f t="shared" si="188"/>
        <v>250</v>
      </c>
      <c r="V1276" s="220"/>
      <c r="X1276" s="63" t="str">
        <f>'טבלה מרכזת'!A1276</f>
        <v>תשושים-אופק</v>
      </c>
      <c r="Y1276" s="63">
        <f>'טבלה מרכזת'!B1276</f>
        <v>90</v>
      </c>
      <c r="Z1276" s="63" t="str">
        <f>'טבלה מרכזת'!C1276</f>
        <v>כללי</v>
      </c>
      <c r="AA1276" s="63" t="str">
        <f>'טבלה מרכזת'!D1276</f>
        <v>חדרי צוות/רב תחומי</v>
      </c>
      <c r="AB1276" s="63" t="str">
        <f>'טבלה מרכזת'!E1276</f>
        <v>מד חום אינפרא אדום</v>
      </c>
      <c r="AC1276" s="63">
        <f>'טבלה מרכזת'!F1276</f>
        <v>250</v>
      </c>
      <c r="AD1276" s="63">
        <f>'טבלה מרכזת'!G1276</f>
        <v>1</v>
      </c>
      <c r="AE1276" s="63">
        <f>'טבלה מרכזת'!H1276</f>
        <v>250</v>
      </c>
    </row>
    <row r="1277" spans="2:31" ht="28.5" thickBot="1" x14ac:dyDescent="0.35">
      <c r="B1277" s="64" t="str">
        <f>תקן[[#This Row],[סוג מרכז]]</f>
        <v>תשושים-אופק</v>
      </c>
      <c r="C1277" s="64">
        <f>תקן[[#This Row],[גודל מרכז]]</f>
        <v>90</v>
      </c>
      <c r="D1277" s="64" t="str">
        <f>תקן[[#This Row],[סוג פריט]]</f>
        <v>כללי</v>
      </c>
      <c r="E1277" s="64" t="str">
        <f>תקן[[#This Row],[קטגוריה]]</f>
        <v>חדרי צוות/רב תחומי</v>
      </c>
      <c r="F1277" s="60" t="str">
        <f>תקן[[#This Row],[תיאור הפריט]]</f>
        <v>מד לחץ דם, חום, דופק  וסוטורציה</v>
      </c>
      <c r="G1277" s="64">
        <f>תקן[[#This Row],[עלות פריט]]</f>
        <v>2500</v>
      </c>
      <c r="H1277" s="64">
        <f>תקן[[#This Row],[כמות]]</f>
        <v>1</v>
      </c>
      <c r="I1277" s="64">
        <f>תקן[[#This Row],[סהכ עלות]]</f>
        <v>2500</v>
      </c>
      <c r="J1277" s="65"/>
      <c r="K1277" s="209" t="str">
        <f t="shared" si="184"/>
        <v>מד לחץ דם, חום, דופק  וסוטורציה</v>
      </c>
      <c r="L1277" s="210">
        <f t="shared" si="180"/>
        <v>1</v>
      </c>
      <c r="M1277" s="211">
        <f t="shared" si="181"/>
        <v>0</v>
      </c>
      <c r="N1277" s="211">
        <f t="shared" si="182"/>
        <v>2500</v>
      </c>
      <c r="O1277" s="210"/>
      <c r="P1277" s="218"/>
      <c r="Q1277" s="215" t="str">
        <f t="shared" si="185"/>
        <v>כללי</v>
      </c>
      <c r="R1277" s="219">
        <f t="shared" si="186"/>
        <v>1</v>
      </c>
      <c r="S1277" s="211">
        <f t="shared" si="187"/>
        <v>0</v>
      </c>
      <c r="T1277" s="211">
        <f t="shared" si="183"/>
        <v>2500</v>
      </c>
      <c r="U1277" s="211">
        <f t="shared" si="188"/>
        <v>2500</v>
      </c>
      <c r="V1277" s="220"/>
      <c r="X1277" s="63" t="str">
        <f>'טבלה מרכזת'!A1277</f>
        <v>תשושים-אופק</v>
      </c>
      <c r="Y1277" s="63">
        <f>'טבלה מרכזת'!B1277</f>
        <v>90</v>
      </c>
      <c r="Z1277" s="63" t="str">
        <f>'טבלה מרכזת'!C1277</f>
        <v>כללי</v>
      </c>
      <c r="AA1277" s="63" t="str">
        <f>'טבלה מרכזת'!D1277</f>
        <v>חדרי צוות/רב תחומי</v>
      </c>
      <c r="AB1277" s="63" t="str">
        <f>'טבלה מרכזת'!E1277</f>
        <v>מד לחץ דם, חום, דופק  וסוטורציה</v>
      </c>
      <c r="AC1277" s="63">
        <f>'טבלה מרכזת'!F1277</f>
        <v>2500</v>
      </c>
      <c r="AD1277" s="63">
        <f>'טבלה מרכזת'!G1277</f>
        <v>1</v>
      </c>
      <c r="AE1277" s="63">
        <f>'טבלה מרכזת'!H1277</f>
        <v>2500</v>
      </c>
    </row>
    <row r="1278" spans="2:31" ht="14.5" thickBot="1" x14ac:dyDescent="0.35">
      <c r="B1278" s="64" t="str">
        <f>תקן[[#This Row],[סוג מרכז]]</f>
        <v>תשושים-אופק</v>
      </c>
      <c r="C1278" s="64">
        <f>תקן[[#This Row],[גודל מרכז]]</f>
        <v>90</v>
      </c>
      <c r="D1278" s="64" t="str">
        <f>תקן[[#This Row],[סוג פריט]]</f>
        <v>כללי</v>
      </c>
      <c r="E1278" s="64" t="str">
        <f>תקן[[#This Row],[קטגוריה]]</f>
        <v>כללי</v>
      </c>
      <c r="F1278" s="60" t="str">
        <f>תקן[[#This Row],[תיאור הפריט]]</f>
        <v>מזרקי אפיפן</v>
      </c>
      <c r="G1278" s="64">
        <f>תקן[[#This Row],[עלות פריט]]</f>
        <v>350</v>
      </c>
      <c r="H1278" s="64">
        <f>תקן[[#This Row],[כמות]]</f>
        <v>2</v>
      </c>
      <c r="I1278" s="64">
        <f>תקן[[#This Row],[סהכ עלות]]</f>
        <v>700</v>
      </c>
      <c r="J1278" s="65"/>
      <c r="K1278" s="209" t="str">
        <f t="shared" si="184"/>
        <v>מזרקי אפיפן</v>
      </c>
      <c r="L1278" s="210">
        <f t="shared" si="180"/>
        <v>2</v>
      </c>
      <c r="M1278" s="211">
        <f t="shared" si="181"/>
        <v>0</v>
      </c>
      <c r="N1278" s="211">
        <f t="shared" si="182"/>
        <v>700</v>
      </c>
      <c r="O1278" s="210"/>
      <c r="P1278" s="218"/>
      <c r="Q1278" s="215" t="str">
        <f t="shared" si="185"/>
        <v>כללי</v>
      </c>
      <c r="R1278" s="219">
        <f t="shared" si="186"/>
        <v>2</v>
      </c>
      <c r="S1278" s="211">
        <f t="shared" si="187"/>
        <v>0</v>
      </c>
      <c r="T1278" s="211">
        <f t="shared" si="183"/>
        <v>350</v>
      </c>
      <c r="U1278" s="211">
        <f t="shared" si="188"/>
        <v>700</v>
      </c>
      <c r="V1278" s="220"/>
      <c r="X1278" s="63" t="str">
        <f>'טבלה מרכזת'!A1278</f>
        <v>תשושים-אופק</v>
      </c>
      <c r="Y1278" s="63">
        <f>'טבלה מרכזת'!B1278</f>
        <v>90</v>
      </c>
      <c r="Z1278" s="63" t="str">
        <f>'טבלה מרכזת'!C1278</f>
        <v>כללי</v>
      </c>
      <c r="AA1278" s="63" t="str">
        <f>'טבלה מרכזת'!D1278</f>
        <v>כללי</v>
      </c>
      <c r="AB1278" s="63" t="str">
        <f>'טבלה מרכזת'!E1278</f>
        <v>מזרקי אפיפן</v>
      </c>
      <c r="AC1278" s="63">
        <f>'טבלה מרכזת'!F1278</f>
        <v>350</v>
      </c>
      <c r="AD1278" s="63">
        <f>'טבלה מרכזת'!G1278</f>
        <v>2</v>
      </c>
      <c r="AE1278" s="63">
        <f>'טבלה מרכזת'!H1278</f>
        <v>700</v>
      </c>
    </row>
    <row r="1279" spans="2:31" ht="14.5" thickBot="1" x14ac:dyDescent="0.35">
      <c r="B1279" s="64" t="str">
        <f>תקן[[#This Row],[סוג מרכז]]</f>
        <v>תשושים-אופק</v>
      </c>
      <c r="C1279" s="64">
        <f>תקן[[#This Row],[גודל מרכז]]</f>
        <v>90</v>
      </c>
      <c r="D1279" s="64" t="str">
        <f>תקן[[#This Row],[סוג פריט]]</f>
        <v>כללי</v>
      </c>
      <c r="E1279" s="64" t="str">
        <f>תקן[[#This Row],[קטגוריה]]</f>
        <v>כללי</v>
      </c>
      <c r="F1279" s="60" t="str">
        <f>תקן[[#This Row],[תיאור הפריט]]</f>
        <v>עיצוב פנים - תקציב למעצב/ת</v>
      </c>
      <c r="G1279" s="64">
        <f>תקן[[#This Row],[עלות פריט]]</f>
        <v>10000</v>
      </c>
      <c r="H1279" s="64">
        <f>תקן[[#This Row],[כמות]]</f>
        <v>3</v>
      </c>
      <c r="I1279" s="64">
        <f>תקן[[#This Row],[סהכ עלות]]</f>
        <v>30000</v>
      </c>
      <c r="J1279" s="65"/>
      <c r="K1279" s="209" t="str">
        <f t="shared" si="184"/>
        <v>עיצוב פנים - תקציב למעצב/ת</v>
      </c>
      <c r="L1279" s="210">
        <f t="shared" si="180"/>
        <v>3</v>
      </c>
      <c r="M1279" s="211">
        <f t="shared" si="181"/>
        <v>0</v>
      </c>
      <c r="N1279" s="211">
        <f t="shared" si="182"/>
        <v>30000</v>
      </c>
      <c r="O1279" s="210"/>
      <c r="P1279" s="218"/>
      <c r="Q1279" s="215" t="str">
        <f t="shared" si="185"/>
        <v>כללי</v>
      </c>
      <c r="R1279" s="219">
        <f t="shared" si="186"/>
        <v>3</v>
      </c>
      <c r="S1279" s="211">
        <f t="shared" si="187"/>
        <v>0</v>
      </c>
      <c r="T1279" s="211">
        <f t="shared" si="183"/>
        <v>10000</v>
      </c>
      <c r="U1279" s="211">
        <f t="shared" si="188"/>
        <v>30000</v>
      </c>
      <c r="V1279" s="220"/>
      <c r="X1279" s="63" t="str">
        <f>'טבלה מרכזת'!A1279</f>
        <v>תשושים-אופק</v>
      </c>
      <c r="Y1279" s="63">
        <f>'טבלה מרכזת'!B1279</f>
        <v>90</v>
      </c>
      <c r="Z1279" s="63" t="str">
        <f>'טבלה מרכזת'!C1279</f>
        <v>כללי</v>
      </c>
      <c r="AA1279" s="63" t="str">
        <f>'טבלה מרכזת'!D1279</f>
        <v>כללי</v>
      </c>
      <c r="AB1279" s="63" t="str">
        <f>'טבלה מרכזת'!E1279</f>
        <v>עיצוב פנים - תקציב למעצב/ת</v>
      </c>
      <c r="AC1279" s="63">
        <f>'טבלה מרכזת'!F1279</f>
        <v>10000</v>
      </c>
      <c r="AD1279" s="63">
        <f>'טבלה מרכזת'!G1279</f>
        <v>3</v>
      </c>
      <c r="AE1279" s="63">
        <f>'טבלה מרכזת'!H1279</f>
        <v>30000</v>
      </c>
    </row>
    <row r="1280" spans="2:31" ht="14.5" thickBot="1" x14ac:dyDescent="0.35">
      <c r="B1280" s="64" t="str">
        <f>תקן[[#This Row],[סוג מרכז]]</f>
        <v>תשושים-אופק</v>
      </c>
      <c r="C1280" s="64">
        <f>תקן[[#This Row],[גודל מרכז]]</f>
        <v>90</v>
      </c>
      <c r="D1280" s="64" t="str">
        <f>תקן[[#This Row],[סוג פריט]]</f>
        <v>כללי</v>
      </c>
      <c r="E1280" s="64" t="str">
        <f>תקן[[#This Row],[קטגוריה]]</f>
        <v>כללי</v>
      </c>
      <c r="F1280" s="60" t="str">
        <f>תקן[[#This Row],[תיאור הפריט]]</f>
        <v>קטלן יתושים</v>
      </c>
      <c r="G1280" s="64">
        <f>תקן[[#This Row],[עלות פריט]]</f>
        <v>250</v>
      </c>
      <c r="H1280" s="64">
        <f>תקן[[#This Row],[כמות]]</f>
        <v>4</v>
      </c>
      <c r="I1280" s="64">
        <f>תקן[[#This Row],[סהכ עלות]]</f>
        <v>1000</v>
      </c>
      <c r="J1280" s="65"/>
      <c r="K1280" s="209" t="str">
        <f t="shared" si="184"/>
        <v>קטלן יתושים</v>
      </c>
      <c r="L1280" s="210">
        <f t="shared" si="180"/>
        <v>4</v>
      </c>
      <c r="M1280" s="211">
        <f t="shared" si="181"/>
        <v>0</v>
      </c>
      <c r="N1280" s="211">
        <f t="shared" si="182"/>
        <v>1000</v>
      </c>
      <c r="O1280" s="210"/>
      <c r="P1280" s="218"/>
      <c r="Q1280" s="215" t="str">
        <f t="shared" si="185"/>
        <v>כללי</v>
      </c>
      <c r="R1280" s="219">
        <f t="shared" si="186"/>
        <v>4</v>
      </c>
      <c r="S1280" s="211">
        <f t="shared" si="187"/>
        <v>0</v>
      </c>
      <c r="T1280" s="211">
        <f t="shared" si="183"/>
        <v>250</v>
      </c>
      <c r="U1280" s="211">
        <f t="shared" si="188"/>
        <v>1000</v>
      </c>
      <c r="V1280" s="220"/>
      <c r="X1280" s="63" t="str">
        <f>'טבלה מרכזת'!A1280</f>
        <v>תשושים-אופק</v>
      </c>
      <c r="Y1280" s="63">
        <f>'טבלה מרכזת'!B1280</f>
        <v>90</v>
      </c>
      <c r="Z1280" s="63" t="str">
        <f>'טבלה מרכזת'!C1280</f>
        <v>כללי</v>
      </c>
      <c r="AA1280" s="63" t="str">
        <f>'טבלה מרכזת'!D1280</f>
        <v>כללי</v>
      </c>
      <c r="AB1280" s="63" t="str">
        <f>'טבלה מרכזת'!E1280</f>
        <v>קטלן יתושים</v>
      </c>
      <c r="AC1280" s="63">
        <f>'טבלה מרכזת'!F1280</f>
        <v>250</v>
      </c>
      <c r="AD1280" s="63">
        <f>'טבלה מרכזת'!G1280</f>
        <v>4</v>
      </c>
      <c r="AE1280" s="63">
        <f>'טבלה מרכזת'!H1280</f>
        <v>1000</v>
      </c>
    </row>
    <row r="1281" spans="2:31" ht="14.5" thickBot="1" x14ac:dyDescent="0.35">
      <c r="B1281" s="64" t="str">
        <f>תקן[[#This Row],[סוג מרכז]]</f>
        <v>תשושים-אופק</v>
      </c>
      <c r="C1281" s="64">
        <f>תקן[[#This Row],[גודל מרכז]]</f>
        <v>90</v>
      </c>
      <c r="D1281" s="64" t="str">
        <f>תקן[[#This Row],[סוג פריט]]</f>
        <v>מטבח וחדר אוכל</v>
      </c>
      <c r="E1281" s="64" t="str">
        <f>תקן[[#This Row],[קטגוריה]]</f>
        <v>מטבח</v>
      </c>
      <c r="F1281" s="60" t="str">
        <f>תקן[[#This Row],[תיאור הפריט]]</f>
        <v>ארון חימום תבניות</v>
      </c>
      <c r="G1281" s="64">
        <f>תקן[[#This Row],[עלות פריט]]</f>
        <v>7500</v>
      </c>
      <c r="H1281" s="64">
        <f>תקן[[#This Row],[כמות]]</f>
        <v>1</v>
      </c>
      <c r="I1281" s="64">
        <f>תקן[[#This Row],[סהכ עלות]]</f>
        <v>7500</v>
      </c>
      <c r="J1281" s="65"/>
      <c r="K1281" s="209" t="str">
        <f t="shared" si="184"/>
        <v>ארון חימום תבניות</v>
      </c>
      <c r="L1281" s="210">
        <f t="shared" si="180"/>
        <v>1</v>
      </c>
      <c r="M1281" s="211">
        <f t="shared" si="181"/>
        <v>0</v>
      </c>
      <c r="N1281" s="211">
        <f t="shared" si="182"/>
        <v>7500</v>
      </c>
      <c r="O1281" s="210"/>
      <c r="P1281" s="218"/>
      <c r="Q1281" s="215" t="str">
        <f t="shared" si="185"/>
        <v>מטבח וחדר אוכל</v>
      </c>
      <c r="R1281" s="219">
        <f t="shared" si="186"/>
        <v>1</v>
      </c>
      <c r="S1281" s="211">
        <f t="shared" si="187"/>
        <v>0</v>
      </c>
      <c r="T1281" s="211">
        <f t="shared" si="183"/>
        <v>7500</v>
      </c>
      <c r="U1281" s="211">
        <f t="shared" si="188"/>
        <v>7500</v>
      </c>
      <c r="V1281" s="220"/>
      <c r="X1281" s="63" t="str">
        <f>'טבלה מרכזת'!A1281</f>
        <v>תשושים-אופק</v>
      </c>
      <c r="Y1281" s="63">
        <f>'טבלה מרכזת'!B1281</f>
        <v>90</v>
      </c>
      <c r="Z1281" s="63" t="str">
        <f>'טבלה מרכזת'!C1281</f>
        <v>מטבח וחדר אוכל</v>
      </c>
      <c r="AA1281" s="63" t="str">
        <f>'טבלה מרכזת'!D1281</f>
        <v>מטבח</v>
      </c>
      <c r="AB1281" s="63" t="str">
        <f>'טבלה מרכזת'!E1281</f>
        <v>ארון חימום תבניות</v>
      </c>
      <c r="AC1281" s="63">
        <f>'טבלה מרכזת'!F1281</f>
        <v>7500</v>
      </c>
      <c r="AD1281" s="63">
        <f>'טבלה מרכזת'!G1281</f>
        <v>1</v>
      </c>
      <c r="AE1281" s="63">
        <f>'טבלה מרכזת'!H1281</f>
        <v>7500</v>
      </c>
    </row>
    <row r="1282" spans="2:31" ht="14.5" thickBot="1" x14ac:dyDescent="0.35">
      <c r="B1282" s="64" t="str">
        <f>תקן[[#This Row],[סוג מרכז]]</f>
        <v>תשושים-אופק</v>
      </c>
      <c r="C1282" s="64">
        <f>תקן[[#This Row],[גודל מרכז]]</f>
        <v>90</v>
      </c>
      <c r="D1282" s="64" t="str">
        <f>תקן[[#This Row],[סוג פריט]]</f>
        <v>מטבח וחדר אוכל</v>
      </c>
      <c r="E1282" s="64" t="str">
        <f>תקן[[#This Row],[קטגוריה]]</f>
        <v>מטבח</v>
      </c>
      <c r="F1282" s="60" t="str">
        <f>תקן[[#This Row],[תיאור הפריט]]</f>
        <v>כוננית לאיחסון כלים וסירים</v>
      </c>
      <c r="G1282" s="64">
        <f>תקן[[#This Row],[עלות פריט]]</f>
        <v>1500</v>
      </c>
      <c r="H1282" s="64">
        <f>תקן[[#This Row],[כמות]]</f>
        <v>2</v>
      </c>
      <c r="I1282" s="64">
        <f>תקן[[#This Row],[סהכ עלות]]</f>
        <v>3000</v>
      </c>
      <c r="J1282" s="65"/>
      <c r="K1282" s="209" t="str">
        <f t="shared" si="184"/>
        <v>כוננית לאיחסון כלים וסירים</v>
      </c>
      <c r="L1282" s="210">
        <f t="shared" si="180"/>
        <v>2</v>
      </c>
      <c r="M1282" s="211">
        <f t="shared" si="181"/>
        <v>0</v>
      </c>
      <c r="N1282" s="211">
        <f t="shared" si="182"/>
        <v>3000</v>
      </c>
      <c r="O1282" s="210"/>
      <c r="P1282" s="218"/>
      <c r="Q1282" s="215" t="str">
        <f t="shared" si="185"/>
        <v>מטבח וחדר אוכל</v>
      </c>
      <c r="R1282" s="219">
        <f t="shared" si="186"/>
        <v>2</v>
      </c>
      <c r="S1282" s="211">
        <f t="shared" si="187"/>
        <v>0</v>
      </c>
      <c r="T1282" s="211">
        <f t="shared" si="183"/>
        <v>1500</v>
      </c>
      <c r="U1282" s="211">
        <f t="shared" si="188"/>
        <v>3000</v>
      </c>
      <c r="V1282" s="220"/>
      <c r="X1282" s="63" t="str">
        <f>'טבלה מרכזת'!A1282</f>
        <v>תשושים-אופק</v>
      </c>
      <c r="Y1282" s="63">
        <f>'טבלה מרכזת'!B1282</f>
        <v>90</v>
      </c>
      <c r="Z1282" s="63" t="str">
        <f>'טבלה מרכזת'!C1282</f>
        <v>מטבח וחדר אוכל</v>
      </c>
      <c r="AA1282" s="63" t="str">
        <f>'טבלה מרכזת'!D1282</f>
        <v>מטבח</v>
      </c>
      <c r="AB1282" s="63" t="str">
        <f>'טבלה מרכזת'!E1282</f>
        <v>כוננית לאיחסון כלים וסירים</v>
      </c>
      <c r="AC1282" s="63">
        <f>'טבלה מרכזת'!F1282</f>
        <v>1500</v>
      </c>
      <c r="AD1282" s="63">
        <f>'טבלה מרכזת'!G1282</f>
        <v>2</v>
      </c>
      <c r="AE1282" s="63">
        <f>'טבלה מרכזת'!H1282</f>
        <v>3000</v>
      </c>
    </row>
    <row r="1283" spans="2:31" ht="14.5" thickBot="1" x14ac:dyDescent="0.35">
      <c r="B1283" s="64" t="str">
        <f>תקן[[#This Row],[סוג מרכז]]</f>
        <v>תשושים-אופק</v>
      </c>
      <c r="C1283" s="64">
        <f>תקן[[#This Row],[גודל מרכז]]</f>
        <v>90</v>
      </c>
      <c r="D1283" s="64" t="str">
        <f>תקן[[#This Row],[סוג פריט]]</f>
        <v>מטבח וחדר אוכל</v>
      </c>
      <c r="E1283" s="64" t="str">
        <f>תקן[[#This Row],[קטגוריה]]</f>
        <v>חדר אוכל</v>
      </c>
      <c r="F1283" s="60" t="str">
        <f>תקן[[#This Row],[תיאור הפריט]]</f>
        <v>כלי אוכל</v>
      </c>
      <c r="G1283" s="64">
        <f>תקן[[#This Row],[עלות פריט]]</f>
        <v>1000</v>
      </c>
      <c r="H1283" s="64">
        <f>תקן[[#This Row],[כמות]]</f>
        <v>27</v>
      </c>
      <c r="I1283" s="64">
        <f>תקן[[#This Row],[סהכ עלות]]</f>
        <v>27000</v>
      </c>
      <c r="J1283" s="65"/>
      <c r="K1283" s="209" t="str">
        <f t="shared" si="184"/>
        <v>כלי אוכל</v>
      </c>
      <c r="L1283" s="210">
        <f t="shared" si="180"/>
        <v>27</v>
      </c>
      <c r="M1283" s="211">
        <f t="shared" si="181"/>
        <v>0</v>
      </c>
      <c r="N1283" s="211">
        <f t="shared" si="182"/>
        <v>27000</v>
      </c>
      <c r="O1283" s="210"/>
      <c r="P1283" s="218"/>
      <c r="Q1283" s="215" t="str">
        <f t="shared" si="185"/>
        <v>מטבח וחדר אוכל</v>
      </c>
      <c r="R1283" s="219">
        <f t="shared" si="186"/>
        <v>27</v>
      </c>
      <c r="S1283" s="211">
        <f t="shared" si="187"/>
        <v>0</v>
      </c>
      <c r="T1283" s="211">
        <f t="shared" si="183"/>
        <v>1000</v>
      </c>
      <c r="U1283" s="211">
        <f t="shared" si="188"/>
        <v>27000</v>
      </c>
      <c r="V1283" s="220"/>
      <c r="X1283" s="63" t="str">
        <f>'טבלה מרכזת'!A1283</f>
        <v>תשושים-אופק</v>
      </c>
      <c r="Y1283" s="63">
        <f>'טבלה מרכזת'!B1283</f>
        <v>90</v>
      </c>
      <c r="Z1283" s="63" t="str">
        <f>'טבלה מרכזת'!C1283</f>
        <v>מטבח וחדר אוכל</v>
      </c>
      <c r="AA1283" s="63" t="str">
        <f>'טבלה מרכזת'!D1283</f>
        <v>חדר אוכל</v>
      </c>
      <c r="AB1283" s="63" t="str">
        <f>'טבלה מרכזת'!E1283</f>
        <v>כלי אוכל</v>
      </c>
      <c r="AC1283" s="63">
        <f>'טבלה מרכזת'!F1283</f>
        <v>1000</v>
      </c>
      <c r="AD1283" s="63">
        <f>'טבלה מרכזת'!G1283</f>
        <v>27</v>
      </c>
      <c r="AE1283" s="63">
        <f>'טבלה מרכזת'!H1283</f>
        <v>27000</v>
      </c>
    </row>
    <row r="1284" spans="2:31" ht="14.5" thickBot="1" x14ac:dyDescent="0.35">
      <c r="B1284" s="64" t="str">
        <f>תקן[[#This Row],[סוג מרכז]]</f>
        <v>תשושים-אופק</v>
      </c>
      <c r="C1284" s="64">
        <f>תקן[[#This Row],[גודל מרכז]]</f>
        <v>90</v>
      </c>
      <c r="D1284" s="64" t="str">
        <f>תקן[[#This Row],[סוג פריט]]</f>
        <v>מטבח וחדר אוכל</v>
      </c>
      <c r="E1284" s="64" t="str">
        <f>תקן[[#This Row],[קטגוריה]]</f>
        <v>כלי הכנה-מטבח מחמם</v>
      </c>
      <c r="F1284" s="60" t="str">
        <f>תקן[[#This Row],[תיאור הפריט]]</f>
        <v>כלי עבודה מסוגים שונים</v>
      </c>
      <c r="G1284" s="64">
        <f>תקן[[#This Row],[עלות פריט]]</f>
        <v>3500</v>
      </c>
      <c r="H1284" s="64">
        <f>תקן[[#This Row],[כמות]]</f>
        <v>2</v>
      </c>
      <c r="I1284" s="64">
        <f>תקן[[#This Row],[סהכ עלות]]</f>
        <v>7000</v>
      </c>
      <c r="J1284" s="65"/>
      <c r="K1284" s="209" t="str">
        <f t="shared" si="184"/>
        <v>כלי עבודה מסוגים שונים</v>
      </c>
      <c r="L1284" s="210">
        <f t="shared" si="180"/>
        <v>2</v>
      </c>
      <c r="M1284" s="211">
        <f t="shared" si="181"/>
        <v>0</v>
      </c>
      <c r="N1284" s="211">
        <f t="shared" si="182"/>
        <v>7000</v>
      </c>
      <c r="O1284" s="210"/>
      <c r="P1284" s="218"/>
      <c r="Q1284" s="215" t="str">
        <f t="shared" si="185"/>
        <v>מטבח וחדר אוכל</v>
      </c>
      <c r="R1284" s="219">
        <f t="shared" si="186"/>
        <v>2</v>
      </c>
      <c r="S1284" s="211">
        <f t="shared" si="187"/>
        <v>0</v>
      </c>
      <c r="T1284" s="211">
        <f t="shared" si="183"/>
        <v>3500</v>
      </c>
      <c r="U1284" s="211">
        <f t="shared" si="188"/>
        <v>7000</v>
      </c>
      <c r="V1284" s="220"/>
      <c r="X1284" s="63" t="str">
        <f>'טבלה מרכזת'!A1284</f>
        <v>תשושים-אופק</v>
      </c>
      <c r="Y1284" s="63">
        <f>'טבלה מרכזת'!B1284</f>
        <v>90</v>
      </c>
      <c r="Z1284" s="63" t="str">
        <f>'טבלה מרכזת'!C1284</f>
        <v>מטבח וחדר אוכל</v>
      </c>
      <c r="AA1284" s="63" t="str">
        <f>'טבלה מרכזת'!D1284</f>
        <v>כלי הכנה-מטבח מחמם</v>
      </c>
      <c r="AB1284" s="63" t="str">
        <f>'טבלה מרכזת'!E1284</f>
        <v>כלי עבודה מסוגים שונים</v>
      </c>
      <c r="AC1284" s="63">
        <f>'טבלה מרכזת'!F1284</f>
        <v>3500</v>
      </c>
      <c r="AD1284" s="63">
        <f>'טבלה מרכזת'!G1284</f>
        <v>2</v>
      </c>
      <c r="AE1284" s="63">
        <f>'טבלה מרכזת'!H1284</f>
        <v>7000</v>
      </c>
    </row>
    <row r="1285" spans="2:31" ht="14.5" thickBot="1" x14ac:dyDescent="0.35">
      <c r="B1285" s="64" t="str">
        <f>תקן[[#This Row],[סוג מרכז]]</f>
        <v>תשושים-אופק</v>
      </c>
      <c r="C1285" s="64">
        <f>תקן[[#This Row],[גודל מרכז]]</f>
        <v>90</v>
      </c>
      <c r="D1285" s="64" t="str">
        <f>תקן[[#This Row],[סוג פריט]]</f>
        <v>מטבח וחדר אוכל</v>
      </c>
      <c r="E1285" s="64" t="str">
        <f>תקן[[#This Row],[קטגוריה]]</f>
        <v>מטבח</v>
      </c>
      <c r="F1285" s="60" t="str">
        <f>תקן[[#This Row],[תיאור הפריט]]</f>
        <v>מדיח כלים דלפקי</v>
      </c>
      <c r="G1285" s="64">
        <f>תקן[[#This Row],[עלות פריט]]</f>
        <v>8500</v>
      </c>
      <c r="H1285" s="64">
        <f>תקן[[#This Row],[כמות]]</f>
        <v>0</v>
      </c>
      <c r="I1285" s="64">
        <f>תקן[[#This Row],[סהכ עלות]]</f>
        <v>0</v>
      </c>
      <c r="J1285" s="65"/>
      <c r="K1285" s="209" t="str">
        <f t="shared" si="184"/>
        <v>מדיח כלים דלפקי</v>
      </c>
      <c r="L1285" s="210">
        <f t="shared" si="180"/>
        <v>0</v>
      </c>
      <c r="M1285" s="211">
        <f t="shared" si="181"/>
        <v>0</v>
      </c>
      <c r="N1285" s="211">
        <f t="shared" si="182"/>
        <v>0</v>
      </c>
      <c r="O1285" s="210"/>
      <c r="P1285" s="218"/>
      <c r="Q1285" s="215" t="str">
        <f t="shared" si="185"/>
        <v>מטבח וחדר אוכל</v>
      </c>
      <c r="R1285" s="219">
        <f t="shared" si="186"/>
        <v>0</v>
      </c>
      <c r="S1285" s="211">
        <f t="shared" si="187"/>
        <v>0</v>
      </c>
      <c r="T1285" s="211">
        <f t="shared" si="183"/>
        <v>8500</v>
      </c>
      <c r="U1285" s="211">
        <f t="shared" si="188"/>
        <v>0</v>
      </c>
      <c r="V1285" s="220"/>
      <c r="X1285" s="63" t="str">
        <f>'טבלה מרכזת'!A1285</f>
        <v>תשושים-אופק</v>
      </c>
      <c r="Y1285" s="63">
        <f>'טבלה מרכזת'!B1285</f>
        <v>90</v>
      </c>
      <c r="Z1285" s="63" t="str">
        <f>'טבלה מרכזת'!C1285</f>
        <v>מטבח וחדר אוכל</v>
      </c>
      <c r="AA1285" s="63" t="str">
        <f>'טבלה מרכזת'!D1285</f>
        <v>מטבח</v>
      </c>
      <c r="AB1285" s="63" t="str">
        <f>'טבלה מרכזת'!E1285</f>
        <v>מדיח כלים דלפקי</v>
      </c>
      <c r="AC1285" s="63">
        <f>'טבלה מרכזת'!F1285</f>
        <v>8500</v>
      </c>
      <c r="AD1285" s="63">
        <f>'טבלה מרכזת'!G1285</f>
        <v>0</v>
      </c>
      <c r="AE1285" s="63">
        <f>'טבלה מרכזת'!H1285</f>
        <v>0</v>
      </c>
    </row>
    <row r="1286" spans="2:31" ht="28.5" thickBot="1" x14ac:dyDescent="0.35">
      <c r="B1286" s="64" t="str">
        <f>תקן[[#This Row],[סוג מרכז]]</f>
        <v>תשושים-אופק</v>
      </c>
      <c r="C1286" s="64">
        <f>תקן[[#This Row],[גודל מרכז]]</f>
        <v>90</v>
      </c>
      <c r="D1286" s="64" t="str">
        <f>תקן[[#This Row],[סוג פריט]]</f>
        <v>מטבח וחדר אוכל</v>
      </c>
      <c r="E1286" s="64" t="str">
        <f>תקן[[#This Row],[קטגוריה]]</f>
        <v>מטבח</v>
      </c>
      <c r="F1286" s="60" t="str">
        <f>תקן[[#This Row],[תיאור הפריט]]</f>
        <v>מדיח כלים דלת מתרוממת+מעמד</v>
      </c>
      <c r="G1286" s="64">
        <f>תקן[[#This Row],[עלות פריט]]</f>
        <v>17000</v>
      </c>
      <c r="H1286" s="64">
        <f>תקן[[#This Row],[כמות]]</f>
        <v>1</v>
      </c>
      <c r="I1286" s="64">
        <f>תקן[[#This Row],[סהכ עלות]]</f>
        <v>17000</v>
      </c>
      <c r="J1286" s="65"/>
      <c r="K1286" s="209" t="str">
        <f t="shared" si="184"/>
        <v>מדיח כלים דלת מתרוממת+מעמד</v>
      </c>
      <c r="L1286" s="210">
        <f t="shared" si="180"/>
        <v>1</v>
      </c>
      <c r="M1286" s="211">
        <f t="shared" si="181"/>
        <v>0</v>
      </c>
      <c r="N1286" s="211">
        <f t="shared" si="182"/>
        <v>17000</v>
      </c>
      <c r="O1286" s="210"/>
      <c r="P1286" s="218"/>
      <c r="Q1286" s="215" t="str">
        <f t="shared" si="185"/>
        <v>מטבח וחדר אוכל</v>
      </c>
      <c r="R1286" s="219">
        <f t="shared" si="186"/>
        <v>1</v>
      </c>
      <c r="S1286" s="211">
        <f t="shared" si="187"/>
        <v>0</v>
      </c>
      <c r="T1286" s="211">
        <f t="shared" si="183"/>
        <v>17000</v>
      </c>
      <c r="U1286" s="211">
        <f t="shared" si="188"/>
        <v>17000</v>
      </c>
      <c r="V1286" s="220"/>
      <c r="X1286" s="63" t="str">
        <f>'טבלה מרכזת'!A1286</f>
        <v>תשושים-אופק</v>
      </c>
      <c r="Y1286" s="63">
        <f>'טבלה מרכזת'!B1286</f>
        <v>90</v>
      </c>
      <c r="Z1286" s="63" t="str">
        <f>'טבלה מרכזת'!C1286</f>
        <v>מטבח וחדר אוכל</v>
      </c>
      <c r="AA1286" s="63" t="str">
        <f>'טבלה מרכזת'!D1286</f>
        <v>מטבח</v>
      </c>
      <c r="AB1286" s="63" t="str">
        <f>'טבלה מרכזת'!E1286</f>
        <v>מדיח כלים דלת מתרוממת+מעמד</v>
      </c>
      <c r="AC1286" s="63">
        <f>'טבלה מרכזת'!F1286</f>
        <v>17000</v>
      </c>
      <c r="AD1286" s="63">
        <f>'טבלה מרכזת'!G1286</f>
        <v>1</v>
      </c>
      <c r="AE1286" s="63">
        <f>'טבלה מרכזת'!H1286</f>
        <v>17000</v>
      </c>
    </row>
    <row r="1287" spans="2:31" ht="14.5" thickBot="1" x14ac:dyDescent="0.35">
      <c r="B1287" s="64" t="str">
        <f>תקן[[#This Row],[סוג מרכז]]</f>
        <v>תשושים-אופק</v>
      </c>
      <c r="C1287" s="64">
        <f>תקן[[#This Row],[גודל מרכז]]</f>
        <v>90</v>
      </c>
      <c r="D1287" s="64" t="str">
        <f>תקן[[#This Row],[סוג פריט]]</f>
        <v>מטבח וחדר אוכל</v>
      </c>
      <c r="E1287" s="64" t="str">
        <f>תקן[[#This Row],[קטגוריה]]</f>
        <v>מטבח</v>
      </c>
      <c r="F1287" s="60" t="str">
        <f>תקן[[#This Row],[תיאור הפריט]]</f>
        <v>מיחם אוטומטי 150 כוסות</v>
      </c>
      <c r="G1287" s="64">
        <f>תקן[[#This Row],[עלות פריט]]</f>
        <v>5000</v>
      </c>
      <c r="H1287" s="64">
        <f>תקן[[#This Row],[כמות]]</f>
        <v>1</v>
      </c>
      <c r="I1287" s="64">
        <f>תקן[[#This Row],[סהכ עלות]]</f>
        <v>5000</v>
      </c>
      <c r="J1287" s="65"/>
      <c r="K1287" s="209" t="str">
        <f t="shared" si="184"/>
        <v>מיחם אוטומטי 150 כוסות</v>
      </c>
      <c r="L1287" s="210">
        <f t="shared" ref="L1287:L1350" si="189">H1287</f>
        <v>1</v>
      </c>
      <c r="M1287" s="211">
        <f t="shared" ref="M1287:M1350" si="190">IF(L1287-H1287&lt;&gt;0,L1287-H1287,0)</f>
        <v>0</v>
      </c>
      <c r="N1287" s="211">
        <f t="shared" ref="N1287:N1350" si="191">L1287*G1287</f>
        <v>5000</v>
      </c>
      <c r="O1287" s="210"/>
      <c r="P1287" s="218"/>
      <c r="Q1287" s="215" t="str">
        <f t="shared" si="185"/>
        <v>מטבח וחדר אוכל</v>
      </c>
      <c r="R1287" s="219">
        <f t="shared" si="186"/>
        <v>1</v>
      </c>
      <c r="S1287" s="211">
        <f t="shared" si="187"/>
        <v>0</v>
      </c>
      <c r="T1287" s="211">
        <f t="shared" ref="T1287:T1350" si="192">G1287</f>
        <v>5000</v>
      </c>
      <c r="U1287" s="211">
        <f t="shared" si="188"/>
        <v>5000</v>
      </c>
      <c r="V1287" s="220"/>
      <c r="X1287" s="63" t="str">
        <f>'טבלה מרכזת'!A1287</f>
        <v>תשושים-אופק</v>
      </c>
      <c r="Y1287" s="63">
        <f>'טבלה מרכזת'!B1287</f>
        <v>90</v>
      </c>
      <c r="Z1287" s="63" t="str">
        <f>'טבלה מרכזת'!C1287</f>
        <v>מטבח וחדר אוכל</v>
      </c>
      <c r="AA1287" s="63" t="str">
        <f>'טבלה מרכזת'!D1287</f>
        <v>מטבח</v>
      </c>
      <c r="AB1287" s="63" t="str">
        <f>'טבלה מרכזת'!E1287</f>
        <v>מיחם אוטומטי 150 כוסות</v>
      </c>
      <c r="AC1287" s="63">
        <f>'טבלה מרכזת'!F1287</f>
        <v>5000</v>
      </c>
      <c r="AD1287" s="63">
        <f>'טבלה מרכזת'!G1287</f>
        <v>1</v>
      </c>
      <c r="AE1287" s="63">
        <f>'טבלה מרכזת'!H1287</f>
        <v>5000</v>
      </c>
    </row>
    <row r="1288" spans="2:31" ht="14.5" thickBot="1" x14ac:dyDescent="0.35">
      <c r="B1288" s="64" t="str">
        <f>תקן[[#This Row],[סוג מרכז]]</f>
        <v>תשושים-אופק</v>
      </c>
      <c r="C1288" s="64">
        <f>תקן[[#This Row],[גודל מרכז]]</f>
        <v>90</v>
      </c>
      <c r="D1288" s="64" t="str">
        <f>תקן[[#This Row],[סוג פריט]]</f>
        <v>מטבח וחדר אוכל</v>
      </c>
      <c r="E1288" s="64" t="str">
        <f>תקן[[#This Row],[קטגוריה]]</f>
        <v>מטבח</v>
      </c>
      <c r="F1288" s="60" t="str">
        <f>תקן[[#This Row],[תיאור הפריט]]</f>
        <v>מיכלים מבודדים להעברת מזון</v>
      </c>
      <c r="G1288" s="64">
        <f>תקן[[#This Row],[עלות פריט]]</f>
        <v>400</v>
      </c>
      <c r="H1288" s="64">
        <f>תקן[[#This Row],[כמות]]</f>
        <v>8</v>
      </c>
      <c r="I1288" s="64">
        <f>תקן[[#This Row],[סהכ עלות]]</f>
        <v>3200</v>
      </c>
      <c r="J1288" s="65"/>
      <c r="K1288" s="209" t="str">
        <f t="shared" ref="K1288:K1351" si="193">F1288</f>
        <v>מיכלים מבודדים להעברת מזון</v>
      </c>
      <c r="L1288" s="210">
        <f t="shared" si="189"/>
        <v>8</v>
      </c>
      <c r="M1288" s="211">
        <f t="shared" si="190"/>
        <v>0</v>
      </c>
      <c r="N1288" s="211">
        <f t="shared" si="191"/>
        <v>3200</v>
      </c>
      <c r="O1288" s="210"/>
      <c r="P1288" s="218"/>
      <c r="Q1288" s="215" t="str">
        <f t="shared" ref="Q1288:Q1351" si="194">D1288</f>
        <v>מטבח וחדר אוכל</v>
      </c>
      <c r="R1288" s="219">
        <f t="shared" ref="R1288:R1351" si="195">L1288</f>
        <v>8</v>
      </c>
      <c r="S1288" s="211">
        <f t="shared" ref="S1288:S1351" si="196">M1288</f>
        <v>0</v>
      </c>
      <c r="T1288" s="211">
        <f t="shared" si="192"/>
        <v>400</v>
      </c>
      <c r="U1288" s="211">
        <f t="shared" ref="U1288:U1351" si="197">T1288*R1288</f>
        <v>3200</v>
      </c>
      <c r="V1288" s="220"/>
      <c r="X1288" s="63" t="str">
        <f>'טבלה מרכזת'!A1288</f>
        <v>תשושים-אופק</v>
      </c>
      <c r="Y1288" s="63">
        <f>'טבלה מרכזת'!B1288</f>
        <v>90</v>
      </c>
      <c r="Z1288" s="63" t="str">
        <f>'טבלה מרכזת'!C1288</f>
        <v>מטבח וחדר אוכל</v>
      </c>
      <c r="AA1288" s="63" t="str">
        <f>'טבלה מרכזת'!D1288</f>
        <v>מטבח</v>
      </c>
      <c r="AB1288" s="63" t="str">
        <f>'טבלה מרכזת'!E1288</f>
        <v>מיכלים מבודדים להעברת מזון</v>
      </c>
      <c r="AC1288" s="63">
        <f>'טבלה מרכזת'!F1288</f>
        <v>400</v>
      </c>
      <c r="AD1288" s="63">
        <f>'טבלה מרכזת'!G1288</f>
        <v>8</v>
      </c>
      <c r="AE1288" s="63">
        <f>'טבלה מרכזת'!H1288</f>
        <v>3200</v>
      </c>
    </row>
    <row r="1289" spans="2:31" ht="14.5" thickBot="1" x14ac:dyDescent="0.35">
      <c r="B1289" s="64" t="str">
        <f>תקן[[#This Row],[סוג מרכז]]</f>
        <v>תשושים-אופק</v>
      </c>
      <c r="C1289" s="64">
        <f>תקן[[#This Row],[גודל מרכז]]</f>
        <v>90</v>
      </c>
      <c r="D1289" s="64" t="str">
        <f>תקן[[#This Row],[סוג פריט]]</f>
        <v>מטבח וחדר אוכל</v>
      </c>
      <c r="E1289" s="64" t="str">
        <f>תקן[[#This Row],[קטגוריה]]</f>
        <v>מטבח</v>
      </c>
      <c r="F1289" s="60" t="str">
        <f>תקן[[#This Row],[תיאור הפריט]]</f>
        <v>מיקסר מקצועי</v>
      </c>
      <c r="G1289" s="64">
        <f>תקן[[#This Row],[עלות פריט]]</f>
        <v>4500</v>
      </c>
      <c r="H1289" s="64">
        <f>תקן[[#This Row],[כמות]]</f>
        <v>1</v>
      </c>
      <c r="I1289" s="64">
        <f>תקן[[#This Row],[סהכ עלות]]</f>
        <v>4500</v>
      </c>
      <c r="J1289" s="65"/>
      <c r="K1289" s="209" t="str">
        <f t="shared" si="193"/>
        <v>מיקסר מקצועי</v>
      </c>
      <c r="L1289" s="210">
        <f t="shared" si="189"/>
        <v>1</v>
      </c>
      <c r="M1289" s="211">
        <f t="shared" si="190"/>
        <v>0</v>
      </c>
      <c r="N1289" s="211">
        <f t="shared" si="191"/>
        <v>4500</v>
      </c>
      <c r="O1289" s="210"/>
      <c r="P1289" s="218"/>
      <c r="Q1289" s="215" t="str">
        <f t="shared" si="194"/>
        <v>מטבח וחדר אוכל</v>
      </c>
      <c r="R1289" s="219">
        <f t="shared" si="195"/>
        <v>1</v>
      </c>
      <c r="S1289" s="211">
        <f t="shared" si="196"/>
        <v>0</v>
      </c>
      <c r="T1289" s="211">
        <f t="shared" si="192"/>
        <v>4500</v>
      </c>
      <c r="U1289" s="211">
        <f t="shared" si="197"/>
        <v>4500</v>
      </c>
      <c r="V1289" s="220"/>
      <c r="X1289" s="63" t="str">
        <f>'טבלה מרכזת'!A1289</f>
        <v>תשושים-אופק</v>
      </c>
      <c r="Y1289" s="63">
        <f>'טבלה מרכזת'!B1289</f>
        <v>90</v>
      </c>
      <c r="Z1289" s="63" t="str">
        <f>'טבלה מרכזת'!C1289</f>
        <v>מטבח וחדר אוכל</v>
      </c>
      <c r="AA1289" s="63" t="str">
        <f>'טבלה מרכזת'!D1289</f>
        <v>מטבח</v>
      </c>
      <c r="AB1289" s="63" t="str">
        <f>'טבלה מרכזת'!E1289</f>
        <v>מיקסר מקצועי</v>
      </c>
      <c r="AC1289" s="63">
        <f>'טבלה מרכזת'!F1289</f>
        <v>4500</v>
      </c>
      <c r="AD1289" s="63">
        <f>'טבלה מרכזת'!G1289</f>
        <v>1</v>
      </c>
      <c r="AE1289" s="63">
        <f>'טבלה מרכזת'!H1289</f>
        <v>4500</v>
      </c>
    </row>
    <row r="1290" spans="2:31" ht="14.5" thickBot="1" x14ac:dyDescent="0.35">
      <c r="B1290" s="64" t="str">
        <f>תקן[[#This Row],[סוג מרכז]]</f>
        <v>תשושים-אופק</v>
      </c>
      <c r="C1290" s="64">
        <f>תקן[[#This Row],[גודל מרכז]]</f>
        <v>90</v>
      </c>
      <c r="D1290" s="64" t="str">
        <f>תקן[[#This Row],[סוג פריט]]</f>
        <v>מטבח וחדר אוכל</v>
      </c>
      <c r="E1290" s="64" t="str">
        <f>תקן[[#This Row],[קטגוריה]]</f>
        <v>מטבח</v>
      </c>
      <c r="F1290" s="60" t="str">
        <f>תקן[[#This Row],[תיאור הפריט]]</f>
        <v>מכונה לקילוף תפוחי אדמה</v>
      </c>
      <c r="G1290" s="64">
        <f>תקן[[#This Row],[עלות פריט]]</f>
        <v>8000</v>
      </c>
      <c r="H1290" s="64">
        <f>תקן[[#This Row],[כמות]]</f>
        <v>1</v>
      </c>
      <c r="I1290" s="64">
        <f>תקן[[#This Row],[סהכ עלות]]</f>
        <v>8000</v>
      </c>
      <c r="J1290" s="65"/>
      <c r="K1290" s="209" t="str">
        <f t="shared" si="193"/>
        <v>מכונה לקילוף תפוחי אדמה</v>
      </c>
      <c r="L1290" s="210">
        <f t="shared" si="189"/>
        <v>1</v>
      </c>
      <c r="M1290" s="211">
        <f t="shared" si="190"/>
        <v>0</v>
      </c>
      <c r="N1290" s="211">
        <f t="shared" si="191"/>
        <v>8000</v>
      </c>
      <c r="O1290" s="210"/>
      <c r="P1290" s="218"/>
      <c r="Q1290" s="215" t="str">
        <f t="shared" si="194"/>
        <v>מטבח וחדר אוכל</v>
      </c>
      <c r="R1290" s="219">
        <f t="shared" si="195"/>
        <v>1</v>
      </c>
      <c r="S1290" s="211">
        <f t="shared" si="196"/>
        <v>0</v>
      </c>
      <c r="T1290" s="211">
        <f t="shared" si="192"/>
        <v>8000</v>
      </c>
      <c r="U1290" s="211">
        <f t="shared" si="197"/>
        <v>8000</v>
      </c>
      <c r="V1290" s="220"/>
      <c r="X1290" s="63" t="str">
        <f>'טבלה מרכזת'!A1290</f>
        <v>תשושים-אופק</v>
      </c>
      <c r="Y1290" s="63">
        <f>'טבלה מרכזת'!B1290</f>
        <v>90</v>
      </c>
      <c r="Z1290" s="63" t="str">
        <f>'טבלה מרכזת'!C1290</f>
        <v>מטבח וחדר אוכל</v>
      </c>
      <c r="AA1290" s="63" t="str">
        <f>'טבלה מרכזת'!D1290</f>
        <v>מטבח</v>
      </c>
      <c r="AB1290" s="63" t="str">
        <f>'טבלה מרכזת'!E1290</f>
        <v>מכונה לקילוף תפוחי אדמה</v>
      </c>
      <c r="AC1290" s="63">
        <f>'טבלה מרכזת'!F1290</f>
        <v>8000</v>
      </c>
      <c r="AD1290" s="63">
        <f>'טבלה מרכזת'!G1290</f>
        <v>1</v>
      </c>
      <c r="AE1290" s="63">
        <f>'טבלה מרכזת'!H1290</f>
        <v>8000</v>
      </c>
    </row>
    <row r="1291" spans="2:31" ht="14.5" thickBot="1" x14ac:dyDescent="0.35">
      <c r="B1291" s="64" t="str">
        <f>תקן[[#This Row],[סוג מרכז]]</f>
        <v>תשושים-אופק</v>
      </c>
      <c r="C1291" s="64">
        <f>תקן[[#This Row],[גודל מרכז]]</f>
        <v>90</v>
      </c>
      <c r="D1291" s="64" t="str">
        <f>תקן[[#This Row],[סוג פריט]]</f>
        <v>מטבח וחדר אוכל</v>
      </c>
      <c r="E1291" s="64" t="str">
        <f>תקן[[#This Row],[קטגוריה]]</f>
        <v>מטבח</v>
      </c>
      <c r="F1291" s="60" t="str">
        <f>תקן[[#This Row],[תיאור הפריט]]</f>
        <v>מעבד מזון מקצועי</v>
      </c>
      <c r="G1291" s="64">
        <f>תקן[[#This Row],[עלות פריט]]</f>
        <v>2500</v>
      </c>
      <c r="H1291" s="64">
        <f>תקן[[#This Row],[כמות]]</f>
        <v>1</v>
      </c>
      <c r="I1291" s="64">
        <f>תקן[[#This Row],[סהכ עלות]]</f>
        <v>2500</v>
      </c>
      <c r="J1291" s="65"/>
      <c r="K1291" s="209" t="str">
        <f t="shared" si="193"/>
        <v>מעבד מזון מקצועי</v>
      </c>
      <c r="L1291" s="210">
        <f t="shared" si="189"/>
        <v>1</v>
      </c>
      <c r="M1291" s="211">
        <f t="shared" si="190"/>
        <v>0</v>
      </c>
      <c r="N1291" s="211">
        <f t="shared" si="191"/>
        <v>2500</v>
      </c>
      <c r="O1291" s="210"/>
      <c r="P1291" s="218"/>
      <c r="Q1291" s="215" t="str">
        <f t="shared" si="194"/>
        <v>מטבח וחדר אוכל</v>
      </c>
      <c r="R1291" s="219">
        <f t="shared" si="195"/>
        <v>1</v>
      </c>
      <c r="S1291" s="211">
        <f t="shared" si="196"/>
        <v>0</v>
      </c>
      <c r="T1291" s="211">
        <f t="shared" si="192"/>
        <v>2500</v>
      </c>
      <c r="U1291" s="211">
        <f t="shared" si="197"/>
        <v>2500</v>
      </c>
      <c r="V1291" s="220"/>
      <c r="X1291" s="63" t="str">
        <f>'טבלה מרכזת'!A1291</f>
        <v>תשושים-אופק</v>
      </c>
      <c r="Y1291" s="63">
        <f>'טבלה מרכזת'!B1291</f>
        <v>90</v>
      </c>
      <c r="Z1291" s="63" t="str">
        <f>'טבלה מרכזת'!C1291</f>
        <v>מטבח וחדר אוכל</v>
      </c>
      <c r="AA1291" s="63" t="str">
        <f>'טבלה מרכזת'!D1291</f>
        <v>מטבח</v>
      </c>
      <c r="AB1291" s="63" t="str">
        <f>'טבלה מרכזת'!E1291</f>
        <v>מעבד מזון מקצועי</v>
      </c>
      <c r="AC1291" s="63">
        <f>'טבלה מרכזת'!F1291</f>
        <v>2500</v>
      </c>
      <c r="AD1291" s="63">
        <f>'טבלה מרכזת'!G1291</f>
        <v>1</v>
      </c>
      <c r="AE1291" s="63">
        <f>'טבלה מרכזת'!H1291</f>
        <v>2500</v>
      </c>
    </row>
    <row r="1292" spans="2:31" ht="14.5" thickBot="1" x14ac:dyDescent="0.35">
      <c r="B1292" s="64" t="str">
        <f>תקן[[#This Row],[סוג מרכז]]</f>
        <v>תשושים-אופק</v>
      </c>
      <c r="C1292" s="64">
        <f>תקן[[#This Row],[גודל מרכז]]</f>
        <v>90</v>
      </c>
      <c r="D1292" s="64" t="str">
        <f>תקן[[#This Row],[סוג פריט]]</f>
        <v>מטבח וחדר אוכל</v>
      </c>
      <c r="E1292" s="64" t="str">
        <f>תקן[[#This Row],[קטגוריה]]</f>
        <v>חדר אוכל-כלי הגשה</v>
      </c>
      <c r="F1292" s="60" t="str">
        <f>תקן[[#This Row],[תיאור הפריט]]</f>
        <v>מפות בד</v>
      </c>
      <c r="G1292" s="64">
        <f>תקן[[#This Row],[עלות פריט]]</f>
        <v>150</v>
      </c>
      <c r="H1292" s="64">
        <f>תקן[[#This Row],[כמות]]</f>
        <v>48</v>
      </c>
      <c r="I1292" s="64">
        <f>תקן[[#This Row],[סהכ עלות]]</f>
        <v>7200</v>
      </c>
      <c r="J1292" s="65"/>
      <c r="K1292" s="209" t="str">
        <f t="shared" si="193"/>
        <v>מפות בד</v>
      </c>
      <c r="L1292" s="210">
        <f t="shared" si="189"/>
        <v>48</v>
      </c>
      <c r="M1292" s="211">
        <f t="shared" si="190"/>
        <v>0</v>
      </c>
      <c r="N1292" s="211">
        <f t="shared" si="191"/>
        <v>7200</v>
      </c>
      <c r="O1292" s="210"/>
      <c r="P1292" s="218"/>
      <c r="Q1292" s="215" t="str">
        <f t="shared" si="194"/>
        <v>מטבח וחדר אוכל</v>
      </c>
      <c r="R1292" s="219">
        <f t="shared" si="195"/>
        <v>48</v>
      </c>
      <c r="S1292" s="211">
        <f t="shared" si="196"/>
        <v>0</v>
      </c>
      <c r="T1292" s="211">
        <f t="shared" si="192"/>
        <v>150</v>
      </c>
      <c r="U1292" s="211">
        <f t="shared" si="197"/>
        <v>7200</v>
      </c>
      <c r="V1292" s="220"/>
      <c r="X1292" s="63" t="str">
        <f>'טבלה מרכזת'!A1292</f>
        <v>תשושים-אופק</v>
      </c>
      <c r="Y1292" s="63">
        <f>'טבלה מרכזת'!B1292</f>
        <v>90</v>
      </c>
      <c r="Z1292" s="63" t="str">
        <f>'טבלה מרכזת'!C1292</f>
        <v>מטבח וחדר אוכל</v>
      </c>
      <c r="AA1292" s="63" t="str">
        <f>'טבלה מרכזת'!D1292</f>
        <v>חדר אוכל-כלי הגשה</v>
      </c>
      <c r="AB1292" s="63" t="str">
        <f>'טבלה מרכזת'!E1292</f>
        <v>מפות בד</v>
      </c>
      <c r="AC1292" s="63">
        <f>'טבלה מרכזת'!F1292</f>
        <v>150</v>
      </c>
      <c r="AD1292" s="63">
        <f>'טבלה מרכזת'!G1292</f>
        <v>48</v>
      </c>
      <c r="AE1292" s="63">
        <f>'טבלה מרכזת'!H1292</f>
        <v>7200</v>
      </c>
    </row>
    <row r="1293" spans="2:31" ht="14.5" thickBot="1" x14ac:dyDescent="0.35">
      <c r="B1293" s="64" t="str">
        <f>תקן[[#This Row],[סוג מרכז]]</f>
        <v>תשושים-אופק</v>
      </c>
      <c r="C1293" s="64">
        <f>תקן[[#This Row],[גודל מרכז]]</f>
        <v>90</v>
      </c>
      <c r="D1293" s="64" t="str">
        <f>תקן[[#This Row],[סוג פריט]]</f>
        <v>מטבח וחדר אוכל</v>
      </c>
      <c r="E1293" s="64" t="str">
        <f>תקן[[#This Row],[קטגוריה]]</f>
        <v>מטבח</v>
      </c>
      <c r="F1293" s="60" t="str">
        <f>תקן[[#This Row],[תיאור הפריט]]</f>
        <v>מקפיא תעשייתי דלת אחת</v>
      </c>
      <c r="G1293" s="64">
        <f>תקן[[#This Row],[עלות פריט]]</f>
        <v>9000</v>
      </c>
      <c r="H1293" s="64">
        <f>תקן[[#This Row],[כמות]]</f>
        <v>1</v>
      </c>
      <c r="I1293" s="64">
        <f>תקן[[#This Row],[סהכ עלות]]</f>
        <v>9000</v>
      </c>
      <c r="J1293" s="65"/>
      <c r="K1293" s="209" t="str">
        <f t="shared" si="193"/>
        <v>מקפיא תעשייתי דלת אחת</v>
      </c>
      <c r="L1293" s="210">
        <f t="shared" si="189"/>
        <v>1</v>
      </c>
      <c r="M1293" s="211">
        <f t="shared" si="190"/>
        <v>0</v>
      </c>
      <c r="N1293" s="211">
        <f t="shared" si="191"/>
        <v>9000</v>
      </c>
      <c r="O1293" s="210"/>
      <c r="P1293" s="218"/>
      <c r="Q1293" s="215" t="str">
        <f t="shared" si="194"/>
        <v>מטבח וחדר אוכל</v>
      </c>
      <c r="R1293" s="219">
        <f t="shared" si="195"/>
        <v>1</v>
      </c>
      <c r="S1293" s="211">
        <f t="shared" si="196"/>
        <v>0</v>
      </c>
      <c r="T1293" s="211">
        <f t="shared" si="192"/>
        <v>9000</v>
      </c>
      <c r="U1293" s="211">
        <f t="shared" si="197"/>
        <v>9000</v>
      </c>
      <c r="V1293" s="220"/>
      <c r="X1293" s="63" t="str">
        <f>'טבלה מרכזת'!A1293</f>
        <v>תשושים-אופק</v>
      </c>
      <c r="Y1293" s="63">
        <f>'טבלה מרכזת'!B1293</f>
        <v>90</v>
      </c>
      <c r="Z1293" s="63" t="str">
        <f>'טבלה מרכזת'!C1293</f>
        <v>מטבח וחדר אוכל</v>
      </c>
      <c r="AA1293" s="63" t="str">
        <f>'טבלה מרכזת'!D1293</f>
        <v>מטבח</v>
      </c>
      <c r="AB1293" s="63" t="str">
        <f>'טבלה מרכזת'!E1293</f>
        <v>מקפיא תעשייתי דלת אחת</v>
      </c>
      <c r="AC1293" s="63">
        <f>'טבלה מרכזת'!F1293</f>
        <v>9000</v>
      </c>
      <c r="AD1293" s="63">
        <f>'טבלה מרכזת'!G1293</f>
        <v>1</v>
      </c>
      <c r="AE1293" s="63">
        <f>'טבלה מרכזת'!H1293</f>
        <v>9000</v>
      </c>
    </row>
    <row r="1294" spans="2:31" ht="14.5" thickBot="1" x14ac:dyDescent="0.35">
      <c r="B1294" s="64" t="str">
        <f>תקן[[#This Row],[סוג מרכז]]</f>
        <v>תשושים-אופק</v>
      </c>
      <c r="C1294" s="64">
        <f>תקן[[#This Row],[גודל מרכז]]</f>
        <v>90</v>
      </c>
      <c r="D1294" s="64" t="str">
        <f>תקן[[#This Row],[סוג פריט]]</f>
        <v>מטבח וחדר אוכל</v>
      </c>
      <c r="E1294" s="64" t="str">
        <f>תקן[[#This Row],[קטגוריה]]</f>
        <v>מטבח</v>
      </c>
      <c r="F1294" s="60" t="str">
        <f>תקן[[#This Row],[תיאור הפריט]]</f>
        <v>מקרר תעשייתי דלת אחת</v>
      </c>
      <c r="G1294" s="64">
        <f>תקן[[#This Row],[עלות פריט]]</f>
        <v>7700</v>
      </c>
      <c r="H1294" s="64">
        <f>תקן[[#This Row],[כמות]]</f>
        <v>1</v>
      </c>
      <c r="I1294" s="64">
        <f>תקן[[#This Row],[סהכ עלות]]</f>
        <v>7700</v>
      </c>
      <c r="J1294" s="65"/>
      <c r="K1294" s="209" t="str">
        <f t="shared" si="193"/>
        <v>מקרר תעשייתי דלת אחת</v>
      </c>
      <c r="L1294" s="210">
        <f t="shared" si="189"/>
        <v>1</v>
      </c>
      <c r="M1294" s="211">
        <f t="shared" si="190"/>
        <v>0</v>
      </c>
      <c r="N1294" s="211">
        <f t="shared" si="191"/>
        <v>7700</v>
      </c>
      <c r="O1294" s="210"/>
      <c r="P1294" s="218"/>
      <c r="Q1294" s="215" t="str">
        <f t="shared" si="194"/>
        <v>מטבח וחדר אוכל</v>
      </c>
      <c r="R1294" s="219">
        <f t="shared" si="195"/>
        <v>1</v>
      </c>
      <c r="S1294" s="211">
        <f t="shared" si="196"/>
        <v>0</v>
      </c>
      <c r="T1294" s="211">
        <f t="shared" si="192"/>
        <v>7700</v>
      </c>
      <c r="U1294" s="211">
        <f t="shared" si="197"/>
        <v>7700</v>
      </c>
      <c r="V1294" s="220"/>
      <c r="X1294" s="63" t="str">
        <f>'טבלה מרכזת'!A1294</f>
        <v>תשושים-אופק</v>
      </c>
      <c r="Y1294" s="63">
        <f>'טבלה מרכזת'!B1294</f>
        <v>90</v>
      </c>
      <c r="Z1294" s="63" t="str">
        <f>'טבלה מרכזת'!C1294</f>
        <v>מטבח וחדר אוכל</v>
      </c>
      <c r="AA1294" s="63" t="str">
        <f>'טבלה מרכזת'!D1294</f>
        <v>מטבח</v>
      </c>
      <c r="AB1294" s="63" t="str">
        <f>'טבלה מרכזת'!E1294</f>
        <v>מקרר תעשייתי דלת אחת</v>
      </c>
      <c r="AC1294" s="63">
        <f>'טבלה מרכזת'!F1294</f>
        <v>7700</v>
      </c>
      <c r="AD1294" s="63">
        <f>'טבלה מרכזת'!G1294</f>
        <v>1</v>
      </c>
      <c r="AE1294" s="63">
        <f>'טבלה מרכזת'!H1294</f>
        <v>7700</v>
      </c>
    </row>
    <row r="1295" spans="2:31" ht="14.5" thickBot="1" x14ac:dyDescent="0.35">
      <c r="B1295" s="64" t="str">
        <f>תקן[[#This Row],[סוג מרכז]]</f>
        <v>תשושים-אופק</v>
      </c>
      <c r="C1295" s="64">
        <f>תקן[[#This Row],[גודל מרכז]]</f>
        <v>90</v>
      </c>
      <c r="D1295" s="64" t="str">
        <f>תקן[[#This Row],[סוג פריט]]</f>
        <v>מטבח וחדר אוכל</v>
      </c>
      <c r="E1295" s="64" t="str">
        <f>תקן[[#This Row],[קטגוריה]]</f>
        <v>מטבח</v>
      </c>
      <c r="F1295" s="60" t="str">
        <f>תקן[[#This Row],[תיאור הפריט]]</f>
        <v>מקרר תעשייתי שתי דלתות</v>
      </c>
      <c r="G1295" s="64">
        <f>תקן[[#This Row],[עלות פריט]]</f>
        <v>10800</v>
      </c>
      <c r="H1295" s="64">
        <f>תקן[[#This Row],[כמות]]</f>
        <v>1</v>
      </c>
      <c r="I1295" s="64">
        <f>תקן[[#This Row],[סהכ עלות]]</f>
        <v>10800</v>
      </c>
      <c r="J1295" s="65"/>
      <c r="K1295" s="209" t="str">
        <f t="shared" si="193"/>
        <v>מקרר תעשייתי שתי דלתות</v>
      </c>
      <c r="L1295" s="210">
        <f t="shared" si="189"/>
        <v>1</v>
      </c>
      <c r="M1295" s="211">
        <f t="shared" si="190"/>
        <v>0</v>
      </c>
      <c r="N1295" s="211">
        <f t="shared" si="191"/>
        <v>10800</v>
      </c>
      <c r="O1295" s="210"/>
      <c r="P1295" s="218"/>
      <c r="Q1295" s="215" t="str">
        <f t="shared" si="194"/>
        <v>מטבח וחדר אוכל</v>
      </c>
      <c r="R1295" s="219">
        <f t="shared" si="195"/>
        <v>1</v>
      </c>
      <c r="S1295" s="211">
        <f t="shared" si="196"/>
        <v>0</v>
      </c>
      <c r="T1295" s="211">
        <f t="shared" si="192"/>
        <v>10800</v>
      </c>
      <c r="U1295" s="211">
        <f t="shared" si="197"/>
        <v>10800</v>
      </c>
      <c r="V1295" s="220"/>
      <c r="X1295" s="63" t="str">
        <f>'טבלה מרכזת'!A1295</f>
        <v>תשושים-אופק</v>
      </c>
      <c r="Y1295" s="63">
        <f>'טבלה מרכזת'!B1295</f>
        <v>90</v>
      </c>
      <c r="Z1295" s="63" t="str">
        <f>'טבלה מרכזת'!C1295</f>
        <v>מטבח וחדר אוכל</v>
      </c>
      <c r="AA1295" s="63" t="str">
        <f>'טבלה מרכזת'!D1295</f>
        <v>מטבח</v>
      </c>
      <c r="AB1295" s="63" t="str">
        <f>'טבלה מרכזת'!E1295</f>
        <v>מקרר תעשייתי שתי דלתות</v>
      </c>
      <c r="AC1295" s="63">
        <f>'טבלה מרכזת'!F1295</f>
        <v>10800</v>
      </c>
      <c r="AD1295" s="63">
        <f>'טבלה מרכזת'!G1295</f>
        <v>1</v>
      </c>
      <c r="AE1295" s="63">
        <f>'טבלה מרכזת'!H1295</f>
        <v>10800</v>
      </c>
    </row>
    <row r="1296" spans="2:31" ht="14.5" thickBot="1" x14ac:dyDescent="0.35">
      <c r="B1296" s="64" t="str">
        <f>תקן[[#This Row],[סוג מרכז]]</f>
        <v>תשושים-אופק</v>
      </c>
      <c r="C1296" s="64">
        <f>תקן[[#This Row],[גודל מרכז]]</f>
        <v>90</v>
      </c>
      <c r="D1296" s="64" t="str">
        <f>תקן[[#This Row],[סוג פריט]]</f>
        <v>מטבח וחדר אוכל</v>
      </c>
      <c r="E1296" s="64" t="str">
        <f>תקן[[#This Row],[קטגוריה]]</f>
        <v>מטבח</v>
      </c>
      <c r="F1296" s="60" t="str">
        <f>תקן[[#This Row],[תיאור הפריט]]</f>
        <v>מרכך מים אוטומטי למטבח</v>
      </c>
      <c r="G1296" s="64">
        <f>תקן[[#This Row],[עלות פריט]]</f>
        <v>3000</v>
      </c>
      <c r="H1296" s="64">
        <f>תקן[[#This Row],[כמות]]</f>
        <v>1</v>
      </c>
      <c r="I1296" s="64">
        <f>תקן[[#This Row],[סהכ עלות]]</f>
        <v>3000</v>
      </c>
      <c r="J1296" s="65"/>
      <c r="K1296" s="209" t="str">
        <f t="shared" si="193"/>
        <v>מרכך מים אוטומטי למטבח</v>
      </c>
      <c r="L1296" s="210">
        <f t="shared" si="189"/>
        <v>1</v>
      </c>
      <c r="M1296" s="211">
        <f t="shared" si="190"/>
        <v>0</v>
      </c>
      <c r="N1296" s="211">
        <f t="shared" si="191"/>
        <v>3000</v>
      </c>
      <c r="O1296" s="210"/>
      <c r="P1296" s="218"/>
      <c r="Q1296" s="215" t="str">
        <f t="shared" si="194"/>
        <v>מטבח וחדר אוכל</v>
      </c>
      <c r="R1296" s="219">
        <f t="shared" si="195"/>
        <v>1</v>
      </c>
      <c r="S1296" s="211">
        <f t="shared" si="196"/>
        <v>0</v>
      </c>
      <c r="T1296" s="211">
        <f t="shared" si="192"/>
        <v>3000</v>
      </c>
      <c r="U1296" s="211">
        <f t="shared" si="197"/>
        <v>3000</v>
      </c>
      <c r="V1296" s="220"/>
      <c r="X1296" s="63" t="str">
        <f>'טבלה מרכזת'!A1296</f>
        <v>תשושים-אופק</v>
      </c>
      <c r="Y1296" s="63">
        <f>'טבלה מרכזת'!B1296</f>
        <v>90</v>
      </c>
      <c r="Z1296" s="63" t="str">
        <f>'טבלה מרכזת'!C1296</f>
        <v>מטבח וחדר אוכל</v>
      </c>
      <c r="AA1296" s="63" t="str">
        <f>'טבלה מרכזת'!D1296</f>
        <v>מטבח</v>
      </c>
      <c r="AB1296" s="63" t="str">
        <f>'טבלה מרכזת'!E1296</f>
        <v>מרכך מים אוטומטי למטבח</v>
      </c>
      <c r="AC1296" s="63">
        <f>'טבלה מרכזת'!F1296</f>
        <v>3000</v>
      </c>
      <c r="AD1296" s="63">
        <f>'טבלה מרכזת'!G1296</f>
        <v>1</v>
      </c>
      <c r="AE1296" s="63">
        <f>'טבלה מרכזת'!H1296</f>
        <v>3000</v>
      </c>
    </row>
    <row r="1297" spans="2:31" ht="42.5" thickBot="1" x14ac:dyDescent="0.35">
      <c r="B1297" s="64" t="str">
        <f>תקן[[#This Row],[סוג מרכז]]</f>
        <v>תשושים-אופק</v>
      </c>
      <c r="C1297" s="64">
        <f>תקן[[#This Row],[גודל מרכז]]</f>
        <v>90</v>
      </c>
      <c r="D1297" s="64" t="str">
        <f>תקן[[#This Row],[סוג פריט]]</f>
        <v>מטבח וחדר אוכל</v>
      </c>
      <c r="E1297" s="64" t="str">
        <f>תקן[[#This Row],[קטגוריה]]</f>
        <v>חדר אוכל-כלי הגשה</v>
      </c>
      <c r="F1297" s="60" t="str">
        <f>תקן[[#This Row],[תיאור הפריט]]</f>
        <v>מרקיה, סלסלת לחם, סט מלח פלפל סוכר, מתקן מפיות, קיסמי שיניים</v>
      </c>
      <c r="G1297" s="64">
        <f>תקן[[#This Row],[עלות פריט]]</f>
        <v>250</v>
      </c>
      <c r="H1297" s="64">
        <f>תקן[[#This Row],[כמות]]</f>
        <v>27</v>
      </c>
      <c r="I1297" s="64">
        <f>תקן[[#This Row],[סהכ עלות]]</f>
        <v>6750</v>
      </c>
      <c r="J1297" s="65"/>
      <c r="K1297" s="209" t="str">
        <f t="shared" si="193"/>
        <v>מרקיה, סלסלת לחם, סט מלח פלפל סוכר, מתקן מפיות, קיסמי שיניים</v>
      </c>
      <c r="L1297" s="210">
        <f t="shared" si="189"/>
        <v>27</v>
      </c>
      <c r="M1297" s="211">
        <f t="shared" si="190"/>
        <v>0</v>
      </c>
      <c r="N1297" s="211">
        <f t="shared" si="191"/>
        <v>6750</v>
      </c>
      <c r="O1297" s="210"/>
      <c r="P1297" s="218"/>
      <c r="Q1297" s="215" t="str">
        <f t="shared" si="194"/>
        <v>מטבח וחדר אוכל</v>
      </c>
      <c r="R1297" s="219">
        <f t="shared" si="195"/>
        <v>27</v>
      </c>
      <c r="S1297" s="211">
        <f t="shared" si="196"/>
        <v>0</v>
      </c>
      <c r="T1297" s="211">
        <f t="shared" si="192"/>
        <v>250</v>
      </c>
      <c r="U1297" s="211">
        <f t="shared" si="197"/>
        <v>6750</v>
      </c>
      <c r="V1297" s="220"/>
      <c r="X1297" s="63" t="str">
        <f>'טבלה מרכזת'!A1297</f>
        <v>תשושים-אופק</v>
      </c>
      <c r="Y1297" s="63">
        <f>'טבלה מרכזת'!B1297</f>
        <v>90</v>
      </c>
      <c r="Z1297" s="63" t="str">
        <f>'טבלה מרכזת'!C1297</f>
        <v>מטבח וחדר אוכל</v>
      </c>
      <c r="AA1297" s="63" t="str">
        <f>'טבלה מרכזת'!D1297</f>
        <v>חדר אוכל-כלי הגשה</v>
      </c>
      <c r="AB1297" s="63" t="str">
        <f>'טבלה מרכזת'!E1297</f>
        <v>מרקיה, סלסלת לחם, סט מלח פלפל סוכר, מתקן מפיות, קיסמי שיניים</v>
      </c>
      <c r="AC1297" s="63">
        <f>'טבלה מרכזת'!F1297</f>
        <v>250</v>
      </c>
      <c r="AD1297" s="63">
        <f>'טבלה מרכזת'!G1297</f>
        <v>27</v>
      </c>
      <c r="AE1297" s="63">
        <f>'טבלה מרכזת'!H1297</f>
        <v>6750</v>
      </c>
    </row>
    <row r="1298" spans="2:31" ht="14.5" thickBot="1" x14ac:dyDescent="0.35">
      <c r="B1298" s="64" t="str">
        <f>תקן[[#This Row],[סוג מרכז]]</f>
        <v>תשושים-אופק</v>
      </c>
      <c r="C1298" s="64">
        <f>תקן[[#This Row],[גודל מרכז]]</f>
        <v>90</v>
      </c>
      <c r="D1298" s="64" t="str">
        <f>תקן[[#This Row],[סוג פריט]]</f>
        <v>מטבח וחדר אוכל</v>
      </c>
      <c r="E1298" s="64" t="str">
        <f>תקן[[#This Row],[קטגוריה]]</f>
        <v>מטבח</v>
      </c>
      <c r="F1298" s="60" t="str">
        <f>תקן[[#This Row],[תיאור הפריט]]</f>
        <v>עגלת 3 קומות</v>
      </c>
      <c r="G1298" s="64">
        <f>תקן[[#This Row],[עלות פריט]]</f>
        <v>1000</v>
      </c>
      <c r="H1298" s="64">
        <f>תקן[[#This Row],[כמות]]</f>
        <v>3</v>
      </c>
      <c r="I1298" s="64">
        <f>תקן[[#This Row],[סהכ עלות]]</f>
        <v>3000</v>
      </c>
      <c r="J1298" s="65"/>
      <c r="K1298" s="209" t="str">
        <f t="shared" si="193"/>
        <v>עגלת 3 קומות</v>
      </c>
      <c r="L1298" s="210">
        <f t="shared" si="189"/>
        <v>3</v>
      </c>
      <c r="M1298" s="211">
        <f t="shared" si="190"/>
        <v>0</v>
      </c>
      <c r="N1298" s="211">
        <f t="shared" si="191"/>
        <v>3000</v>
      </c>
      <c r="O1298" s="210"/>
      <c r="P1298" s="218"/>
      <c r="Q1298" s="215" t="str">
        <f t="shared" si="194"/>
        <v>מטבח וחדר אוכל</v>
      </c>
      <c r="R1298" s="219">
        <f t="shared" si="195"/>
        <v>3</v>
      </c>
      <c r="S1298" s="211">
        <f t="shared" si="196"/>
        <v>0</v>
      </c>
      <c r="T1298" s="211">
        <f t="shared" si="192"/>
        <v>1000</v>
      </c>
      <c r="U1298" s="211">
        <f t="shared" si="197"/>
        <v>3000</v>
      </c>
      <c r="V1298" s="220"/>
      <c r="X1298" s="63" t="str">
        <f>'טבלה מרכזת'!A1298</f>
        <v>תשושים-אופק</v>
      </c>
      <c r="Y1298" s="63">
        <f>'טבלה מרכזת'!B1298</f>
        <v>90</v>
      </c>
      <c r="Z1298" s="63" t="str">
        <f>'טבלה מרכזת'!C1298</f>
        <v>מטבח וחדר אוכל</v>
      </c>
      <c r="AA1298" s="63" t="str">
        <f>'טבלה מרכזת'!D1298</f>
        <v>מטבח</v>
      </c>
      <c r="AB1298" s="63" t="str">
        <f>'טבלה מרכזת'!E1298</f>
        <v>עגלת 3 קומות</v>
      </c>
      <c r="AC1298" s="63">
        <f>'טבלה מרכזת'!F1298</f>
        <v>1000</v>
      </c>
      <c r="AD1298" s="63">
        <f>'טבלה מרכזת'!G1298</f>
        <v>3</v>
      </c>
      <c r="AE1298" s="63">
        <f>'טבלה מרכזת'!H1298</f>
        <v>3000</v>
      </c>
    </row>
    <row r="1299" spans="2:31" ht="14.5" thickBot="1" x14ac:dyDescent="0.35">
      <c r="B1299" s="64" t="str">
        <f>תקן[[#This Row],[סוג מרכז]]</f>
        <v>תשושים-אופק</v>
      </c>
      <c r="C1299" s="64">
        <f>תקן[[#This Row],[גודל מרכז]]</f>
        <v>90</v>
      </c>
      <c r="D1299" s="64" t="str">
        <f>תקן[[#This Row],[סוג פריט]]</f>
        <v>מטבח וחדר אוכל</v>
      </c>
      <c r="E1299" s="64" t="str">
        <f>תקן[[#This Row],[קטגוריה]]</f>
        <v>מטבח</v>
      </c>
      <c r="F1299" s="60" t="str">
        <f>תקן[[#This Row],[תיאור הפריט]]</f>
        <v>עגלת נירוסטה לפח אשפה</v>
      </c>
      <c r="G1299" s="64">
        <f>תקן[[#This Row],[עלות פריט]]</f>
        <v>500</v>
      </c>
      <c r="H1299" s="64">
        <f>תקן[[#This Row],[כמות]]</f>
        <v>1</v>
      </c>
      <c r="I1299" s="64">
        <f>תקן[[#This Row],[סהכ עלות]]</f>
        <v>500</v>
      </c>
      <c r="J1299" s="65"/>
      <c r="K1299" s="209" t="str">
        <f t="shared" si="193"/>
        <v>עגלת נירוסטה לפח אשפה</v>
      </c>
      <c r="L1299" s="210">
        <f t="shared" si="189"/>
        <v>1</v>
      </c>
      <c r="M1299" s="211">
        <f t="shared" si="190"/>
        <v>0</v>
      </c>
      <c r="N1299" s="211">
        <f t="shared" si="191"/>
        <v>500</v>
      </c>
      <c r="O1299" s="210"/>
      <c r="P1299" s="218"/>
      <c r="Q1299" s="215" t="str">
        <f t="shared" si="194"/>
        <v>מטבח וחדר אוכל</v>
      </c>
      <c r="R1299" s="219">
        <f t="shared" si="195"/>
        <v>1</v>
      </c>
      <c r="S1299" s="211">
        <f t="shared" si="196"/>
        <v>0</v>
      </c>
      <c r="T1299" s="211">
        <f t="shared" si="192"/>
        <v>500</v>
      </c>
      <c r="U1299" s="211">
        <f t="shared" si="197"/>
        <v>500</v>
      </c>
      <c r="V1299" s="220"/>
      <c r="X1299" s="63" t="str">
        <f>'טבלה מרכזת'!A1299</f>
        <v>תשושים-אופק</v>
      </c>
      <c r="Y1299" s="63">
        <f>'טבלה מרכזת'!B1299</f>
        <v>90</v>
      </c>
      <c r="Z1299" s="63" t="str">
        <f>'טבלה מרכזת'!C1299</f>
        <v>מטבח וחדר אוכל</v>
      </c>
      <c r="AA1299" s="63" t="str">
        <f>'טבלה מרכזת'!D1299</f>
        <v>מטבח</v>
      </c>
      <c r="AB1299" s="63" t="str">
        <f>'טבלה מרכזת'!E1299</f>
        <v>עגלת נירוסטה לפח אשפה</v>
      </c>
      <c r="AC1299" s="63">
        <f>'טבלה מרכזת'!F1299</f>
        <v>500</v>
      </c>
      <c r="AD1299" s="63">
        <f>'טבלה מרכזת'!G1299</f>
        <v>1</v>
      </c>
      <c r="AE1299" s="63">
        <f>'טבלה מרכזת'!H1299</f>
        <v>500</v>
      </c>
    </row>
    <row r="1300" spans="2:31" ht="14.5" thickBot="1" x14ac:dyDescent="0.35">
      <c r="B1300" s="64" t="str">
        <f>תקן[[#This Row],[סוג מרכז]]</f>
        <v>תשושים-אופק</v>
      </c>
      <c r="C1300" s="64">
        <f>תקן[[#This Row],[גודל מרכז]]</f>
        <v>90</v>
      </c>
      <c r="D1300" s="64" t="str">
        <f>תקן[[#This Row],[סוג פריט]]</f>
        <v>מטבח וחדר אוכל</v>
      </c>
      <c r="E1300" s="64" t="str">
        <f>תקן[[#This Row],[קטגוריה]]</f>
        <v>מטבח</v>
      </c>
      <c r="F1300" s="60" t="str">
        <f>תקן[[#This Row],[תיאור הפריט]]</f>
        <v>קומביסטימר+מעמד</v>
      </c>
      <c r="G1300" s="64">
        <f>תקן[[#This Row],[עלות פריט]]</f>
        <v>15000</v>
      </c>
      <c r="H1300" s="64">
        <f>תקן[[#This Row],[כמות]]</f>
        <v>2</v>
      </c>
      <c r="I1300" s="64">
        <f>תקן[[#This Row],[סהכ עלות]]</f>
        <v>30000</v>
      </c>
      <c r="J1300" s="65"/>
      <c r="K1300" s="209" t="str">
        <f t="shared" si="193"/>
        <v>קומביסטימר+מעמד</v>
      </c>
      <c r="L1300" s="210">
        <f t="shared" si="189"/>
        <v>2</v>
      </c>
      <c r="M1300" s="211">
        <f t="shared" si="190"/>
        <v>0</v>
      </c>
      <c r="N1300" s="211">
        <f t="shared" si="191"/>
        <v>30000</v>
      </c>
      <c r="O1300" s="210"/>
      <c r="P1300" s="218"/>
      <c r="Q1300" s="215" t="str">
        <f t="shared" si="194"/>
        <v>מטבח וחדר אוכל</v>
      </c>
      <c r="R1300" s="219">
        <f t="shared" si="195"/>
        <v>2</v>
      </c>
      <c r="S1300" s="211">
        <f t="shared" si="196"/>
        <v>0</v>
      </c>
      <c r="T1300" s="211">
        <f t="shared" si="192"/>
        <v>15000</v>
      </c>
      <c r="U1300" s="211">
        <f t="shared" si="197"/>
        <v>30000</v>
      </c>
      <c r="V1300" s="220"/>
      <c r="X1300" s="63" t="str">
        <f>'טבלה מרכזת'!A1300</f>
        <v>תשושים-אופק</v>
      </c>
      <c r="Y1300" s="63">
        <f>'טבלה מרכזת'!B1300</f>
        <v>90</v>
      </c>
      <c r="Z1300" s="63" t="str">
        <f>'טבלה מרכזת'!C1300</f>
        <v>מטבח וחדר אוכל</v>
      </c>
      <c r="AA1300" s="63" t="str">
        <f>'טבלה מרכזת'!D1300</f>
        <v>מטבח</v>
      </c>
      <c r="AB1300" s="63" t="str">
        <f>'טבלה מרכזת'!E1300</f>
        <v>קומביסטימר+מעמד</v>
      </c>
      <c r="AC1300" s="63">
        <f>'טבלה מרכזת'!F1300</f>
        <v>15000</v>
      </c>
      <c r="AD1300" s="63">
        <f>'טבלה מרכזת'!G1300</f>
        <v>2</v>
      </c>
      <c r="AE1300" s="63">
        <f>'טבלה מרכזת'!H1300</f>
        <v>30000</v>
      </c>
    </row>
    <row r="1301" spans="2:31" ht="14.5" thickBot="1" x14ac:dyDescent="0.35">
      <c r="B1301" s="64" t="str">
        <f>תקן[[#This Row],[סוג מרכז]]</f>
        <v>תשושים-אופק</v>
      </c>
      <c r="C1301" s="64">
        <f>תקן[[#This Row],[גודל מרכז]]</f>
        <v>90</v>
      </c>
      <c r="D1301" s="64" t="str">
        <f>תקן[[#This Row],[סוג פריט]]</f>
        <v>מטבח וחדר אוכל</v>
      </c>
      <c r="E1301" s="64" t="str">
        <f>תקן[[#This Row],[קטגוריה]]</f>
        <v>מטבח</v>
      </c>
      <c r="F1301" s="60" t="str">
        <f>תקן[[#This Row],[תיאור הפריט]]</f>
        <v>קוצץ ירקות מקצועי</v>
      </c>
      <c r="G1301" s="64">
        <f>תקן[[#This Row],[עלות פריט]]</f>
        <v>5000</v>
      </c>
      <c r="H1301" s="64">
        <f>תקן[[#This Row],[כמות]]</f>
        <v>1</v>
      </c>
      <c r="I1301" s="64">
        <f>תקן[[#This Row],[סהכ עלות]]</f>
        <v>5000</v>
      </c>
      <c r="J1301" s="65"/>
      <c r="K1301" s="209" t="str">
        <f t="shared" si="193"/>
        <v>קוצץ ירקות מקצועי</v>
      </c>
      <c r="L1301" s="210">
        <f t="shared" si="189"/>
        <v>1</v>
      </c>
      <c r="M1301" s="211">
        <f t="shared" si="190"/>
        <v>0</v>
      </c>
      <c r="N1301" s="211">
        <f t="shared" si="191"/>
        <v>5000</v>
      </c>
      <c r="O1301" s="210"/>
      <c r="P1301" s="218"/>
      <c r="Q1301" s="215" t="str">
        <f t="shared" si="194"/>
        <v>מטבח וחדר אוכל</v>
      </c>
      <c r="R1301" s="219">
        <f t="shared" si="195"/>
        <v>1</v>
      </c>
      <c r="S1301" s="211">
        <f t="shared" si="196"/>
        <v>0</v>
      </c>
      <c r="T1301" s="211">
        <f t="shared" si="192"/>
        <v>5000</v>
      </c>
      <c r="U1301" s="211">
        <f t="shared" si="197"/>
        <v>5000</v>
      </c>
      <c r="V1301" s="220"/>
      <c r="X1301" s="63" t="str">
        <f>'טבלה מרכזת'!A1301</f>
        <v>תשושים-אופק</v>
      </c>
      <c r="Y1301" s="63">
        <f>'טבלה מרכזת'!B1301</f>
        <v>90</v>
      </c>
      <c r="Z1301" s="63" t="str">
        <f>'טבלה מרכזת'!C1301</f>
        <v>מטבח וחדר אוכל</v>
      </c>
      <c r="AA1301" s="63" t="str">
        <f>'טבלה מרכזת'!D1301</f>
        <v>מטבח</v>
      </c>
      <c r="AB1301" s="63" t="str">
        <f>'טבלה מרכזת'!E1301</f>
        <v>קוצץ ירקות מקצועי</v>
      </c>
      <c r="AC1301" s="63">
        <f>'טבלה מרכזת'!F1301</f>
        <v>5000</v>
      </c>
      <c r="AD1301" s="63">
        <f>'טבלה מרכזת'!G1301</f>
        <v>1</v>
      </c>
      <c r="AE1301" s="63">
        <f>'טבלה מרכזת'!H1301</f>
        <v>5000</v>
      </c>
    </row>
    <row r="1302" spans="2:31" ht="28.5" thickBot="1" x14ac:dyDescent="0.35">
      <c r="B1302" s="64" t="str">
        <f>תקן[[#This Row],[סוג מרכז]]</f>
        <v>תשושים-אופק</v>
      </c>
      <c r="C1302" s="64">
        <f>תקן[[#This Row],[גודל מרכז]]</f>
        <v>90</v>
      </c>
      <c r="D1302" s="64" t="str">
        <f>תקן[[#This Row],[סוג פריט]]</f>
        <v>מטבח וחדר אוכל</v>
      </c>
      <c r="E1302" s="64" t="str">
        <f>תקן[[#This Row],[קטגוריה]]</f>
        <v>חדר אוכל-כלי הגשה</v>
      </c>
      <c r="F1302" s="60" t="str">
        <f>תקן[[#This Row],[תיאור הפריט]]</f>
        <v>קערות הגשה, מצקות וכפות הגשה, ארגזי פלסטויק לאיסוף</v>
      </c>
      <c r="G1302" s="64">
        <f>תקן[[#This Row],[עלות פריט]]</f>
        <v>1200</v>
      </c>
      <c r="H1302" s="64">
        <f>תקן[[#This Row],[כמות]]</f>
        <v>4</v>
      </c>
      <c r="I1302" s="64">
        <f>תקן[[#This Row],[סהכ עלות]]</f>
        <v>4800</v>
      </c>
      <c r="J1302" s="65"/>
      <c r="K1302" s="209" t="str">
        <f t="shared" si="193"/>
        <v>קערות הגשה, מצקות וכפות הגשה, ארגזי פלסטויק לאיסוף</v>
      </c>
      <c r="L1302" s="210">
        <f t="shared" si="189"/>
        <v>4</v>
      </c>
      <c r="M1302" s="211">
        <f t="shared" si="190"/>
        <v>0</v>
      </c>
      <c r="N1302" s="211">
        <f t="shared" si="191"/>
        <v>4800</v>
      </c>
      <c r="O1302" s="210"/>
      <c r="P1302" s="218"/>
      <c r="Q1302" s="215" t="str">
        <f t="shared" si="194"/>
        <v>מטבח וחדר אוכל</v>
      </c>
      <c r="R1302" s="219">
        <f t="shared" si="195"/>
        <v>4</v>
      </c>
      <c r="S1302" s="211">
        <f t="shared" si="196"/>
        <v>0</v>
      </c>
      <c r="T1302" s="211">
        <f t="shared" si="192"/>
        <v>1200</v>
      </c>
      <c r="U1302" s="211">
        <f t="shared" si="197"/>
        <v>4800</v>
      </c>
      <c r="V1302" s="220"/>
      <c r="X1302" s="63" t="str">
        <f>'טבלה מרכזת'!A1302</f>
        <v>תשושים-אופק</v>
      </c>
      <c r="Y1302" s="63">
        <f>'טבלה מרכזת'!B1302</f>
        <v>90</v>
      </c>
      <c r="Z1302" s="63" t="str">
        <f>'טבלה מרכזת'!C1302</f>
        <v>מטבח וחדר אוכל</v>
      </c>
      <c r="AA1302" s="63" t="str">
        <f>'טבלה מרכזת'!D1302</f>
        <v>חדר אוכל-כלי הגשה</v>
      </c>
      <c r="AB1302" s="63" t="str">
        <f>'טבלה מרכזת'!E1302</f>
        <v>קערות הגשה, מצקות וכפות הגשה, ארגזי פלסטויק לאיסוף</v>
      </c>
      <c r="AC1302" s="63">
        <f>'טבלה מרכזת'!F1302</f>
        <v>1200</v>
      </c>
      <c r="AD1302" s="63">
        <f>'טבלה מרכזת'!G1302</f>
        <v>4</v>
      </c>
      <c r="AE1302" s="63">
        <f>'טבלה מרכזת'!H1302</f>
        <v>4800</v>
      </c>
    </row>
    <row r="1303" spans="2:31" ht="14.5" thickBot="1" x14ac:dyDescent="0.35">
      <c r="B1303" s="64" t="str">
        <f>תקן[[#This Row],[סוג מרכז]]</f>
        <v>תשושים-אופק</v>
      </c>
      <c r="C1303" s="64">
        <f>תקן[[#This Row],[גודל מרכז]]</f>
        <v>90</v>
      </c>
      <c r="D1303" s="64" t="str">
        <f>תקן[[#This Row],[סוג פריט]]</f>
        <v>מטבח וחדר אוכל</v>
      </c>
      <c r="E1303" s="64" t="str">
        <f>תקן[[#This Row],[קטגוריה]]</f>
        <v>כלי הכנה-מטבח מחמם</v>
      </c>
      <c r="F1303" s="60" t="str">
        <f>תקן[[#This Row],[תיאור הפריט]]</f>
        <v>קערות וקעריות מסוגים שונים</v>
      </c>
      <c r="G1303" s="64">
        <f>תקן[[#This Row],[עלות פריט]]</f>
        <v>500</v>
      </c>
      <c r="H1303" s="64">
        <f>תקן[[#This Row],[כמות]]</f>
        <v>3</v>
      </c>
      <c r="I1303" s="64">
        <f>תקן[[#This Row],[סהכ עלות]]</f>
        <v>1500</v>
      </c>
      <c r="J1303" s="65"/>
      <c r="K1303" s="209" t="str">
        <f t="shared" si="193"/>
        <v>קערות וקעריות מסוגים שונים</v>
      </c>
      <c r="L1303" s="210">
        <f t="shared" si="189"/>
        <v>3</v>
      </c>
      <c r="M1303" s="211">
        <f t="shared" si="190"/>
        <v>0</v>
      </c>
      <c r="N1303" s="211">
        <f t="shared" si="191"/>
        <v>1500</v>
      </c>
      <c r="O1303" s="210"/>
      <c r="P1303" s="218"/>
      <c r="Q1303" s="215" t="str">
        <f t="shared" si="194"/>
        <v>מטבח וחדר אוכל</v>
      </c>
      <c r="R1303" s="219">
        <f t="shared" si="195"/>
        <v>3</v>
      </c>
      <c r="S1303" s="211">
        <f t="shared" si="196"/>
        <v>0</v>
      </c>
      <c r="T1303" s="211">
        <f t="shared" si="192"/>
        <v>500</v>
      </c>
      <c r="U1303" s="211">
        <f t="shared" si="197"/>
        <v>1500</v>
      </c>
      <c r="V1303" s="220"/>
      <c r="X1303" s="63" t="str">
        <f>'טבלה מרכזת'!A1303</f>
        <v>תשושים-אופק</v>
      </c>
      <c r="Y1303" s="63">
        <f>'טבלה מרכזת'!B1303</f>
        <v>90</v>
      </c>
      <c r="Z1303" s="63" t="str">
        <f>'טבלה מרכזת'!C1303</f>
        <v>מטבח וחדר אוכל</v>
      </c>
      <c r="AA1303" s="63" t="str">
        <f>'טבלה מרכזת'!D1303</f>
        <v>כלי הכנה-מטבח מחמם</v>
      </c>
      <c r="AB1303" s="63" t="str">
        <f>'טבלה מרכזת'!E1303</f>
        <v>קערות וקעריות מסוגים שונים</v>
      </c>
      <c r="AC1303" s="63">
        <f>'טבלה מרכזת'!F1303</f>
        <v>500</v>
      </c>
      <c r="AD1303" s="63">
        <f>'טבלה מרכזת'!G1303</f>
        <v>3</v>
      </c>
      <c r="AE1303" s="63">
        <f>'טבלה מרכזת'!H1303</f>
        <v>1500</v>
      </c>
    </row>
    <row r="1304" spans="2:31" ht="28.5" thickBot="1" x14ac:dyDescent="0.35">
      <c r="B1304" s="64" t="str">
        <f>תקן[[#This Row],[סוג מרכז]]</f>
        <v>תשושים-אופק</v>
      </c>
      <c r="C1304" s="64">
        <f>תקן[[#This Row],[גודל מרכז]]</f>
        <v>90</v>
      </c>
      <c r="D1304" s="64" t="str">
        <f>תקן[[#This Row],[סוג פריט]]</f>
        <v>מטבח וחדר אוכל</v>
      </c>
      <c r="E1304" s="64" t="str">
        <f>תקן[[#This Row],[קטגוריה]]</f>
        <v>מטבח</v>
      </c>
      <c r="F1304" s="60" t="str">
        <f>תקן[[#This Row],[תיאור הפריט]]</f>
        <v>שולחן ( 2 מ') עם כיור כפול + מדף תחתוןן</v>
      </c>
      <c r="G1304" s="64">
        <f>תקן[[#This Row],[עלות פריט]]</f>
        <v>4200</v>
      </c>
      <c r="H1304" s="64">
        <f>תקן[[#This Row],[כמות]]</f>
        <v>1</v>
      </c>
      <c r="I1304" s="64">
        <f>תקן[[#This Row],[סהכ עלות]]</f>
        <v>4200</v>
      </c>
      <c r="J1304" s="65"/>
      <c r="K1304" s="209" t="str">
        <f t="shared" si="193"/>
        <v>שולחן ( 2 מ') עם כיור כפול + מדף תחתוןן</v>
      </c>
      <c r="L1304" s="210">
        <f t="shared" si="189"/>
        <v>1</v>
      </c>
      <c r="M1304" s="211">
        <f t="shared" si="190"/>
        <v>0</v>
      </c>
      <c r="N1304" s="211">
        <f t="shared" si="191"/>
        <v>4200</v>
      </c>
      <c r="O1304" s="210"/>
      <c r="P1304" s="218"/>
      <c r="Q1304" s="215" t="str">
        <f t="shared" si="194"/>
        <v>מטבח וחדר אוכל</v>
      </c>
      <c r="R1304" s="219">
        <f t="shared" si="195"/>
        <v>1</v>
      </c>
      <c r="S1304" s="211">
        <f t="shared" si="196"/>
        <v>0</v>
      </c>
      <c r="T1304" s="211">
        <f t="shared" si="192"/>
        <v>4200</v>
      </c>
      <c r="U1304" s="211">
        <f t="shared" si="197"/>
        <v>4200</v>
      </c>
      <c r="V1304" s="220"/>
      <c r="X1304" s="63" t="str">
        <f>'טבלה מרכזת'!A1304</f>
        <v>תשושים-אופק</v>
      </c>
      <c r="Y1304" s="63">
        <f>'טבלה מרכזת'!B1304</f>
        <v>90</v>
      </c>
      <c r="Z1304" s="63" t="str">
        <f>'טבלה מרכזת'!C1304</f>
        <v>מטבח וחדר אוכל</v>
      </c>
      <c r="AA1304" s="63" t="str">
        <f>'טבלה מרכזת'!D1304</f>
        <v>מטבח</v>
      </c>
      <c r="AB1304" s="63" t="str">
        <f>'טבלה מרכזת'!E1304</f>
        <v>שולחן ( 2 מ') עם כיור כפול + מדף תחתוןן</v>
      </c>
      <c r="AC1304" s="63">
        <f>'טבלה מרכזת'!F1304</f>
        <v>4200</v>
      </c>
      <c r="AD1304" s="63">
        <f>'טבלה מרכזת'!G1304</f>
        <v>1</v>
      </c>
      <c r="AE1304" s="63">
        <f>'טבלה מרכזת'!H1304</f>
        <v>4200</v>
      </c>
    </row>
    <row r="1305" spans="2:31" ht="28.5" thickBot="1" x14ac:dyDescent="0.35">
      <c r="B1305" s="64" t="str">
        <f>תקן[[#This Row],[סוג מרכז]]</f>
        <v>תשושים-אופק</v>
      </c>
      <c r="C1305" s="64">
        <f>תקן[[#This Row],[גודל מרכז]]</f>
        <v>90</v>
      </c>
      <c r="D1305" s="64" t="str">
        <f>תקן[[#This Row],[סוג פריט]]</f>
        <v>מטבח וחדר אוכל</v>
      </c>
      <c r="E1305" s="64" t="str">
        <f>תקן[[#This Row],[קטגוריה]]</f>
        <v>מטבח</v>
      </c>
      <c r="F1305" s="60" t="str">
        <f>תקן[[#This Row],[תיאור הפריט]]</f>
        <v>שולחן עבודה ללא כיורים + מדף תחתון</v>
      </c>
      <c r="G1305" s="64">
        <f>תקן[[#This Row],[עלות פריט]]</f>
        <v>2500</v>
      </c>
      <c r="H1305" s="64">
        <f>תקן[[#This Row],[כמות]]</f>
        <v>2</v>
      </c>
      <c r="I1305" s="64">
        <f>תקן[[#This Row],[סהכ עלות]]</f>
        <v>5000</v>
      </c>
      <c r="J1305" s="65"/>
      <c r="K1305" s="209" t="str">
        <f t="shared" si="193"/>
        <v>שולחן עבודה ללא כיורים + מדף תחתון</v>
      </c>
      <c r="L1305" s="210">
        <f t="shared" si="189"/>
        <v>2</v>
      </c>
      <c r="M1305" s="211">
        <f t="shared" si="190"/>
        <v>0</v>
      </c>
      <c r="N1305" s="211">
        <f t="shared" si="191"/>
        <v>5000</v>
      </c>
      <c r="O1305" s="210"/>
      <c r="P1305" s="218"/>
      <c r="Q1305" s="215" t="str">
        <f t="shared" si="194"/>
        <v>מטבח וחדר אוכל</v>
      </c>
      <c r="R1305" s="219">
        <f t="shared" si="195"/>
        <v>2</v>
      </c>
      <c r="S1305" s="211">
        <f t="shared" si="196"/>
        <v>0</v>
      </c>
      <c r="T1305" s="211">
        <f t="shared" si="192"/>
        <v>2500</v>
      </c>
      <c r="U1305" s="211">
        <f t="shared" si="197"/>
        <v>5000</v>
      </c>
      <c r="V1305" s="220"/>
      <c r="X1305" s="63" t="str">
        <f>'טבלה מרכזת'!A1305</f>
        <v>תשושים-אופק</v>
      </c>
      <c r="Y1305" s="63">
        <f>'טבלה מרכזת'!B1305</f>
        <v>90</v>
      </c>
      <c r="Z1305" s="63" t="str">
        <f>'טבלה מרכזת'!C1305</f>
        <v>מטבח וחדר אוכל</v>
      </c>
      <c r="AA1305" s="63" t="str">
        <f>'טבלה מרכזת'!D1305</f>
        <v>מטבח</v>
      </c>
      <c r="AB1305" s="63" t="str">
        <f>'טבלה מרכזת'!E1305</f>
        <v>שולחן עבודה ללא כיורים + מדף תחתון</v>
      </c>
      <c r="AC1305" s="63">
        <f>'טבלה מרכזת'!F1305</f>
        <v>2500</v>
      </c>
      <c r="AD1305" s="63">
        <f>'טבלה מרכזת'!G1305</f>
        <v>2</v>
      </c>
      <c r="AE1305" s="63">
        <f>'טבלה מרכזת'!H1305</f>
        <v>5000</v>
      </c>
    </row>
    <row r="1306" spans="2:31" ht="28.5" thickBot="1" x14ac:dyDescent="0.35">
      <c r="B1306" s="64" t="str">
        <f>תקן[[#This Row],[סוג מרכז]]</f>
        <v>תשושים-אופק</v>
      </c>
      <c r="C1306" s="64">
        <f>תקן[[#This Row],[גודל מרכז]]</f>
        <v>90</v>
      </c>
      <c r="D1306" s="64" t="str">
        <f>תקן[[#This Row],[סוג פריט]]</f>
        <v>מטבח וחדר אוכל</v>
      </c>
      <c r="E1306" s="64" t="str">
        <f>תקן[[#This Row],[קטגוריה]]</f>
        <v>מטבח</v>
      </c>
      <c r="F1306" s="60" t="str">
        <f>תקן[[#This Row],[תיאור הפריט]]</f>
        <v>שולחן עם כיור יחיד ( 2 מ') + מדף תחתוןן</v>
      </c>
      <c r="G1306" s="64">
        <f>תקן[[#This Row],[עלות פריט]]</f>
        <v>3500</v>
      </c>
      <c r="H1306" s="64">
        <f>תקן[[#This Row],[כמות]]</f>
        <v>2</v>
      </c>
      <c r="I1306" s="64">
        <f>תקן[[#This Row],[סהכ עלות]]</f>
        <v>7000</v>
      </c>
      <c r="J1306" s="65"/>
      <c r="K1306" s="209" t="str">
        <f t="shared" si="193"/>
        <v>שולחן עם כיור יחיד ( 2 מ') + מדף תחתוןן</v>
      </c>
      <c r="L1306" s="210">
        <f t="shared" si="189"/>
        <v>2</v>
      </c>
      <c r="M1306" s="211">
        <f t="shared" si="190"/>
        <v>0</v>
      </c>
      <c r="N1306" s="211">
        <f t="shared" si="191"/>
        <v>7000</v>
      </c>
      <c r="O1306" s="210"/>
      <c r="P1306" s="218"/>
      <c r="Q1306" s="215" t="str">
        <f t="shared" si="194"/>
        <v>מטבח וחדר אוכל</v>
      </c>
      <c r="R1306" s="219">
        <f t="shared" si="195"/>
        <v>2</v>
      </c>
      <c r="S1306" s="211">
        <f t="shared" si="196"/>
        <v>0</v>
      </c>
      <c r="T1306" s="211">
        <f t="shared" si="192"/>
        <v>3500</v>
      </c>
      <c r="U1306" s="211">
        <f t="shared" si="197"/>
        <v>7000</v>
      </c>
      <c r="V1306" s="220"/>
      <c r="X1306" s="63" t="str">
        <f>'טבלה מרכזת'!A1306</f>
        <v>תשושים-אופק</v>
      </c>
      <c r="Y1306" s="63">
        <f>'טבלה מרכזת'!B1306</f>
        <v>90</v>
      </c>
      <c r="Z1306" s="63" t="str">
        <f>'טבלה מרכזת'!C1306</f>
        <v>מטבח וחדר אוכל</v>
      </c>
      <c r="AA1306" s="63" t="str">
        <f>'טבלה מרכזת'!D1306</f>
        <v>מטבח</v>
      </c>
      <c r="AB1306" s="63" t="str">
        <f>'טבלה מרכזת'!E1306</f>
        <v>שולחן עם כיור יחיד ( 2 מ') + מדף תחתוןן</v>
      </c>
      <c r="AC1306" s="63">
        <f>'טבלה מרכזת'!F1306</f>
        <v>3500</v>
      </c>
      <c r="AD1306" s="63">
        <f>'טבלה מרכזת'!G1306</f>
        <v>2</v>
      </c>
      <c r="AE1306" s="63">
        <f>'טבלה מרכזת'!H1306</f>
        <v>7000</v>
      </c>
    </row>
    <row r="1307" spans="2:31" ht="14.5" thickBot="1" x14ac:dyDescent="0.35">
      <c r="B1307" s="64" t="str">
        <f>תקן[[#This Row],[סוג מרכז]]</f>
        <v>תשושים-אופק</v>
      </c>
      <c r="C1307" s="64">
        <f>תקן[[#This Row],[גודל מרכז]]</f>
        <v>90</v>
      </c>
      <c r="D1307" s="64" t="str">
        <f>תקן[[#This Row],[סוג פריט]]</f>
        <v>מטבח וחדר אוכל</v>
      </c>
      <c r="E1307" s="64" t="str">
        <f>תקן[[#This Row],[קטגוריה]]</f>
        <v>מטבח</v>
      </c>
      <c r="F1307" s="60" t="str">
        <f>תקן[[#This Row],[תיאור הפריט]]</f>
        <v>תנור בישול ואפייה</v>
      </c>
      <c r="G1307" s="64">
        <f>תקן[[#This Row],[עלות פריט]]</f>
        <v>6500</v>
      </c>
      <c r="H1307" s="64">
        <f>תקן[[#This Row],[כמות]]</f>
        <v>1</v>
      </c>
      <c r="I1307" s="64">
        <f>תקן[[#This Row],[סהכ עלות]]</f>
        <v>6500</v>
      </c>
      <c r="J1307" s="65"/>
      <c r="K1307" s="209" t="str">
        <f t="shared" si="193"/>
        <v>תנור בישול ואפייה</v>
      </c>
      <c r="L1307" s="210">
        <f t="shared" si="189"/>
        <v>1</v>
      </c>
      <c r="M1307" s="211">
        <f t="shared" si="190"/>
        <v>0</v>
      </c>
      <c r="N1307" s="211">
        <f t="shared" si="191"/>
        <v>6500</v>
      </c>
      <c r="O1307" s="210"/>
      <c r="P1307" s="218"/>
      <c r="Q1307" s="215" t="str">
        <f t="shared" si="194"/>
        <v>מטבח וחדר אוכל</v>
      </c>
      <c r="R1307" s="219">
        <f t="shared" si="195"/>
        <v>1</v>
      </c>
      <c r="S1307" s="211">
        <f t="shared" si="196"/>
        <v>0</v>
      </c>
      <c r="T1307" s="211">
        <f t="shared" si="192"/>
        <v>6500</v>
      </c>
      <c r="U1307" s="211">
        <f t="shared" si="197"/>
        <v>6500</v>
      </c>
      <c r="V1307" s="220"/>
      <c r="X1307" s="63" t="str">
        <f>'טבלה מרכזת'!A1307</f>
        <v>תשושים-אופק</v>
      </c>
      <c r="Y1307" s="63">
        <f>'טבלה מרכזת'!B1307</f>
        <v>90</v>
      </c>
      <c r="Z1307" s="63" t="str">
        <f>'טבלה מרכזת'!C1307</f>
        <v>מטבח וחדר אוכל</v>
      </c>
      <c r="AA1307" s="63" t="str">
        <f>'טבלה מרכזת'!D1307</f>
        <v>מטבח</v>
      </c>
      <c r="AB1307" s="63" t="str">
        <f>'טבלה מרכזת'!E1307</f>
        <v>תנור בישול ואפייה</v>
      </c>
      <c r="AC1307" s="63">
        <f>'טבלה מרכזת'!F1307</f>
        <v>6500</v>
      </c>
      <c r="AD1307" s="63">
        <f>'טבלה מרכזת'!G1307</f>
        <v>1</v>
      </c>
      <c r="AE1307" s="63">
        <f>'טבלה מרכזת'!H1307</f>
        <v>6500</v>
      </c>
    </row>
    <row r="1308" spans="2:31" ht="14.5" thickBot="1" x14ac:dyDescent="0.35">
      <c r="B1308" s="64" t="str">
        <f>תקן[[#This Row],[סוג מרכז]]</f>
        <v>תשושים-אופק</v>
      </c>
      <c r="C1308" s="64">
        <f>תקן[[#This Row],[גודל מרכז]]</f>
        <v>90</v>
      </c>
      <c r="D1308" s="64" t="str">
        <f>תקן[[#This Row],[סוג פריט]]</f>
        <v>מטבח וחדר אוכל</v>
      </c>
      <c r="E1308" s="64" t="str">
        <f>תקן[[#This Row],[קטגוריה]]</f>
        <v>מטבח</v>
      </c>
      <c r="F1308" s="60" t="str">
        <f>תקן[[#This Row],[תיאור הפריט]]</f>
        <v>תנור מיקרוגל</v>
      </c>
      <c r="G1308" s="64">
        <f>תקן[[#This Row],[עלות פריט]]</f>
        <v>1200</v>
      </c>
      <c r="H1308" s="64">
        <f>תקן[[#This Row],[כמות]]</f>
        <v>1</v>
      </c>
      <c r="I1308" s="64">
        <f>תקן[[#This Row],[סהכ עלות]]</f>
        <v>1200</v>
      </c>
      <c r="J1308" s="65"/>
      <c r="K1308" s="209" t="str">
        <f t="shared" si="193"/>
        <v>תנור מיקרוגל</v>
      </c>
      <c r="L1308" s="210">
        <f t="shared" si="189"/>
        <v>1</v>
      </c>
      <c r="M1308" s="211">
        <f t="shared" si="190"/>
        <v>0</v>
      </c>
      <c r="N1308" s="211">
        <f t="shared" si="191"/>
        <v>1200</v>
      </c>
      <c r="O1308" s="210"/>
      <c r="P1308" s="218"/>
      <c r="Q1308" s="215" t="str">
        <f t="shared" si="194"/>
        <v>מטבח וחדר אוכל</v>
      </c>
      <c r="R1308" s="219">
        <f t="shared" si="195"/>
        <v>1</v>
      </c>
      <c r="S1308" s="211">
        <f t="shared" si="196"/>
        <v>0</v>
      </c>
      <c r="T1308" s="211">
        <f t="shared" si="192"/>
        <v>1200</v>
      </c>
      <c r="U1308" s="211">
        <f t="shared" si="197"/>
        <v>1200</v>
      </c>
      <c r="V1308" s="220"/>
      <c r="X1308" s="63" t="str">
        <f>'טבלה מרכזת'!A1308</f>
        <v>תשושים-אופק</v>
      </c>
      <c r="Y1308" s="63">
        <f>'טבלה מרכזת'!B1308</f>
        <v>90</v>
      </c>
      <c r="Z1308" s="63" t="str">
        <f>'טבלה מרכזת'!C1308</f>
        <v>מטבח וחדר אוכל</v>
      </c>
      <c r="AA1308" s="63" t="str">
        <f>'טבלה מרכזת'!D1308</f>
        <v>מטבח</v>
      </c>
      <c r="AB1308" s="63" t="str">
        <f>'טבלה מרכזת'!E1308</f>
        <v>תנור מיקרוגל</v>
      </c>
      <c r="AC1308" s="63">
        <f>'טבלה מרכזת'!F1308</f>
        <v>1200</v>
      </c>
      <c r="AD1308" s="63">
        <f>'טבלה מרכזת'!G1308</f>
        <v>1</v>
      </c>
      <c r="AE1308" s="63">
        <f>'טבלה מרכזת'!H1308</f>
        <v>1200</v>
      </c>
    </row>
    <row r="1309" spans="2:31" ht="28.5" thickBot="1" x14ac:dyDescent="0.35">
      <c r="B1309" s="64" t="str">
        <f>תקן[[#This Row],[סוג מרכז]]</f>
        <v>תשושים-אופק</v>
      </c>
      <c r="C1309" s="64">
        <f>תקן[[#This Row],[גודל מרכז]]</f>
        <v>90</v>
      </c>
      <c r="D1309" s="64" t="str">
        <f>תקן[[#This Row],[סוג פריט]]</f>
        <v>מטבח וחדר אוכל</v>
      </c>
      <c r="E1309" s="64" t="str">
        <f>תקן[[#This Row],[קטגוריה]]</f>
        <v>חדר אוכל</v>
      </c>
      <c r="F1309" s="60" t="str">
        <f>תקן[[#This Row],[תיאור הפריט]]</f>
        <v>תפריט דיגיטלי עם אפשרות להזמנות</v>
      </c>
      <c r="G1309" s="64">
        <f>תקן[[#This Row],[עלות פריט]]</f>
        <v>2500</v>
      </c>
      <c r="H1309" s="64">
        <f>תקן[[#This Row],[כמות]]</f>
        <v>1</v>
      </c>
      <c r="I1309" s="64">
        <f>תקן[[#This Row],[סהכ עלות]]</f>
        <v>2500</v>
      </c>
      <c r="J1309" s="65"/>
      <c r="K1309" s="209" t="str">
        <f t="shared" si="193"/>
        <v>תפריט דיגיטלי עם אפשרות להזמנות</v>
      </c>
      <c r="L1309" s="210">
        <f t="shared" si="189"/>
        <v>1</v>
      </c>
      <c r="M1309" s="211">
        <f t="shared" si="190"/>
        <v>0</v>
      </c>
      <c r="N1309" s="211">
        <f t="shared" si="191"/>
        <v>2500</v>
      </c>
      <c r="O1309" s="210"/>
      <c r="P1309" s="218"/>
      <c r="Q1309" s="215" t="str">
        <f t="shared" si="194"/>
        <v>מטבח וחדר אוכל</v>
      </c>
      <c r="R1309" s="219">
        <f t="shared" si="195"/>
        <v>1</v>
      </c>
      <c r="S1309" s="211">
        <f t="shared" si="196"/>
        <v>0</v>
      </c>
      <c r="T1309" s="211">
        <f t="shared" si="192"/>
        <v>2500</v>
      </c>
      <c r="U1309" s="211">
        <f t="shared" si="197"/>
        <v>2500</v>
      </c>
      <c r="V1309" s="220"/>
      <c r="X1309" s="63" t="str">
        <f>'טבלה מרכזת'!A1309</f>
        <v>תשושים-אופק</v>
      </c>
      <c r="Y1309" s="63">
        <f>'טבלה מרכזת'!B1309</f>
        <v>90</v>
      </c>
      <c r="Z1309" s="63" t="str">
        <f>'טבלה מרכזת'!C1309</f>
        <v>מטבח וחדר אוכל</v>
      </c>
      <c r="AA1309" s="63" t="str">
        <f>'טבלה מרכזת'!D1309</f>
        <v>חדר אוכל</v>
      </c>
      <c r="AB1309" s="63" t="str">
        <f>'טבלה מרכזת'!E1309</f>
        <v>תפריט דיגיטלי עם אפשרות להזמנות</v>
      </c>
      <c r="AC1309" s="63">
        <f>'טבלה מרכזת'!F1309</f>
        <v>2500</v>
      </c>
      <c r="AD1309" s="63">
        <f>'טבלה מרכזת'!G1309</f>
        <v>1</v>
      </c>
      <c r="AE1309" s="63">
        <f>'טבלה מרכזת'!H1309</f>
        <v>2500</v>
      </c>
    </row>
    <row r="1310" spans="2:31" ht="14.5" thickBot="1" x14ac:dyDescent="0.35">
      <c r="B1310" s="64" t="str">
        <f>תקן[[#This Row],[סוג מרכז]]</f>
        <v>תשושים-אופק</v>
      </c>
      <c r="C1310" s="64">
        <f>תקן[[#This Row],[גודל מרכז]]</f>
        <v>90</v>
      </c>
      <c r="D1310" s="64" t="str">
        <f>תקן[[#This Row],[סוג פריט]]</f>
        <v>מיחשוב</v>
      </c>
      <c r="E1310" s="64" t="str">
        <f>תקן[[#This Row],[קטגוריה]]</f>
        <v>חדר מזכירות וקבלה</v>
      </c>
      <c r="F1310" s="60" t="str">
        <f>תקן[[#This Row],[תיאור הפריט]]</f>
        <v>מגרסת נייר משרדית</v>
      </c>
      <c r="G1310" s="64">
        <f>תקן[[#This Row],[עלות פריט]]</f>
        <v>600</v>
      </c>
      <c r="H1310" s="64">
        <f>תקן[[#This Row],[כמות]]</f>
        <v>1</v>
      </c>
      <c r="I1310" s="64">
        <f>תקן[[#This Row],[סהכ עלות]]</f>
        <v>600</v>
      </c>
      <c r="J1310" s="65"/>
      <c r="K1310" s="209" t="str">
        <f t="shared" si="193"/>
        <v>מגרסת נייר משרדית</v>
      </c>
      <c r="L1310" s="210">
        <f t="shared" si="189"/>
        <v>1</v>
      </c>
      <c r="M1310" s="211">
        <f t="shared" si="190"/>
        <v>0</v>
      </c>
      <c r="N1310" s="211">
        <f t="shared" si="191"/>
        <v>600</v>
      </c>
      <c r="O1310" s="210"/>
      <c r="P1310" s="218"/>
      <c r="Q1310" s="215" t="str">
        <f t="shared" si="194"/>
        <v>מיחשוב</v>
      </c>
      <c r="R1310" s="219">
        <f t="shared" si="195"/>
        <v>1</v>
      </c>
      <c r="S1310" s="211">
        <f t="shared" si="196"/>
        <v>0</v>
      </c>
      <c r="T1310" s="211">
        <f t="shared" si="192"/>
        <v>600</v>
      </c>
      <c r="U1310" s="211">
        <f t="shared" si="197"/>
        <v>600</v>
      </c>
      <c r="V1310" s="220"/>
      <c r="X1310" s="63" t="str">
        <f>'טבלה מרכזת'!A1310</f>
        <v>תשושים-אופק</v>
      </c>
      <c r="Y1310" s="63">
        <f>'טבלה מרכזת'!B1310</f>
        <v>90</v>
      </c>
      <c r="Z1310" s="63" t="str">
        <f>'טבלה מרכזת'!C1310</f>
        <v>מיחשוב</v>
      </c>
      <c r="AA1310" s="63" t="str">
        <f>'טבלה מרכזת'!D1310</f>
        <v>חדר מזכירות וקבלה</v>
      </c>
      <c r="AB1310" s="63" t="str">
        <f>'טבלה מרכזת'!E1310</f>
        <v>מגרסת נייר משרדית</v>
      </c>
      <c r="AC1310" s="63">
        <f>'טבלה מרכזת'!F1310</f>
        <v>600</v>
      </c>
      <c r="AD1310" s="63">
        <f>'טבלה מרכזת'!G1310</f>
        <v>1</v>
      </c>
      <c r="AE1310" s="63">
        <f>'טבלה מרכזת'!H1310</f>
        <v>600</v>
      </c>
    </row>
    <row r="1311" spans="2:31" ht="14.5" thickBot="1" x14ac:dyDescent="0.35">
      <c r="B1311" s="64" t="str">
        <f>תקן[[#This Row],[סוג מרכז]]</f>
        <v>תשושים-אופק</v>
      </c>
      <c r="C1311" s="64">
        <f>תקן[[#This Row],[גודל מרכז]]</f>
        <v>90</v>
      </c>
      <c r="D1311" s="64" t="str">
        <f>תקן[[#This Row],[סוג פריט]]</f>
        <v>מיחשוב</v>
      </c>
      <c r="E1311" s="64" t="str">
        <f>תקן[[#This Row],[קטגוריה]]</f>
        <v>חדר מזכירות וקבלה</v>
      </c>
      <c r="F1311" s="60" t="str">
        <f>תקן[[#This Row],[תיאור הפריט]]</f>
        <v>מדפסת משולבת</v>
      </c>
      <c r="G1311" s="64">
        <f>תקן[[#This Row],[עלות פריט]]</f>
        <v>1200</v>
      </c>
      <c r="H1311" s="64">
        <f>תקן[[#This Row],[כמות]]</f>
        <v>1</v>
      </c>
      <c r="I1311" s="64">
        <f>תקן[[#This Row],[סהכ עלות]]</f>
        <v>1200</v>
      </c>
      <c r="J1311" s="65"/>
      <c r="K1311" s="209" t="str">
        <f t="shared" si="193"/>
        <v>מדפסת משולבת</v>
      </c>
      <c r="L1311" s="210">
        <f t="shared" si="189"/>
        <v>1</v>
      </c>
      <c r="M1311" s="211">
        <f t="shared" si="190"/>
        <v>0</v>
      </c>
      <c r="N1311" s="211">
        <f t="shared" si="191"/>
        <v>1200</v>
      </c>
      <c r="O1311" s="210"/>
      <c r="P1311" s="218"/>
      <c r="Q1311" s="215" t="str">
        <f t="shared" si="194"/>
        <v>מיחשוב</v>
      </c>
      <c r="R1311" s="219">
        <f t="shared" si="195"/>
        <v>1</v>
      </c>
      <c r="S1311" s="211">
        <f t="shared" si="196"/>
        <v>0</v>
      </c>
      <c r="T1311" s="211">
        <f t="shared" si="192"/>
        <v>1200</v>
      </c>
      <c r="U1311" s="211">
        <f t="shared" si="197"/>
        <v>1200</v>
      </c>
      <c r="V1311" s="220"/>
      <c r="X1311" s="63" t="str">
        <f>'טבלה מרכזת'!A1311</f>
        <v>תשושים-אופק</v>
      </c>
      <c r="Y1311" s="63">
        <f>'טבלה מרכזת'!B1311</f>
        <v>90</v>
      </c>
      <c r="Z1311" s="63" t="str">
        <f>'טבלה מרכזת'!C1311</f>
        <v>מיחשוב</v>
      </c>
      <c r="AA1311" s="63" t="str">
        <f>'טבלה מרכזת'!D1311</f>
        <v>חדר מזכירות וקבלה</v>
      </c>
      <c r="AB1311" s="63" t="str">
        <f>'טבלה מרכזת'!E1311</f>
        <v>מדפסת משולבת</v>
      </c>
      <c r="AC1311" s="63">
        <f>'טבלה מרכזת'!F1311</f>
        <v>1200</v>
      </c>
      <c r="AD1311" s="63">
        <f>'טבלה מרכזת'!G1311</f>
        <v>1</v>
      </c>
      <c r="AE1311" s="63">
        <f>'טבלה מרכזת'!H1311</f>
        <v>1200</v>
      </c>
    </row>
    <row r="1312" spans="2:31" ht="14.5" thickBot="1" x14ac:dyDescent="0.35">
      <c r="B1312" s="64" t="str">
        <f>תקן[[#This Row],[סוג מרכז]]</f>
        <v>תשושים-אופק</v>
      </c>
      <c r="C1312" s="64">
        <f>תקן[[#This Row],[גודל מרכז]]</f>
        <v>90</v>
      </c>
      <c r="D1312" s="64" t="str">
        <f>תקן[[#This Row],[סוג פריט]]</f>
        <v>מיחשוב</v>
      </c>
      <c r="E1312" s="64" t="str">
        <f>תקן[[#This Row],[קטגוריה]]</f>
        <v>חדר מחשבים</v>
      </c>
      <c r="F1312" s="60" t="str">
        <f>תקן[[#This Row],[תיאור הפריט]]</f>
        <v>מדפסת משולבת</v>
      </c>
      <c r="G1312" s="64">
        <f>תקן[[#This Row],[עלות פריט]]</f>
        <v>1200</v>
      </c>
      <c r="H1312" s="64">
        <f>תקן[[#This Row],[כמות]]</f>
        <v>1</v>
      </c>
      <c r="I1312" s="64">
        <f>תקן[[#This Row],[סהכ עלות]]</f>
        <v>1200</v>
      </c>
      <c r="J1312" s="65"/>
      <c r="K1312" s="209" t="str">
        <f t="shared" si="193"/>
        <v>מדפסת משולבת</v>
      </c>
      <c r="L1312" s="210">
        <f t="shared" si="189"/>
        <v>1</v>
      </c>
      <c r="M1312" s="211">
        <f t="shared" si="190"/>
        <v>0</v>
      </c>
      <c r="N1312" s="211">
        <f t="shared" si="191"/>
        <v>1200</v>
      </c>
      <c r="O1312" s="210"/>
      <c r="P1312" s="218"/>
      <c r="Q1312" s="215" t="str">
        <f t="shared" si="194"/>
        <v>מיחשוב</v>
      </c>
      <c r="R1312" s="219">
        <f t="shared" si="195"/>
        <v>1</v>
      </c>
      <c r="S1312" s="211">
        <f t="shared" si="196"/>
        <v>0</v>
      </c>
      <c r="T1312" s="211">
        <f t="shared" si="192"/>
        <v>1200</v>
      </c>
      <c r="U1312" s="211">
        <f t="shared" si="197"/>
        <v>1200</v>
      </c>
      <c r="V1312" s="220"/>
      <c r="X1312" s="63" t="str">
        <f>'טבלה מרכזת'!A1312</f>
        <v>תשושים-אופק</v>
      </c>
      <c r="Y1312" s="63">
        <f>'טבלה מרכזת'!B1312</f>
        <v>90</v>
      </c>
      <c r="Z1312" s="63" t="str">
        <f>'טבלה מרכזת'!C1312</f>
        <v>מיחשוב</v>
      </c>
      <c r="AA1312" s="63" t="str">
        <f>'טבלה מרכזת'!D1312</f>
        <v>חדר מחשבים</v>
      </c>
      <c r="AB1312" s="63" t="str">
        <f>'טבלה מרכזת'!E1312</f>
        <v>מדפסת משולבת</v>
      </c>
      <c r="AC1312" s="63">
        <f>'טבלה מרכזת'!F1312</f>
        <v>1200</v>
      </c>
      <c r="AD1312" s="63">
        <f>'טבלה מרכזת'!G1312</f>
        <v>1</v>
      </c>
      <c r="AE1312" s="63">
        <f>'טבלה מרכזת'!H1312</f>
        <v>1200</v>
      </c>
    </row>
    <row r="1313" spans="2:31" ht="14.5" thickBot="1" x14ac:dyDescent="0.35">
      <c r="B1313" s="64" t="str">
        <f>תקן[[#This Row],[סוג מרכז]]</f>
        <v>תשושים-אופק</v>
      </c>
      <c r="C1313" s="64">
        <f>תקן[[#This Row],[גודל מרכז]]</f>
        <v>90</v>
      </c>
      <c r="D1313" s="64" t="str">
        <f>תקן[[#This Row],[סוג פריט]]</f>
        <v>מיחשוב</v>
      </c>
      <c r="E1313" s="64" t="str">
        <f>תקן[[#This Row],[קטגוריה]]</f>
        <v>חדר מחשבים</v>
      </c>
      <c r="F1313" s="60" t="str">
        <f>תקן[[#This Row],[תיאור הפריט]]</f>
        <v>מחשב נייד לתצוגות</v>
      </c>
      <c r="G1313" s="64">
        <f>תקן[[#This Row],[עלות פריט]]</f>
        <v>2500</v>
      </c>
      <c r="H1313" s="64">
        <f>תקן[[#This Row],[כמות]]</f>
        <v>1</v>
      </c>
      <c r="I1313" s="64">
        <f>תקן[[#This Row],[סהכ עלות]]</f>
        <v>2500</v>
      </c>
      <c r="J1313" s="65"/>
      <c r="K1313" s="209" t="str">
        <f t="shared" si="193"/>
        <v>מחשב נייד לתצוגות</v>
      </c>
      <c r="L1313" s="210">
        <f t="shared" si="189"/>
        <v>1</v>
      </c>
      <c r="M1313" s="211">
        <f t="shared" si="190"/>
        <v>0</v>
      </c>
      <c r="N1313" s="211">
        <f t="shared" si="191"/>
        <v>2500</v>
      </c>
      <c r="O1313" s="210"/>
      <c r="P1313" s="218"/>
      <c r="Q1313" s="215" t="str">
        <f t="shared" si="194"/>
        <v>מיחשוב</v>
      </c>
      <c r="R1313" s="219">
        <f t="shared" si="195"/>
        <v>1</v>
      </c>
      <c r="S1313" s="211">
        <f t="shared" si="196"/>
        <v>0</v>
      </c>
      <c r="T1313" s="211">
        <f t="shared" si="192"/>
        <v>2500</v>
      </c>
      <c r="U1313" s="211">
        <f t="shared" si="197"/>
        <v>2500</v>
      </c>
      <c r="V1313" s="220"/>
      <c r="X1313" s="63" t="str">
        <f>'טבלה מרכזת'!A1313</f>
        <v>תשושים-אופק</v>
      </c>
      <c r="Y1313" s="63">
        <f>'טבלה מרכזת'!B1313</f>
        <v>90</v>
      </c>
      <c r="Z1313" s="63" t="str">
        <f>'טבלה מרכזת'!C1313</f>
        <v>מיחשוב</v>
      </c>
      <c r="AA1313" s="63" t="str">
        <f>'טבלה מרכזת'!D1313</f>
        <v>חדר מחשבים</v>
      </c>
      <c r="AB1313" s="63" t="str">
        <f>'טבלה מרכזת'!E1313</f>
        <v>מחשב נייד לתצוגות</v>
      </c>
      <c r="AC1313" s="63">
        <f>'טבלה מרכזת'!F1313</f>
        <v>2500</v>
      </c>
      <c r="AD1313" s="63">
        <f>'טבלה מרכזת'!G1313</f>
        <v>1</v>
      </c>
      <c r="AE1313" s="63">
        <f>'טבלה מרכזת'!H1313</f>
        <v>2500</v>
      </c>
    </row>
    <row r="1314" spans="2:31" ht="14.5" thickBot="1" x14ac:dyDescent="0.35">
      <c r="B1314" s="64" t="str">
        <f>תקן[[#This Row],[סוג מרכז]]</f>
        <v>תשושים-אופק</v>
      </c>
      <c r="C1314" s="64">
        <f>תקן[[#This Row],[גודל מרכז]]</f>
        <v>90</v>
      </c>
      <c r="D1314" s="64" t="str">
        <f>תקן[[#This Row],[סוג פריט]]</f>
        <v>מיחשוב</v>
      </c>
      <c r="E1314" s="64" t="str">
        <f>תקן[[#This Row],[קטגוריה]]</f>
        <v>חדר מחשבים</v>
      </c>
      <c r="F1314" s="60" t="str">
        <f>תקן[[#This Row],[תיאור הפריט]]</f>
        <v xml:space="preserve">מחשב+תוכנות </v>
      </c>
      <c r="G1314" s="64">
        <f>תקן[[#This Row],[עלות פריט]]</f>
        <v>3500</v>
      </c>
      <c r="H1314" s="64">
        <f>תקן[[#This Row],[כמות]]</f>
        <v>4</v>
      </c>
      <c r="I1314" s="64">
        <f>תקן[[#This Row],[סהכ עלות]]</f>
        <v>14000</v>
      </c>
      <c r="J1314" s="65"/>
      <c r="K1314" s="209" t="str">
        <f t="shared" si="193"/>
        <v xml:space="preserve">מחשב+תוכנות </v>
      </c>
      <c r="L1314" s="210">
        <f t="shared" si="189"/>
        <v>4</v>
      </c>
      <c r="M1314" s="211">
        <f t="shared" si="190"/>
        <v>0</v>
      </c>
      <c r="N1314" s="211">
        <f t="shared" si="191"/>
        <v>14000</v>
      </c>
      <c r="O1314" s="210"/>
      <c r="P1314" s="218"/>
      <c r="Q1314" s="215" t="str">
        <f t="shared" si="194"/>
        <v>מיחשוב</v>
      </c>
      <c r="R1314" s="219">
        <f t="shared" si="195"/>
        <v>4</v>
      </c>
      <c r="S1314" s="211">
        <f t="shared" si="196"/>
        <v>0</v>
      </c>
      <c r="T1314" s="211">
        <f t="shared" si="192"/>
        <v>3500</v>
      </c>
      <c r="U1314" s="211">
        <f t="shared" si="197"/>
        <v>14000</v>
      </c>
      <c r="V1314" s="220"/>
      <c r="X1314" s="63" t="str">
        <f>'טבלה מרכזת'!A1314</f>
        <v>תשושים-אופק</v>
      </c>
      <c r="Y1314" s="63">
        <f>'טבלה מרכזת'!B1314</f>
        <v>90</v>
      </c>
      <c r="Z1314" s="63" t="str">
        <f>'טבלה מרכזת'!C1314</f>
        <v>מיחשוב</v>
      </c>
      <c r="AA1314" s="63" t="str">
        <f>'טבלה מרכזת'!D1314</f>
        <v>חדר מחשבים</v>
      </c>
      <c r="AB1314" s="63" t="str">
        <f>'טבלה מרכזת'!E1314</f>
        <v xml:space="preserve">מחשב+תוכנות </v>
      </c>
      <c r="AC1314" s="63">
        <f>'טבלה מרכזת'!F1314</f>
        <v>3500</v>
      </c>
      <c r="AD1314" s="63">
        <f>'טבלה מרכזת'!G1314</f>
        <v>4</v>
      </c>
      <c r="AE1314" s="63">
        <f>'טבלה מרכזת'!H1314</f>
        <v>14000</v>
      </c>
    </row>
    <row r="1315" spans="2:31" ht="14.5" thickBot="1" x14ac:dyDescent="0.35">
      <c r="B1315" s="64" t="str">
        <f>תקן[[#This Row],[סוג מרכז]]</f>
        <v>תשושים-אופק</v>
      </c>
      <c r="C1315" s="64">
        <f>תקן[[#This Row],[גודל מרכז]]</f>
        <v>90</v>
      </c>
      <c r="D1315" s="64" t="str">
        <f>תקן[[#This Row],[סוג פריט]]</f>
        <v>מיחשוב</v>
      </c>
      <c r="E1315" s="64" t="str">
        <f>תקן[[#This Row],[קטגוריה]]</f>
        <v>חדר מזכירות וקבלה</v>
      </c>
      <c r="F1315" s="60" t="str">
        <f>תקן[[#This Row],[תיאור הפריט]]</f>
        <v>מחשב+תוכנות הפעלה ומשרד</v>
      </c>
      <c r="G1315" s="64">
        <f>תקן[[#This Row],[עלות פריט]]</f>
        <v>3500</v>
      </c>
      <c r="H1315" s="64">
        <f>תקן[[#This Row],[כמות]]</f>
        <v>1</v>
      </c>
      <c r="I1315" s="64">
        <f>תקן[[#This Row],[סהכ עלות]]</f>
        <v>3500</v>
      </c>
      <c r="J1315" s="65"/>
      <c r="K1315" s="209" t="str">
        <f t="shared" si="193"/>
        <v>מחשב+תוכנות הפעלה ומשרד</v>
      </c>
      <c r="L1315" s="210">
        <f t="shared" si="189"/>
        <v>1</v>
      </c>
      <c r="M1315" s="211">
        <f t="shared" si="190"/>
        <v>0</v>
      </c>
      <c r="N1315" s="211">
        <f t="shared" si="191"/>
        <v>3500</v>
      </c>
      <c r="O1315" s="210"/>
      <c r="P1315" s="218"/>
      <c r="Q1315" s="215" t="str">
        <f t="shared" si="194"/>
        <v>מיחשוב</v>
      </c>
      <c r="R1315" s="219">
        <f t="shared" si="195"/>
        <v>1</v>
      </c>
      <c r="S1315" s="211">
        <f t="shared" si="196"/>
        <v>0</v>
      </c>
      <c r="T1315" s="211">
        <f t="shared" si="192"/>
        <v>3500</v>
      </c>
      <c r="U1315" s="211">
        <f t="shared" si="197"/>
        <v>3500</v>
      </c>
      <c r="V1315" s="220"/>
      <c r="X1315" s="63" t="str">
        <f>'טבלה מרכזת'!A1315</f>
        <v>תשושים-אופק</v>
      </c>
      <c r="Y1315" s="63">
        <f>'טבלה מרכזת'!B1315</f>
        <v>90</v>
      </c>
      <c r="Z1315" s="63" t="str">
        <f>'טבלה מרכזת'!C1315</f>
        <v>מיחשוב</v>
      </c>
      <c r="AA1315" s="63" t="str">
        <f>'טבלה מרכזת'!D1315</f>
        <v>חדר מזכירות וקבלה</v>
      </c>
      <c r="AB1315" s="63" t="str">
        <f>'טבלה מרכזת'!E1315</f>
        <v>מחשב+תוכנות הפעלה ומשרד</v>
      </c>
      <c r="AC1315" s="63">
        <f>'טבלה מרכזת'!F1315</f>
        <v>3500</v>
      </c>
      <c r="AD1315" s="63">
        <f>'טבלה מרכזת'!G1315</f>
        <v>1</v>
      </c>
      <c r="AE1315" s="63">
        <f>'טבלה מרכזת'!H1315</f>
        <v>3500</v>
      </c>
    </row>
    <row r="1316" spans="2:31" ht="14.5" thickBot="1" x14ac:dyDescent="0.35">
      <c r="B1316" s="64" t="str">
        <f>תקן[[#This Row],[סוג מרכז]]</f>
        <v>תשושים-אופק</v>
      </c>
      <c r="C1316" s="64">
        <f>תקן[[#This Row],[גודל מרכז]]</f>
        <v>90</v>
      </c>
      <c r="D1316" s="64" t="str">
        <f>תקן[[#This Row],[סוג פריט]]</f>
        <v>מיחשוב</v>
      </c>
      <c r="E1316" s="64" t="str">
        <f>תקן[[#This Row],[קטגוריה]]</f>
        <v>חדרי צוות/רב תחומי</v>
      </c>
      <c r="F1316" s="60" t="str">
        <f>תקן[[#This Row],[תיאור הפריט]]</f>
        <v>מחשב+תוכנות הפעלה ומשרד</v>
      </c>
      <c r="G1316" s="64">
        <f>תקן[[#This Row],[עלות פריט]]</f>
        <v>3500</v>
      </c>
      <c r="H1316" s="64">
        <f>תקן[[#This Row],[כמות]]</f>
        <v>2</v>
      </c>
      <c r="I1316" s="64">
        <f>תקן[[#This Row],[סהכ עלות]]</f>
        <v>7000</v>
      </c>
      <c r="J1316" s="65"/>
      <c r="K1316" s="209" t="str">
        <f t="shared" si="193"/>
        <v>מחשב+תוכנות הפעלה ומשרד</v>
      </c>
      <c r="L1316" s="210">
        <f t="shared" si="189"/>
        <v>2</v>
      </c>
      <c r="M1316" s="211">
        <f t="shared" si="190"/>
        <v>0</v>
      </c>
      <c r="N1316" s="211">
        <f t="shared" si="191"/>
        <v>7000</v>
      </c>
      <c r="O1316" s="210"/>
      <c r="P1316" s="218"/>
      <c r="Q1316" s="215" t="str">
        <f t="shared" si="194"/>
        <v>מיחשוב</v>
      </c>
      <c r="R1316" s="219">
        <f t="shared" si="195"/>
        <v>2</v>
      </c>
      <c r="S1316" s="211">
        <f t="shared" si="196"/>
        <v>0</v>
      </c>
      <c r="T1316" s="211">
        <f t="shared" si="192"/>
        <v>3500</v>
      </c>
      <c r="U1316" s="211">
        <f t="shared" si="197"/>
        <v>7000</v>
      </c>
      <c r="V1316" s="220"/>
      <c r="X1316" s="63" t="str">
        <f>'טבלה מרכזת'!A1316</f>
        <v>תשושים-אופק</v>
      </c>
      <c r="Y1316" s="63">
        <f>'טבלה מרכזת'!B1316</f>
        <v>90</v>
      </c>
      <c r="Z1316" s="63" t="str">
        <f>'טבלה מרכזת'!C1316</f>
        <v>מיחשוב</v>
      </c>
      <c r="AA1316" s="63" t="str">
        <f>'טבלה מרכזת'!D1316</f>
        <v>חדרי צוות/רב תחומי</v>
      </c>
      <c r="AB1316" s="63" t="str">
        <f>'טבלה מרכזת'!E1316</f>
        <v>מחשב+תוכנות הפעלה ומשרד</v>
      </c>
      <c r="AC1316" s="63">
        <f>'טבלה מרכזת'!F1316</f>
        <v>3500</v>
      </c>
      <c r="AD1316" s="63">
        <f>'טבלה מרכזת'!G1316</f>
        <v>2</v>
      </c>
      <c r="AE1316" s="63">
        <f>'טבלה מרכזת'!H1316</f>
        <v>7000</v>
      </c>
    </row>
    <row r="1317" spans="2:31" ht="14.5" thickBot="1" x14ac:dyDescent="0.35">
      <c r="B1317" s="64" t="str">
        <f>תקן[[#This Row],[סוג מרכז]]</f>
        <v>תשושים-אופק</v>
      </c>
      <c r="C1317" s="64">
        <f>תקן[[#This Row],[גודל מרכז]]</f>
        <v>90</v>
      </c>
      <c r="D1317" s="64" t="str">
        <f>תקן[[#This Row],[סוג פריט]]</f>
        <v>עם הפנים לקהילה</v>
      </c>
      <c r="E1317" s="64" t="str">
        <f>תקן[[#This Row],[קטגוריה]]</f>
        <v>עם הפנים לקהילה</v>
      </c>
      <c r="F1317" s="60" t="str">
        <f>תקן[[#This Row],[תיאור הפריט]]</f>
        <v xml:space="preserve">ראה גיליון מצורף </v>
      </c>
      <c r="G1317" s="64">
        <f>תקן[[#This Row],[עלות פריט]]</f>
        <v>0</v>
      </c>
      <c r="H1317" s="64">
        <f>תקן[[#This Row],[כמות]]</f>
        <v>0</v>
      </c>
      <c r="I1317" s="64">
        <f>תקן[[#This Row],[סהכ עלות]]</f>
        <v>0</v>
      </c>
      <c r="J1317" s="65"/>
      <c r="K1317" s="209" t="str">
        <f t="shared" si="193"/>
        <v xml:space="preserve">ראה גיליון מצורף </v>
      </c>
      <c r="L1317" s="210">
        <f t="shared" si="189"/>
        <v>0</v>
      </c>
      <c r="M1317" s="211">
        <f t="shared" si="190"/>
        <v>0</v>
      </c>
      <c r="N1317" s="211">
        <f t="shared" si="191"/>
        <v>0</v>
      </c>
      <c r="O1317" s="210"/>
      <c r="P1317" s="218"/>
      <c r="Q1317" s="215" t="str">
        <f t="shared" si="194"/>
        <v>עם הפנים לקהילה</v>
      </c>
      <c r="R1317" s="219">
        <f t="shared" si="195"/>
        <v>0</v>
      </c>
      <c r="S1317" s="211">
        <f t="shared" si="196"/>
        <v>0</v>
      </c>
      <c r="T1317" s="211">
        <f t="shared" si="192"/>
        <v>0</v>
      </c>
      <c r="U1317" s="211">
        <f t="shared" si="197"/>
        <v>0</v>
      </c>
      <c r="V1317" s="220"/>
      <c r="X1317" s="63" t="str">
        <f>'טבלה מרכזת'!A1317</f>
        <v>תשושים-אופק</v>
      </c>
      <c r="Y1317" s="63">
        <f>'טבלה מרכזת'!B1317</f>
        <v>90</v>
      </c>
      <c r="Z1317" s="63" t="str">
        <f>'טבלה מרכזת'!C1317</f>
        <v>עם הפנים לקהילה</v>
      </c>
      <c r="AA1317" s="63" t="str">
        <f>'טבלה מרכזת'!D1317</f>
        <v>עם הפנים לקהילה</v>
      </c>
      <c r="AB1317" s="63" t="str">
        <f>'טבלה מרכזת'!E1317</f>
        <v xml:space="preserve">ראה גיליון מצורף </v>
      </c>
      <c r="AC1317" s="63">
        <f>'טבלה מרכזת'!F1317</f>
        <v>0</v>
      </c>
      <c r="AD1317" s="63">
        <f>'טבלה מרכזת'!G1317</f>
        <v>0</v>
      </c>
      <c r="AE1317" s="63">
        <f>'טבלה מרכזת'!H1317</f>
        <v>0</v>
      </c>
    </row>
    <row r="1318" spans="2:31" ht="14.5" thickBot="1" x14ac:dyDescent="0.35">
      <c r="B1318" s="64" t="str">
        <f>תקן[[#This Row],[סוג מרכז]]</f>
        <v>תשושים-אופק</v>
      </c>
      <c r="C1318" s="64">
        <f>תקן[[#This Row],[גודל מרכז]]</f>
        <v>90</v>
      </c>
      <c r="D1318" s="64" t="str">
        <f>תקן[[#This Row],[סוג פריט]]</f>
        <v>ציוד אלקטרוני</v>
      </c>
      <c r="E1318" s="64" t="str">
        <f>תקן[[#This Row],[קטגוריה]]</f>
        <v>כללי</v>
      </c>
      <c r="F1318" s="60" t="str">
        <f>תקן[[#This Row],[תיאור הפריט]]</f>
        <v>דפיברלטור</v>
      </c>
      <c r="G1318" s="64">
        <f>תקן[[#This Row],[עלות פריט]]</f>
        <v>4500</v>
      </c>
      <c r="H1318" s="64">
        <f>תקן[[#This Row],[כמות]]</f>
        <v>1</v>
      </c>
      <c r="I1318" s="64">
        <f>תקן[[#This Row],[סהכ עלות]]</f>
        <v>4500</v>
      </c>
      <c r="J1318" s="65"/>
      <c r="K1318" s="209" t="str">
        <f t="shared" si="193"/>
        <v>דפיברלטור</v>
      </c>
      <c r="L1318" s="210">
        <f t="shared" si="189"/>
        <v>1</v>
      </c>
      <c r="M1318" s="211">
        <f t="shared" si="190"/>
        <v>0</v>
      </c>
      <c r="N1318" s="211">
        <f t="shared" si="191"/>
        <v>4500</v>
      </c>
      <c r="O1318" s="210"/>
      <c r="P1318" s="218"/>
      <c r="Q1318" s="215" t="str">
        <f t="shared" si="194"/>
        <v>ציוד אלקטרוני</v>
      </c>
      <c r="R1318" s="219">
        <f t="shared" si="195"/>
        <v>1</v>
      </c>
      <c r="S1318" s="211">
        <f t="shared" si="196"/>
        <v>0</v>
      </c>
      <c r="T1318" s="211">
        <f t="shared" si="192"/>
        <v>4500</v>
      </c>
      <c r="U1318" s="211">
        <f t="shared" si="197"/>
        <v>4500</v>
      </c>
      <c r="V1318" s="220"/>
      <c r="X1318" s="63" t="str">
        <f>'טבלה מרכזת'!A1318</f>
        <v>תשושים-אופק</v>
      </c>
      <c r="Y1318" s="63">
        <f>'טבלה מרכזת'!B1318</f>
        <v>90</v>
      </c>
      <c r="Z1318" s="63" t="str">
        <f>'טבלה מרכזת'!C1318</f>
        <v>ציוד אלקטרוני</v>
      </c>
      <c r="AA1318" s="63" t="str">
        <f>'טבלה מרכזת'!D1318</f>
        <v>כללי</v>
      </c>
      <c r="AB1318" s="63" t="str">
        <f>'טבלה מרכזת'!E1318</f>
        <v>דפיברלטור</v>
      </c>
      <c r="AC1318" s="63">
        <f>'טבלה מרכזת'!F1318</f>
        <v>4500</v>
      </c>
      <c r="AD1318" s="63">
        <f>'טבלה מרכזת'!G1318</f>
        <v>1</v>
      </c>
      <c r="AE1318" s="63">
        <f>'טבלה מרכזת'!H1318</f>
        <v>4500</v>
      </c>
    </row>
    <row r="1319" spans="2:31" ht="28.5" thickBot="1" x14ac:dyDescent="0.35">
      <c r="B1319" s="64" t="str">
        <f>תקן[[#This Row],[סוג מרכז]]</f>
        <v>תשושים-אופק</v>
      </c>
      <c r="C1319" s="64">
        <f>תקן[[#This Row],[גודל מרכז]]</f>
        <v>90</v>
      </c>
      <c r="D1319" s="64" t="str">
        <f>תקן[[#This Row],[סוג פריט]]</f>
        <v>ציוד אלקטרוני</v>
      </c>
      <c r="E1319" s="64" t="str">
        <f>תקן[[#This Row],[קטגוריה]]</f>
        <v>חדר מחשבים</v>
      </c>
      <c r="F1319" s="60" t="str">
        <f>תקן[[#This Row],[תיאור הפריט]]</f>
        <v>טלוויזיה 42 (כולל הובלה והתקנה)</v>
      </c>
      <c r="G1319" s="64">
        <f>תקן[[#This Row],[עלות פריט]]</f>
        <v>2500</v>
      </c>
      <c r="H1319" s="64">
        <f>תקן[[#This Row],[כמות]]</f>
        <v>1</v>
      </c>
      <c r="I1319" s="64">
        <f>תקן[[#This Row],[סהכ עלות]]</f>
        <v>2500</v>
      </c>
      <c r="J1319" s="65"/>
      <c r="K1319" s="209" t="str">
        <f t="shared" si="193"/>
        <v>טלוויזיה 42 (כולל הובלה והתקנה)</v>
      </c>
      <c r="L1319" s="210">
        <f t="shared" si="189"/>
        <v>1</v>
      </c>
      <c r="M1319" s="211">
        <f t="shared" si="190"/>
        <v>0</v>
      </c>
      <c r="N1319" s="211">
        <f t="shared" si="191"/>
        <v>2500</v>
      </c>
      <c r="O1319" s="210"/>
      <c r="P1319" s="218"/>
      <c r="Q1319" s="215" t="str">
        <f t="shared" si="194"/>
        <v>ציוד אלקטרוני</v>
      </c>
      <c r="R1319" s="219">
        <f t="shared" si="195"/>
        <v>1</v>
      </c>
      <c r="S1319" s="211">
        <f t="shared" si="196"/>
        <v>0</v>
      </c>
      <c r="T1319" s="211">
        <f t="shared" si="192"/>
        <v>2500</v>
      </c>
      <c r="U1319" s="211">
        <f t="shared" si="197"/>
        <v>2500</v>
      </c>
      <c r="V1319" s="220"/>
      <c r="X1319" s="63" t="str">
        <f>'טבלה מרכזת'!A1319</f>
        <v>תשושים-אופק</v>
      </c>
      <c r="Y1319" s="63">
        <f>'טבלה מרכזת'!B1319</f>
        <v>90</v>
      </c>
      <c r="Z1319" s="63" t="str">
        <f>'טבלה מרכזת'!C1319</f>
        <v>ציוד אלקטרוני</v>
      </c>
      <c r="AA1319" s="63" t="str">
        <f>'טבלה מרכזת'!D1319</f>
        <v>חדר מחשבים</v>
      </c>
      <c r="AB1319" s="63" t="str">
        <f>'טבלה מרכזת'!E1319</f>
        <v>טלוויזיה 42 (כולל הובלה והתקנה)</v>
      </c>
      <c r="AC1319" s="63">
        <f>'טבלה מרכזת'!F1319</f>
        <v>2500</v>
      </c>
      <c r="AD1319" s="63">
        <f>'טבלה מרכזת'!G1319</f>
        <v>1</v>
      </c>
      <c r="AE1319" s="63">
        <f>'טבלה מרכזת'!H1319</f>
        <v>2500</v>
      </c>
    </row>
    <row r="1320" spans="2:31" ht="28.5" thickBot="1" x14ac:dyDescent="0.35">
      <c r="B1320" s="64" t="str">
        <f>תקן[[#This Row],[סוג מרכז]]</f>
        <v>תשושים-אופק</v>
      </c>
      <c r="C1320" s="64">
        <f>תקן[[#This Row],[גודל מרכז]]</f>
        <v>90</v>
      </c>
      <c r="D1320" s="64" t="str">
        <f>תקן[[#This Row],[סוג פריט]]</f>
        <v>ציוד אלקטרוני</v>
      </c>
      <c r="E1320" s="64" t="str">
        <f>תקן[[#This Row],[קטגוריה]]</f>
        <v>חדר מנהל</v>
      </c>
      <c r="F1320" s="60" t="str">
        <f>תקן[[#This Row],[תיאור הפריט]]</f>
        <v>טלוויזיה 42 (כולל הובלה והתקנה)</v>
      </c>
      <c r="G1320" s="64">
        <f>תקן[[#This Row],[עלות פריט]]</f>
        <v>2500</v>
      </c>
      <c r="H1320" s="64">
        <f>תקן[[#This Row],[כמות]]</f>
        <v>1</v>
      </c>
      <c r="I1320" s="64">
        <f>תקן[[#This Row],[סהכ עלות]]</f>
        <v>2500</v>
      </c>
      <c r="J1320" s="65"/>
      <c r="K1320" s="209" t="str">
        <f t="shared" si="193"/>
        <v>טלוויזיה 42 (כולל הובלה והתקנה)</v>
      </c>
      <c r="L1320" s="210">
        <f t="shared" si="189"/>
        <v>1</v>
      </c>
      <c r="M1320" s="211">
        <f t="shared" si="190"/>
        <v>0</v>
      </c>
      <c r="N1320" s="211">
        <f t="shared" si="191"/>
        <v>2500</v>
      </c>
      <c r="O1320" s="210"/>
      <c r="P1320" s="218"/>
      <c r="Q1320" s="215" t="str">
        <f t="shared" si="194"/>
        <v>ציוד אלקטרוני</v>
      </c>
      <c r="R1320" s="219">
        <f t="shared" si="195"/>
        <v>1</v>
      </c>
      <c r="S1320" s="211">
        <f t="shared" si="196"/>
        <v>0</v>
      </c>
      <c r="T1320" s="211">
        <f t="shared" si="192"/>
        <v>2500</v>
      </c>
      <c r="U1320" s="211">
        <f t="shared" si="197"/>
        <v>2500</v>
      </c>
      <c r="V1320" s="220"/>
      <c r="X1320" s="63" t="str">
        <f>'טבלה מרכזת'!A1320</f>
        <v>תשושים-אופק</v>
      </c>
      <c r="Y1320" s="63">
        <f>'טבלה מרכזת'!B1320</f>
        <v>90</v>
      </c>
      <c r="Z1320" s="63" t="str">
        <f>'טבלה מרכזת'!C1320</f>
        <v>ציוד אלקטרוני</v>
      </c>
      <c r="AA1320" s="63" t="str">
        <f>'טבלה מרכזת'!D1320</f>
        <v>חדר מנהל</v>
      </c>
      <c r="AB1320" s="63" t="str">
        <f>'טבלה מרכזת'!E1320</f>
        <v>טלוויזיה 42 (כולל הובלה והתקנה)</v>
      </c>
      <c r="AC1320" s="63">
        <f>'טבלה מרכזת'!F1320</f>
        <v>2500</v>
      </c>
      <c r="AD1320" s="63">
        <f>'טבלה מרכזת'!G1320</f>
        <v>1</v>
      </c>
      <c r="AE1320" s="63">
        <f>'טבלה מרכזת'!H1320</f>
        <v>2500</v>
      </c>
    </row>
    <row r="1321" spans="2:31" ht="28.5" thickBot="1" x14ac:dyDescent="0.35">
      <c r="B1321" s="64" t="str">
        <f>תקן[[#This Row],[סוג מרכז]]</f>
        <v>תשושים-אופק</v>
      </c>
      <c r="C1321" s="64">
        <f>תקן[[#This Row],[גודל מרכז]]</f>
        <v>90</v>
      </c>
      <c r="D1321" s="64" t="str">
        <f>תקן[[#This Row],[סוג פריט]]</f>
        <v>ציוד אלקטרוני</v>
      </c>
      <c r="E1321" s="64" t="str">
        <f>תקן[[#This Row],[קטגוריה]]</f>
        <v>חדרי פעילות/תעסוקה</v>
      </c>
      <c r="F1321" s="60" t="str">
        <f>תקן[[#This Row],[תיאור הפריט]]</f>
        <v>טלוויזיה 42 (כולל הובלה והתקנה)</v>
      </c>
      <c r="G1321" s="64">
        <f>תקן[[#This Row],[עלות פריט]]</f>
        <v>2500</v>
      </c>
      <c r="H1321" s="64">
        <f>תקן[[#This Row],[כמות]]</f>
        <v>3</v>
      </c>
      <c r="I1321" s="64">
        <f>תקן[[#This Row],[סהכ עלות]]</f>
        <v>7500</v>
      </c>
      <c r="J1321" s="65"/>
      <c r="K1321" s="209" t="str">
        <f t="shared" si="193"/>
        <v>טלוויזיה 42 (כולל הובלה והתקנה)</v>
      </c>
      <c r="L1321" s="210">
        <f t="shared" si="189"/>
        <v>3</v>
      </c>
      <c r="M1321" s="211">
        <f t="shared" si="190"/>
        <v>0</v>
      </c>
      <c r="N1321" s="211">
        <f t="shared" si="191"/>
        <v>7500</v>
      </c>
      <c r="O1321" s="210"/>
      <c r="P1321" s="218"/>
      <c r="Q1321" s="215" t="str">
        <f t="shared" si="194"/>
        <v>ציוד אלקטרוני</v>
      </c>
      <c r="R1321" s="219">
        <f t="shared" si="195"/>
        <v>3</v>
      </c>
      <c r="S1321" s="211">
        <f t="shared" si="196"/>
        <v>0</v>
      </c>
      <c r="T1321" s="211">
        <f t="shared" si="192"/>
        <v>2500</v>
      </c>
      <c r="U1321" s="211">
        <f t="shared" si="197"/>
        <v>7500</v>
      </c>
      <c r="V1321" s="220"/>
      <c r="X1321" s="63" t="str">
        <f>'טבלה מרכזת'!A1321</f>
        <v>תשושים-אופק</v>
      </c>
      <c r="Y1321" s="63">
        <f>'טבלה מרכזת'!B1321</f>
        <v>90</v>
      </c>
      <c r="Z1321" s="63" t="str">
        <f>'טבלה מרכזת'!C1321</f>
        <v>ציוד אלקטרוני</v>
      </c>
      <c r="AA1321" s="63" t="str">
        <f>'טבלה מרכזת'!D1321</f>
        <v>חדרי פעילות/תעסוקה</v>
      </c>
      <c r="AB1321" s="63" t="str">
        <f>'טבלה מרכזת'!E1321</f>
        <v>טלוויזיה 42 (כולל הובלה והתקנה)</v>
      </c>
      <c r="AC1321" s="63">
        <f>'טבלה מרכזת'!F1321</f>
        <v>2500</v>
      </c>
      <c r="AD1321" s="63">
        <f>'טבלה מרכזת'!G1321</f>
        <v>3</v>
      </c>
      <c r="AE1321" s="63">
        <f>'טבלה מרכזת'!H1321</f>
        <v>7500</v>
      </c>
    </row>
    <row r="1322" spans="2:31" ht="28.5" thickBot="1" x14ac:dyDescent="0.35">
      <c r="B1322" s="64" t="str">
        <f>תקן[[#This Row],[סוג מרכז]]</f>
        <v>תשושים-אופק</v>
      </c>
      <c r="C1322" s="64">
        <f>תקן[[#This Row],[גודל מרכז]]</f>
        <v>90</v>
      </c>
      <c r="D1322" s="64" t="str">
        <f>תקן[[#This Row],[סוג פריט]]</f>
        <v>ציוד אלקטרוני</v>
      </c>
      <c r="E1322" s="64" t="str">
        <f>תקן[[#This Row],[קטגוריה]]</f>
        <v>חדרי צוות/רב תחומי</v>
      </c>
      <c r="F1322" s="60" t="str">
        <f>תקן[[#This Row],[תיאור הפריט]]</f>
        <v>טלוויזיה 42 (כולל הובלה והתקנה)</v>
      </c>
      <c r="G1322" s="64">
        <f>תקן[[#This Row],[עלות פריט]]</f>
        <v>2500</v>
      </c>
      <c r="H1322" s="64">
        <f>תקן[[#This Row],[כמות]]</f>
        <v>3</v>
      </c>
      <c r="I1322" s="64">
        <f>תקן[[#This Row],[סהכ עלות]]</f>
        <v>7500</v>
      </c>
      <c r="J1322" s="65"/>
      <c r="K1322" s="209" t="str">
        <f t="shared" si="193"/>
        <v>טלוויזיה 42 (כולל הובלה והתקנה)</v>
      </c>
      <c r="L1322" s="210">
        <f t="shared" si="189"/>
        <v>3</v>
      </c>
      <c r="M1322" s="211">
        <f t="shared" si="190"/>
        <v>0</v>
      </c>
      <c r="N1322" s="211">
        <f t="shared" si="191"/>
        <v>7500</v>
      </c>
      <c r="O1322" s="210"/>
      <c r="P1322" s="218"/>
      <c r="Q1322" s="215" t="str">
        <f t="shared" si="194"/>
        <v>ציוד אלקטרוני</v>
      </c>
      <c r="R1322" s="219">
        <f t="shared" si="195"/>
        <v>3</v>
      </c>
      <c r="S1322" s="211">
        <f t="shared" si="196"/>
        <v>0</v>
      </c>
      <c r="T1322" s="211">
        <f t="shared" si="192"/>
        <v>2500</v>
      </c>
      <c r="U1322" s="211">
        <f t="shared" si="197"/>
        <v>7500</v>
      </c>
      <c r="V1322" s="220"/>
      <c r="X1322" s="63" t="str">
        <f>'טבלה מרכזת'!A1322</f>
        <v>תשושים-אופק</v>
      </c>
      <c r="Y1322" s="63">
        <f>'טבלה מרכזת'!B1322</f>
        <v>90</v>
      </c>
      <c r="Z1322" s="63" t="str">
        <f>'טבלה מרכזת'!C1322</f>
        <v>ציוד אלקטרוני</v>
      </c>
      <c r="AA1322" s="63" t="str">
        <f>'טבלה מרכזת'!D1322</f>
        <v>חדרי צוות/רב תחומי</v>
      </c>
      <c r="AB1322" s="63" t="str">
        <f>'טבלה מרכזת'!E1322</f>
        <v>טלוויזיה 42 (כולל הובלה והתקנה)</v>
      </c>
      <c r="AC1322" s="63">
        <f>'טבלה מרכזת'!F1322</f>
        <v>2500</v>
      </c>
      <c r="AD1322" s="63">
        <f>'טבלה מרכזת'!G1322</f>
        <v>3</v>
      </c>
      <c r="AE1322" s="63">
        <f>'טבלה מרכזת'!H1322</f>
        <v>7500</v>
      </c>
    </row>
    <row r="1323" spans="2:31" ht="28.5" thickBot="1" x14ac:dyDescent="0.35">
      <c r="B1323" s="64" t="str">
        <f>תקן[[#This Row],[סוג מרכז]]</f>
        <v>תשושים-אופק</v>
      </c>
      <c r="C1323" s="64">
        <f>תקן[[#This Row],[גודל מרכז]]</f>
        <v>90</v>
      </c>
      <c r="D1323" s="64" t="str">
        <f>תקן[[#This Row],[סוג פריט]]</f>
        <v>ציוד אלקטרוני</v>
      </c>
      <c r="E1323" s="64" t="str">
        <f>תקן[[#This Row],[קטגוריה]]</f>
        <v>אולם כניסה</v>
      </c>
      <c r="F1323" s="60" t="str">
        <f>תקן[[#This Row],[תיאור הפריט]]</f>
        <v>טלוויזיה 65 (כולל הובלה והתקנה)</v>
      </c>
      <c r="G1323" s="64">
        <f>תקן[[#This Row],[עלות פריט]]</f>
        <v>5000</v>
      </c>
      <c r="H1323" s="64">
        <f>תקן[[#This Row],[כמות]]</f>
        <v>1</v>
      </c>
      <c r="I1323" s="64">
        <f>תקן[[#This Row],[סהכ עלות]]</f>
        <v>5000</v>
      </c>
      <c r="J1323" s="65"/>
      <c r="K1323" s="209" t="str">
        <f t="shared" si="193"/>
        <v>טלוויזיה 65 (כולל הובלה והתקנה)</v>
      </c>
      <c r="L1323" s="210">
        <f t="shared" si="189"/>
        <v>1</v>
      </c>
      <c r="M1323" s="211">
        <f t="shared" si="190"/>
        <v>0</v>
      </c>
      <c r="N1323" s="211">
        <f t="shared" si="191"/>
        <v>5000</v>
      </c>
      <c r="O1323" s="210"/>
      <c r="P1323" s="218"/>
      <c r="Q1323" s="215" t="str">
        <f t="shared" si="194"/>
        <v>ציוד אלקטרוני</v>
      </c>
      <c r="R1323" s="219">
        <f t="shared" si="195"/>
        <v>1</v>
      </c>
      <c r="S1323" s="211">
        <f t="shared" si="196"/>
        <v>0</v>
      </c>
      <c r="T1323" s="211">
        <f t="shared" si="192"/>
        <v>5000</v>
      </c>
      <c r="U1323" s="211">
        <f t="shared" si="197"/>
        <v>5000</v>
      </c>
      <c r="V1323" s="220"/>
      <c r="X1323" s="63" t="str">
        <f>'טבלה מרכזת'!A1323</f>
        <v>תשושים-אופק</v>
      </c>
      <c r="Y1323" s="63">
        <f>'טבלה מרכזת'!B1323</f>
        <v>90</v>
      </c>
      <c r="Z1323" s="63" t="str">
        <f>'טבלה מרכזת'!C1323</f>
        <v>ציוד אלקטרוני</v>
      </c>
      <c r="AA1323" s="63" t="str">
        <f>'טבלה מרכזת'!D1323</f>
        <v>אולם כניסה</v>
      </c>
      <c r="AB1323" s="63" t="str">
        <f>'טבלה מרכזת'!E1323</f>
        <v>טלוויזיה 65 (כולל הובלה והתקנה)</v>
      </c>
      <c r="AC1323" s="63">
        <f>'טבלה מרכזת'!F1323</f>
        <v>5000</v>
      </c>
      <c r="AD1323" s="63">
        <f>'טבלה מרכזת'!G1323</f>
        <v>1</v>
      </c>
      <c r="AE1323" s="63">
        <f>'טבלה מרכזת'!H1323</f>
        <v>5000</v>
      </c>
    </row>
    <row r="1324" spans="2:31" ht="28.5" thickBot="1" x14ac:dyDescent="0.35">
      <c r="B1324" s="64" t="str">
        <f>תקן[[#This Row],[סוג מרכז]]</f>
        <v>תשושים-אופק</v>
      </c>
      <c r="C1324" s="64">
        <f>תקן[[#This Row],[גודל מרכז]]</f>
        <v>90</v>
      </c>
      <c r="D1324" s="64" t="str">
        <f>תקן[[#This Row],[סוג פריט]]</f>
        <v>ציוד אלקטרוני</v>
      </c>
      <c r="E1324" s="64" t="str">
        <f>תקן[[#This Row],[קטגוריה]]</f>
        <v>חדר אוכל</v>
      </c>
      <c r="F1324" s="60" t="str">
        <f>תקן[[#This Row],[תיאור הפריט]]</f>
        <v>טלוויזיה 65 (כולל הובלה והתקנה)</v>
      </c>
      <c r="G1324" s="64">
        <f>תקן[[#This Row],[עלות פריט]]</f>
        <v>5000</v>
      </c>
      <c r="H1324" s="64">
        <f>תקן[[#This Row],[כמות]]</f>
        <v>1</v>
      </c>
      <c r="I1324" s="64">
        <f>תקן[[#This Row],[סהכ עלות]]</f>
        <v>5000</v>
      </c>
      <c r="J1324" s="65"/>
      <c r="K1324" s="209" t="str">
        <f t="shared" si="193"/>
        <v>טלוויזיה 65 (כולל הובלה והתקנה)</v>
      </c>
      <c r="L1324" s="210">
        <f t="shared" si="189"/>
        <v>1</v>
      </c>
      <c r="M1324" s="211">
        <f t="shared" si="190"/>
        <v>0</v>
      </c>
      <c r="N1324" s="211">
        <f t="shared" si="191"/>
        <v>5000</v>
      </c>
      <c r="O1324" s="210"/>
      <c r="P1324" s="218"/>
      <c r="Q1324" s="215" t="str">
        <f t="shared" si="194"/>
        <v>ציוד אלקטרוני</v>
      </c>
      <c r="R1324" s="219">
        <f t="shared" si="195"/>
        <v>1</v>
      </c>
      <c r="S1324" s="211">
        <f t="shared" si="196"/>
        <v>0</v>
      </c>
      <c r="T1324" s="211">
        <f t="shared" si="192"/>
        <v>5000</v>
      </c>
      <c r="U1324" s="211">
        <f t="shared" si="197"/>
        <v>5000</v>
      </c>
      <c r="V1324" s="220"/>
      <c r="X1324" s="63" t="str">
        <f>'טבלה מרכזת'!A1324</f>
        <v>תשושים-אופק</v>
      </c>
      <c r="Y1324" s="63">
        <f>'טבלה מרכזת'!B1324</f>
        <v>90</v>
      </c>
      <c r="Z1324" s="63" t="str">
        <f>'טבלה מרכזת'!C1324</f>
        <v>ציוד אלקטרוני</v>
      </c>
      <c r="AA1324" s="63" t="str">
        <f>'טבלה מרכזת'!D1324</f>
        <v>חדר אוכל</v>
      </c>
      <c r="AB1324" s="63" t="str">
        <f>'טבלה מרכזת'!E1324</f>
        <v>טלוויזיה 65 (כולל הובלה והתקנה)</v>
      </c>
      <c r="AC1324" s="63">
        <f>'טבלה מרכזת'!F1324</f>
        <v>5000</v>
      </c>
      <c r="AD1324" s="63">
        <f>'טבלה מרכזת'!G1324</f>
        <v>1</v>
      </c>
      <c r="AE1324" s="63">
        <f>'טבלה מרכזת'!H1324</f>
        <v>5000</v>
      </c>
    </row>
    <row r="1325" spans="2:31" ht="28.5" thickBot="1" x14ac:dyDescent="0.35">
      <c r="B1325" s="64" t="str">
        <f>תקן[[#This Row],[סוג מרכז]]</f>
        <v>תשושים-אופק</v>
      </c>
      <c r="C1325" s="64">
        <f>תקן[[#This Row],[גודל מרכז]]</f>
        <v>90</v>
      </c>
      <c r="D1325" s="64" t="str">
        <f>תקן[[#This Row],[סוג פריט]]</f>
        <v>ציוד אלקטרוני</v>
      </c>
      <c r="E1325" s="64" t="str">
        <f>תקן[[#This Row],[קטגוריה]]</f>
        <v>חדר אוכל</v>
      </c>
      <c r="F1325" s="60" t="str">
        <f>תקן[[#This Row],[תיאור הפריט]]</f>
        <v>טלוויזיה 85 (כולל הובלה והתקנה)</v>
      </c>
      <c r="G1325" s="64">
        <f>תקן[[#This Row],[עלות פריט]]</f>
        <v>8000</v>
      </c>
      <c r="H1325" s="64">
        <f>תקן[[#This Row],[כמות]]</f>
        <v>1</v>
      </c>
      <c r="I1325" s="64">
        <f>תקן[[#This Row],[סהכ עלות]]</f>
        <v>8000</v>
      </c>
      <c r="J1325" s="65"/>
      <c r="K1325" s="209" t="str">
        <f t="shared" si="193"/>
        <v>טלוויזיה 85 (כולל הובלה והתקנה)</v>
      </c>
      <c r="L1325" s="210">
        <f t="shared" si="189"/>
        <v>1</v>
      </c>
      <c r="M1325" s="211">
        <f t="shared" si="190"/>
        <v>0</v>
      </c>
      <c r="N1325" s="211">
        <f t="shared" si="191"/>
        <v>8000</v>
      </c>
      <c r="O1325" s="210"/>
      <c r="P1325" s="218"/>
      <c r="Q1325" s="215" t="str">
        <f t="shared" si="194"/>
        <v>ציוד אלקטרוני</v>
      </c>
      <c r="R1325" s="219">
        <f t="shared" si="195"/>
        <v>1</v>
      </c>
      <c r="S1325" s="211">
        <f t="shared" si="196"/>
        <v>0</v>
      </c>
      <c r="T1325" s="211">
        <f t="shared" si="192"/>
        <v>8000</v>
      </c>
      <c r="U1325" s="211">
        <f t="shared" si="197"/>
        <v>8000</v>
      </c>
      <c r="V1325" s="220"/>
      <c r="X1325" s="63" t="str">
        <f>'טבלה מרכזת'!A1325</f>
        <v>תשושים-אופק</v>
      </c>
      <c r="Y1325" s="63">
        <f>'טבלה מרכזת'!B1325</f>
        <v>90</v>
      </c>
      <c r="Z1325" s="63" t="str">
        <f>'טבלה מרכזת'!C1325</f>
        <v>ציוד אלקטרוני</v>
      </c>
      <c r="AA1325" s="63" t="str">
        <f>'טבלה מרכזת'!D1325</f>
        <v>חדר אוכל</v>
      </c>
      <c r="AB1325" s="63" t="str">
        <f>'טבלה מרכזת'!E1325</f>
        <v>טלוויזיה 85 (כולל הובלה והתקנה)</v>
      </c>
      <c r="AC1325" s="63">
        <f>'טבלה מרכזת'!F1325</f>
        <v>8000</v>
      </c>
      <c r="AD1325" s="63">
        <f>'טבלה מרכזת'!G1325</f>
        <v>1</v>
      </c>
      <c r="AE1325" s="63">
        <f>'טבלה מרכזת'!H1325</f>
        <v>8000</v>
      </c>
    </row>
    <row r="1326" spans="2:31" ht="14.5" thickBot="1" x14ac:dyDescent="0.35">
      <c r="B1326" s="64" t="str">
        <f>תקן[[#This Row],[סוג מרכז]]</f>
        <v>תשושים-אופק</v>
      </c>
      <c r="C1326" s="64">
        <f>תקן[[#This Row],[גודל מרכז]]</f>
        <v>90</v>
      </c>
      <c r="D1326" s="64" t="str">
        <f>תקן[[#This Row],[סוג פריט]]</f>
        <v>ציוד אלקטרוני</v>
      </c>
      <c r="E1326" s="64" t="str">
        <f>תקן[[#This Row],[קטגוריה]]</f>
        <v>ציוד אלקטרוני</v>
      </c>
      <c r="F1326" s="60" t="str">
        <f>תקן[[#This Row],[תיאור הפריט]]</f>
        <v>מגדיל טווח WIFI</v>
      </c>
      <c r="G1326" s="64">
        <f>תקן[[#This Row],[עלות פריט]]</f>
        <v>900</v>
      </c>
      <c r="H1326" s="64">
        <f>תקן[[#This Row],[כמות]]</f>
        <v>2</v>
      </c>
      <c r="I1326" s="64">
        <f>תקן[[#This Row],[סהכ עלות]]</f>
        <v>1800</v>
      </c>
      <c r="J1326" s="65"/>
      <c r="K1326" s="209" t="str">
        <f t="shared" si="193"/>
        <v>מגדיל טווח WIFI</v>
      </c>
      <c r="L1326" s="210">
        <f t="shared" si="189"/>
        <v>2</v>
      </c>
      <c r="M1326" s="211">
        <f t="shared" si="190"/>
        <v>0</v>
      </c>
      <c r="N1326" s="211">
        <f t="shared" si="191"/>
        <v>1800</v>
      </c>
      <c r="O1326" s="210"/>
      <c r="P1326" s="218"/>
      <c r="Q1326" s="215" t="str">
        <f t="shared" si="194"/>
        <v>ציוד אלקטרוני</v>
      </c>
      <c r="R1326" s="219">
        <f t="shared" si="195"/>
        <v>2</v>
      </c>
      <c r="S1326" s="211">
        <f t="shared" si="196"/>
        <v>0</v>
      </c>
      <c r="T1326" s="211">
        <f t="shared" si="192"/>
        <v>900</v>
      </c>
      <c r="U1326" s="211">
        <f t="shared" si="197"/>
        <v>1800</v>
      </c>
      <c r="V1326" s="220"/>
      <c r="X1326" s="63" t="str">
        <f>'טבלה מרכזת'!A1326</f>
        <v>תשושים-אופק</v>
      </c>
      <c r="Y1326" s="63">
        <f>'טבלה מרכזת'!B1326</f>
        <v>90</v>
      </c>
      <c r="Z1326" s="63" t="str">
        <f>'טבלה מרכזת'!C1326</f>
        <v>ציוד אלקטרוני</v>
      </c>
      <c r="AA1326" s="63" t="str">
        <f>'טבלה מרכזת'!D1326</f>
        <v>ציוד אלקטרוני</v>
      </c>
      <c r="AB1326" s="63" t="str">
        <f>'טבלה מרכזת'!E1326</f>
        <v>מגדיל טווח WIFI</v>
      </c>
      <c r="AC1326" s="63">
        <f>'טבלה מרכזת'!F1326</f>
        <v>900</v>
      </c>
      <c r="AD1326" s="63">
        <f>'טבלה מרכזת'!G1326</f>
        <v>2</v>
      </c>
      <c r="AE1326" s="63">
        <f>'טבלה מרכזת'!H1326</f>
        <v>1800</v>
      </c>
    </row>
    <row r="1327" spans="2:31" ht="14.5" thickBot="1" x14ac:dyDescent="0.35">
      <c r="B1327" s="64" t="str">
        <f>תקן[[#This Row],[סוג מרכז]]</f>
        <v>תשושים-אופק</v>
      </c>
      <c r="C1327" s="64">
        <f>תקן[[#This Row],[גודל מרכז]]</f>
        <v>90</v>
      </c>
      <c r="D1327" s="64" t="str">
        <f>תקן[[#This Row],[סוג פריט]]</f>
        <v>ציוד אלקטרוני</v>
      </c>
      <c r="E1327" s="64" t="str">
        <f>תקן[[#This Row],[קטגוריה]]</f>
        <v>כללי</v>
      </c>
      <c r="F1327" s="60" t="str">
        <f>תקן[[#This Row],[תיאור הפריט]]</f>
        <v>מערכת אזעקה ומצלמות</v>
      </c>
      <c r="G1327" s="64">
        <f>תקן[[#This Row],[עלות פריט]]</f>
        <v>5000</v>
      </c>
      <c r="H1327" s="64">
        <f>תקן[[#This Row],[כמות]]</f>
        <v>3</v>
      </c>
      <c r="I1327" s="64">
        <f>תקן[[#This Row],[סהכ עלות]]</f>
        <v>15000</v>
      </c>
      <c r="J1327" s="65"/>
      <c r="K1327" s="209" t="str">
        <f t="shared" si="193"/>
        <v>מערכת אזעקה ומצלמות</v>
      </c>
      <c r="L1327" s="210">
        <f t="shared" si="189"/>
        <v>3</v>
      </c>
      <c r="M1327" s="211">
        <f t="shared" si="190"/>
        <v>0</v>
      </c>
      <c r="N1327" s="211">
        <f t="shared" si="191"/>
        <v>15000</v>
      </c>
      <c r="O1327" s="210"/>
      <c r="P1327" s="218"/>
      <c r="Q1327" s="215" t="str">
        <f t="shared" si="194"/>
        <v>ציוד אלקטרוני</v>
      </c>
      <c r="R1327" s="219">
        <f t="shared" si="195"/>
        <v>3</v>
      </c>
      <c r="S1327" s="211">
        <f t="shared" si="196"/>
        <v>0</v>
      </c>
      <c r="T1327" s="211">
        <f t="shared" si="192"/>
        <v>5000</v>
      </c>
      <c r="U1327" s="211">
        <f t="shared" si="197"/>
        <v>15000</v>
      </c>
      <c r="V1327" s="220"/>
      <c r="X1327" s="63" t="str">
        <f>'טבלה מרכזת'!A1327</f>
        <v>תשושים-אופק</v>
      </c>
      <c r="Y1327" s="63">
        <f>'טבלה מרכזת'!B1327</f>
        <v>90</v>
      </c>
      <c r="Z1327" s="63" t="str">
        <f>'טבלה מרכזת'!C1327</f>
        <v>ציוד אלקטרוני</v>
      </c>
      <c r="AA1327" s="63" t="str">
        <f>'טבלה מרכזת'!D1327</f>
        <v>כללי</v>
      </c>
      <c r="AB1327" s="63" t="str">
        <f>'טבלה מרכזת'!E1327</f>
        <v>מערכת אזעקה ומצלמות</v>
      </c>
      <c r="AC1327" s="63">
        <f>'טבלה מרכזת'!F1327</f>
        <v>5000</v>
      </c>
      <c r="AD1327" s="63">
        <f>'טבלה מרכזת'!G1327</f>
        <v>3</v>
      </c>
      <c r="AE1327" s="63">
        <f>'טבלה מרכזת'!H1327</f>
        <v>15000</v>
      </c>
    </row>
    <row r="1328" spans="2:31" ht="14.5" thickBot="1" x14ac:dyDescent="0.35">
      <c r="B1328" s="64" t="str">
        <f>תקן[[#This Row],[סוג מרכז]]</f>
        <v>תשושים-אופק</v>
      </c>
      <c r="C1328" s="64">
        <f>תקן[[#This Row],[גודל מרכז]]</f>
        <v>90</v>
      </c>
      <c r="D1328" s="64" t="str">
        <f>תקן[[#This Row],[סוג פריט]]</f>
        <v>ציוד אלקטרוני</v>
      </c>
      <c r="E1328" s="64" t="str">
        <f>תקן[[#This Row],[קטגוריה]]</f>
        <v>ציוד אלקטרוני</v>
      </c>
      <c r="F1328" s="60" t="str">
        <f>תקן[[#This Row],[תיאור הפריט]]</f>
        <v>מערכת התרעה נגד אש</v>
      </c>
      <c r="G1328" s="64">
        <f>תקן[[#This Row],[עלות פריט]]</f>
        <v>5200</v>
      </c>
      <c r="H1328" s="64">
        <f>תקן[[#This Row],[כמות]]</f>
        <v>1</v>
      </c>
      <c r="I1328" s="64">
        <f>תקן[[#This Row],[סהכ עלות]]</f>
        <v>5200</v>
      </c>
      <c r="J1328" s="65"/>
      <c r="K1328" s="209" t="str">
        <f t="shared" si="193"/>
        <v>מערכת התרעה נגד אש</v>
      </c>
      <c r="L1328" s="210">
        <f t="shared" si="189"/>
        <v>1</v>
      </c>
      <c r="M1328" s="211">
        <f t="shared" si="190"/>
        <v>0</v>
      </c>
      <c r="N1328" s="211">
        <f t="shared" si="191"/>
        <v>5200</v>
      </c>
      <c r="O1328" s="210"/>
      <c r="P1328" s="218"/>
      <c r="Q1328" s="215" t="str">
        <f t="shared" si="194"/>
        <v>ציוד אלקטרוני</v>
      </c>
      <c r="R1328" s="219">
        <f t="shared" si="195"/>
        <v>1</v>
      </c>
      <c r="S1328" s="211">
        <f t="shared" si="196"/>
        <v>0</v>
      </c>
      <c r="T1328" s="211">
        <f t="shared" si="192"/>
        <v>5200</v>
      </c>
      <c r="U1328" s="211">
        <f t="shared" si="197"/>
        <v>5200</v>
      </c>
      <c r="V1328" s="220"/>
      <c r="X1328" s="63" t="str">
        <f>'טבלה מרכזת'!A1328</f>
        <v>תשושים-אופק</v>
      </c>
      <c r="Y1328" s="63">
        <f>'טבלה מרכזת'!B1328</f>
        <v>90</v>
      </c>
      <c r="Z1328" s="63" t="str">
        <f>'טבלה מרכזת'!C1328</f>
        <v>ציוד אלקטרוני</v>
      </c>
      <c r="AA1328" s="63" t="str">
        <f>'טבלה מרכזת'!D1328</f>
        <v>ציוד אלקטרוני</v>
      </c>
      <c r="AB1328" s="63" t="str">
        <f>'טבלה מרכזת'!E1328</f>
        <v>מערכת התרעה נגד אש</v>
      </c>
      <c r="AC1328" s="63">
        <f>'טבלה מרכזת'!F1328</f>
        <v>5200</v>
      </c>
      <c r="AD1328" s="63">
        <f>'טבלה מרכזת'!G1328</f>
        <v>1</v>
      </c>
      <c r="AE1328" s="63">
        <f>'טבלה מרכזת'!H1328</f>
        <v>5200</v>
      </c>
    </row>
    <row r="1329" spans="2:31" ht="14.5" thickBot="1" x14ac:dyDescent="0.35">
      <c r="B1329" s="64" t="str">
        <f>תקן[[#This Row],[סוג מרכז]]</f>
        <v>תשושים-אופק</v>
      </c>
      <c r="C1329" s="64">
        <f>תקן[[#This Row],[גודל מרכז]]</f>
        <v>90</v>
      </c>
      <c r="D1329" s="64" t="str">
        <f>תקן[[#This Row],[סוג פריט]]</f>
        <v>ציוד אלקטרוני</v>
      </c>
      <c r="E1329" s="64" t="str">
        <f>תקן[[#This Row],[קטגוריה]]</f>
        <v>ציוד אלקטרוני</v>
      </c>
      <c r="F1329" s="60" t="str">
        <f>תקן[[#This Row],[תיאור הפריט]]</f>
        <v>מערכת טלפונים</v>
      </c>
      <c r="G1329" s="64">
        <f>תקן[[#This Row],[עלות פריט]]</f>
        <v>6100</v>
      </c>
      <c r="H1329" s="64">
        <f>תקן[[#This Row],[כמות]]</f>
        <v>1</v>
      </c>
      <c r="I1329" s="64">
        <f>תקן[[#This Row],[סהכ עלות]]</f>
        <v>6100</v>
      </c>
      <c r="J1329" s="65"/>
      <c r="K1329" s="209" t="str">
        <f t="shared" si="193"/>
        <v>מערכת טלפונים</v>
      </c>
      <c r="L1329" s="210">
        <f t="shared" si="189"/>
        <v>1</v>
      </c>
      <c r="M1329" s="211">
        <f t="shared" si="190"/>
        <v>0</v>
      </c>
      <c r="N1329" s="211">
        <f t="shared" si="191"/>
        <v>6100</v>
      </c>
      <c r="O1329" s="210"/>
      <c r="P1329" s="218"/>
      <c r="Q1329" s="215" t="str">
        <f t="shared" si="194"/>
        <v>ציוד אלקטרוני</v>
      </c>
      <c r="R1329" s="219">
        <f t="shared" si="195"/>
        <v>1</v>
      </c>
      <c r="S1329" s="211">
        <f t="shared" si="196"/>
        <v>0</v>
      </c>
      <c r="T1329" s="211">
        <f t="shared" si="192"/>
        <v>6100</v>
      </c>
      <c r="U1329" s="211">
        <f t="shared" si="197"/>
        <v>6100</v>
      </c>
      <c r="V1329" s="220"/>
      <c r="X1329" s="63" t="str">
        <f>'טבלה מרכזת'!A1329</f>
        <v>תשושים-אופק</v>
      </c>
      <c r="Y1329" s="63">
        <f>'טבלה מרכזת'!B1329</f>
        <v>90</v>
      </c>
      <c r="Z1329" s="63" t="str">
        <f>'טבלה מרכזת'!C1329</f>
        <v>ציוד אלקטרוני</v>
      </c>
      <c r="AA1329" s="63" t="str">
        <f>'טבלה מרכזת'!D1329</f>
        <v>ציוד אלקטרוני</v>
      </c>
      <c r="AB1329" s="63" t="str">
        <f>'טבלה מרכזת'!E1329</f>
        <v>מערכת טלפונים</v>
      </c>
      <c r="AC1329" s="63">
        <f>'טבלה מרכזת'!F1329</f>
        <v>6100</v>
      </c>
      <c r="AD1329" s="63">
        <f>'טבלה מרכזת'!G1329</f>
        <v>1</v>
      </c>
      <c r="AE1329" s="63">
        <f>'טבלה מרכזת'!H1329</f>
        <v>6100</v>
      </c>
    </row>
    <row r="1330" spans="2:31" ht="14.5" thickBot="1" x14ac:dyDescent="0.35">
      <c r="B1330" s="64" t="str">
        <f>תקן[[#This Row],[סוג מרכז]]</f>
        <v>תשושים-אופק</v>
      </c>
      <c r="C1330" s="64">
        <f>תקן[[#This Row],[גודל מרכז]]</f>
        <v>90</v>
      </c>
      <c r="D1330" s="64" t="str">
        <f>תקן[[#This Row],[סוג פריט]]</f>
        <v>ציוד אלקטרוני</v>
      </c>
      <c r="E1330" s="64" t="str">
        <f>תקן[[#This Row],[קטגוריה]]</f>
        <v>ציוד אלקטרוני</v>
      </c>
      <c r="F1330" s="60" t="str">
        <f>תקן[[#This Row],[תיאור הפריט]]</f>
        <v>מערכת כריזת חירום</v>
      </c>
      <c r="G1330" s="64">
        <f>תקן[[#This Row],[עלות פריט]]</f>
        <v>5000</v>
      </c>
      <c r="H1330" s="64">
        <f>תקן[[#This Row],[כמות]]</f>
        <v>1</v>
      </c>
      <c r="I1330" s="64">
        <f>תקן[[#This Row],[סהכ עלות]]</f>
        <v>5000</v>
      </c>
      <c r="J1330" s="65"/>
      <c r="K1330" s="209" t="str">
        <f t="shared" si="193"/>
        <v>מערכת כריזת חירום</v>
      </c>
      <c r="L1330" s="210">
        <f t="shared" si="189"/>
        <v>1</v>
      </c>
      <c r="M1330" s="211">
        <f t="shared" si="190"/>
        <v>0</v>
      </c>
      <c r="N1330" s="211">
        <f t="shared" si="191"/>
        <v>5000</v>
      </c>
      <c r="O1330" s="210"/>
      <c r="P1330" s="218"/>
      <c r="Q1330" s="215" t="str">
        <f t="shared" si="194"/>
        <v>ציוד אלקטרוני</v>
      </c>
      <c r="R1330" s="219">
        <f t="shared" si="195"/>
        <v>1</v>
      </c>
      <c r="S1330" s="211">
        <f t="shared" si="196"/>
        <v>0</v>
      </c>
      <c r="T1330" s="211">
        <f t="shared" si="192"/>
        <v>5000</v>
      </c>
      <c r="U1330" s="211">
        <f t="shared" si="197"/>
        <v>5000</v>
      </c>
      <c r="V1330" s="220"/>
      <c r="X1330" s="63" t="str">
        <f>'טבלה מרכזת'!A1330</f>
        <v>תשושים-אופק</v>
      </c>
      <c r="Y1330" s="63">
        <f>'טבלה מרכזת'!B1330</f>
        <v>90</v>
      </c>
      <c r="Z1330" s="63" t="str">
        <f>'טבלה מרכזת'!C1330</f>
        <v>ציוד אלקטרוני</v>
      </c>
      <c r="AA1330" s="63" t="str">
        <f>'טבלה מרכזת'!D1330</f>
        <v>ציוד אלקטרוני</v>
      </c>
      <c r="AB1330" s="63" t="str">
        <f>'טבלה מרכזת'!E1330</f>
        <v>מערכת כריזת חירום</v>
      </c>
      <c r="AC1330" s="63">
        <f>'טבלה מרכזת'!F1330</f>
        <v>5000</v>
      </c>
      <c r="AD1330" s="63">
        <f>'טבלה מרכזת'!G1330</f>
        <v>1</v>
      </c>
      <c r="AE1330" s="63">
        <f>'טבלה מרכזת'!H1330</f>
        <v>5000</v>
      </c>
    </row>
    <row r="1331" spans="2:31" ht="14.5" thickBot="1" x14ac:dyDescent="0.35">
      <c r="B1331" s="64" t="str">
        <f>תקן[[#This Row],[סוג מרכז]]</f>
        <v>תשושים-אופק</v>
      </c>
      <c r="C1331" s="64">
        <f>תקן[[#This Row],[גודל מרכז]]</f>
        <v>90</v>
      </c>
      <c r="D1331" s="64" t="str">
        <f>תקן[[#This Row],[סוג פריט]]</f>
        <v>ריהוט</v>
      </c>
      <c r="E1331" s="64" t="str">
        <f>תקן[[#This Row],[קטגוריה]]</f>
        <v>חדר מנוחה</v>
      </c>
      <c r="F1331" s="60" t="str">
        <f>תקן[[#This Row],[תיאור הפריט]]</f>
        <v>ארון איחסון (רוחב 80-100 ס"מ)</v>
      </c>
      <c r="G1331" s="64">
        <f>תקן[[#This Row],[עלות פריט]]</f>
        <v>1000</v>
      </c>
      <c r="H1331" s="64">
        <f>תקן[[#This Row],[כמות]]</f>
        <v>1</v>
      </c>
      <c r="I1331" s="64">
        <f>תקן[[#This Row],[סהכ עלות]]</f>
        <v>1000</v>
      </c>
      <c r="J1331" s="65"/>
      <c r="K1331" s="209" t="str">
        <f t="shared" si="193"/>
        <v>ארון איחסון (רוחב 80-100 ס"מ)</v>
      </c>
      <c r="L1331" s="210">
        <f t="shared" si="189"/>
        <v>1</v>
      </c>
      <c r="M1331" s="211">
        <f t="shared" si="190"/>
        <v>0</v>
      </c>
      <c r="N1331" s="211">
        <f t="shared" si="191"/>
        <v>1000</v>
      </c>
      <c r="O1331" s="210"/>
      <c r="P1331" s="218"/>
      <c r="Q1331" s="215" t="str">
        <f t="shared" si="194"/>
        <v>ריהוט</v>
      </c>
      <c r="R1331" s="219">
        <f t="shared" si="195"/>
        <v>1</v>
      </c>
      <c r="S1331" s="211">
        <f t="shared" si="196"/>
        <v>0</v>
      </c>
      <c r="T1331" s="211">
        <f t="shared" si="192"/>
        <v>1000</v>
      </c>
      <c r="U1331" s="211">
        <f t="shared" si="197"/>
        <v>1000</v>
      </c>
      <c r="V1331" s="220"/>
      <c r="X1331" s="63" t="str">
        <f>'טבלה מרכזת'!A1331</f>
        <v>תשושים-אופק</v>
      </c>
      <c r="Y1331" s="63">
        <f>'טבלה מרכזת'!B1331</f>
        <v>90</v>
      </c>
      <c r="Z1331" s="63" t="str">
        <f>'טבלה מרכזת'!C1331</f>
        <v>ריהוט</v>
      </c>
      <c r="AA1331" s="63" t="str">
        <f>'טבלה מרכזת'!D1331</f>
        <v>חדר מנוחה</v>
      </c>
      <c r="AB1331" s="63" t="str">
        <f>'טבלה מרכזת'!E1331</f>
        <v>ארון איחסון (רוחב 80-100 ס"מ)</v>
      </c>
      <c r="AC1331" s="63">
        <f>'טבלה מרכזת'!F1331</f>
        <v>1000</v>
      </c>
      <c r="AD1331" s="63">
        <f>'טבלה מרכזת'!G1331</f>
        <v>1</v>
      </c>
      <c r="AE1331" s="63">
        <f>'טבלה מרכזת'!H1331</f>
        <v>1000</v>
      </c>
    </row>
    <row r="1332" spans="2:31" ht="14.5" thickBot="1" x14ac:dyDescent="0.35">
      <c r="B1332" s="64" t="str">
        <f>תקן[[#This Row],[סוג מרכז]]</f>
        <v>תשושים-אופק</v>
      </c>
      <c r="C1332" s="64">
        <f>תקן[[#This Row],[גודל מרכז]]</f>
        <v>90</v>
      </c>
      <c r="D1332" s="64" t="str">
        <f>תקן[[#This Row],[סוג פריט]]</f>
        <v>ריהוט</v>
      </c>
      <c r="E1332" s="64" t="str">
        <f>תקן[[#This Row],[קטגוריה]]</f>
        <v>חדר ניקיון</v>
      </c>
      <c r="F1332" s="60" t="str">
        <f>תקן[[#This Row],[תיאור הפריט]]</f>
        <v>ארון איחסון (רוחב 80-100 ס"מ)</v>
      </c>
      <c r="G1332" s="64">
        <f>תקן[[#This Row],[עלות פריט]]</f>
        <v>1000</v>
      </c>
      <c r="H1332" s="64">
        <f>תקן[[#This Row],[כמות]]</f>
        <v>1</v>
      </c>
      <c r="I1332" s="64">
        <f>תקן[[#This Row],[סהכ עלות]]</f>
        <v>1000</v>
      </c>
      <c r="J1332" s="65"/>
      <c r="K1332" s="209" t="str">
        <f t="shared" si="193"/>
        <v>ארון איחסון (רוחב 80-100 ס"מ)</v>
      </c>
      <c r="L1332" s="210">
        <f t="shared" si="189"/>
        <v>1</v>
      </c>
      <c r="M1332" s="211">
        <f t="shared" si="190"/>
        <v>0</v>
      </c>
      <c r="N1332" s="211">
        <f t="shared" si="191"/>
        <v>1000</v>
      </c>
      <c r="O1332" s="210"/>
      <c r="P1332" s="218"/>
      <c r="Q1332" s="215" t="str">
        <f t="shared" si="194"/>
        <v>ריהוט</v>
      </c>
      <c r="R1332" s="219">
        <f t="shared" si="195"/>
        <v>1</v>
      </c>
      <c r="S1332" s="211">
        <f t="shared" si="196"/>
        <v>0</v>
      </c>
      <c r="T1332" s="211">
        <f t="shared" si="192"/>
        <v>1000</v>
      </c>
      <c r="U1332" s="211">
        <f t="shared" si="197"/>
        <v>1000</v>
      </c>
      <c r="V1332" s="220"/>
      <c r="X1332" s="63" t="str">
        <f>'טבלה מרכזת'!A1332</f>
        <v>תשושים-אופק</v>
      </c>
      <c r="Y1332" s="63">
        <f>'טבלה מרכזת'!B1332</f>
        <v>90</v>
      </c>
      <c r="Z1332" s="63" t="str">
        <f>'טבלה מרכזת'!C1332</f>
        <v>ריהוט</v>
      </c>
      <c r="AA1332" s="63" t="str">
        <f>'טבלה מרכזת'!D1332</f>
        <v>חדר ניקיון</v>
      </c>
      <c r="AB1332" s="63" t="str">
        <f>'טבלה מרכזת'!E1332</f>
        <v>ארון איחסון (רוחב 80-100 ס"מ)</v>
      </c>
      <c r="AC1332" s="63">
        <f>'טבלה מרכזת'!F1332</f>
        <v>1000</v>
      </c>
      <c r="AD1332" s="63">
        <f>'טבלה מרכזת'!G1332</f>
        <v>1</v>
      </c>
      <c r="AE1332" s="63">
        <f>'טבלה מרכזת'!H1332</f>
        <v>1000</v>
      </c>
    </row>
    <row r="1333" spans="2:31" ht="14.5" thickBot="1" x14ac:dyDescent="0.35">
      <c r="B1333" s="64" t="str">
        <f>תקן[[#This Row],[סוג מרכז]]</f>
        <v>תשושים-אופק</v>
      </c>
      <c r="C1333" s="64">
        <f>תקן[[#This Row],[גודל מרכז]]</f>
        <v>90</v>
      </c>
      <c r="D1333" s="64" t="str">
        <f>תקן[[#This Row],[סוג פריט]]</f>
        <v>ריהוט</v>
      </c>
      <c r="E1333" s="64" t="str">
        <f>תקן[[#This Row],[קטגוריה]]</f>
        <v>חדרי פעילות/תעסוקה</v>
      </c>
      <c r="F1333" s="60" t="str">
        <f>תקן[[#This Row],[תיאור הפריט]]</f>
        <v>ארון איחסון (רוחב 80-100 ס"מ)</v>
      </c>
      <c r="G1333" s="64">
        <f>תקן[[#This Row],[עלות פריט]]</f>
        <v>1000</v>
      </c>
      <c r="H1333" s="64">
        <f>תקן[[#This Row],[כמות]]</f>
        <v>6</v>
      </c>
      <c r="I1333" s="64">
        <f>תקן[[#This Row],[סהכ עלות]]</f>
        <v>6000</v>
      </c>
      <c r="J1333" s="65"/>
      <c r="K1333" s="209" t="str">
        <f t="shared" si="193"/>
        <v>ארון איחסון (רוחב 80-100 ס"מ)</v>
      </c>
      <c r="L1333" s="210">
        <f t="shared" si="189"/>
        <v>6</v>
      </c>
      <c r="M1333" s="211">
        <f t="shared" si="190"/>
        <v>0</v>
      </c>
      <c r="N1333" s="211">
        <f t="shared" si="191"/>
        <v>6000</v>
      </c>
      <c r="O1333" s="210"/>
      <c r="P1333" s="218"/>
      <c r="Q1333" s="215" t="str">
        <f t="shared" si="194"/>
        <v>ריהוט</v>
      </c>
      <c r="R1333" s="219">
        <f t="shared" si="195"/>
        <v>6</v>
      </c>
      <c r="S1333" s="211">
        <f t="shared" si="196"/>
        <v>0</v>
      </c>
      <c r="T1333" s="211">
        <f t="shared" si="192"/>
        <v>1000</v>
      </c>
      <c r="U1333" s="211">
        <f t="shared" si="197"/>
        <v>6000</v>
      </c>
      <c r="V1333" s="220"/>
      <c r="X1333" s="63" t="str">
        <f>'טבלה מרכזת'!A1333</f>
        <v>תשושים-אופק</v>
      </c>
      <c r="Y1333" s="63">
        <f>'טבלה מרכזת'!B1333</f>
        <v>90</v>
      </c>
      <c r="Z1333" s="63" t="str">
        <f>'טבלה מרכזת'!C1333</f>
        <v>ריהוט</v>
      </c>
      <c r="AA1333" s="63" t="str">
        <f>'טבלה מרכזת'!D1333</f>
        <v>חדרי פעילות/תעסוקה</v>
      </c>
      <c r="AB1333" s="63" t="str">
        <f>'טבלה מרכזת'!E1333</f>
        <v>ארון איחסון (רוחב 80-100 ס"מ)</v>
      </c>
      <c r="AC1333" s="63">
        <f>'טבלה מרכזת'!F1333</f>
        <v>1000</v>
      </c>
      <c r="AD1333" s="63">
        <f>'טבלה מרכזת'!G1333</f>
        <v>6</v>
      </c>
      <c r="AE1333" s="63">
        <f>'טבלה מרכזת'!H1333</f>
        <v>6000</v>
      </c>
    </row>
    <row r="1334" spans="2:31" ht="14.5" thickBot="1" x14ac:dyDescent="0.35">
      <c r="B1334" s="64" t="str">
        <f>תקן[[#This Row],[סוג מרכז]]</f>
        <v>תשושים-אופק</v>
      </c>
      <c r="C1334" s="64">
        <f>תקן[[#This Row],[גודל מרכז]]</f>
        <v>90</v>
      </c>
      <c r="D1334" s="64" t="str">
        <f>תקן[[#This Row],[סוג פריט]]</f>
        <v>ריהוט</v>
      </c>
      <c r="E1334" s="64" t="str">
        <f>תקן[[#This Row],[קטגוריה]]</f>
        <v>מחסנים - מטבח, כללי, תעסוקה</v>
      </c>
      <c r="F1334" s="60" t="str">
        <f>תקן[[#This Row],[תיאור הפריט]]</f>
        <v>ארון איחסון (רוחב 80-100 ס"מ)</v>
      </c>
      <c r="G1334" s="64">
        <f>תקן[[#This Row],[עלות פריט]]</f>
        <v>1000</v>
      </c>
      <c r="H1334" s="64">
        <f>תקן[[#This Row],[כמות]]</f>
        <v>4</v>
      </c>
      <c r="I1334" s="64">
        <f>תקן[[#This Row],[סהכ עלות]]</f>
        <v>4000</v>
      </c>
      <c r="J1334" s="65"/>
      <c r="K1334" s="209" t="str">
        <f t="shared" si="193"/>
        <v>ארון איחסון (רוחב 80-100 ס"מ)</v>
      </c>
      <c r="L1334" s="210">
        <f t="shared" si="189"/>
        <v>4</v>
      </c>
      <c r="M1334" s="211">
        <f t="shared" si="190"/>
        <v>0</v>
      </c>
      <c r="N1334" s="211">
        <f t="shared" si="191"/>
        <v>4000</v>
      </c>
      <c r="O1334" s="210"/>
      <c r="P1334" s="218"/>
      <c r="Q1334" s="215" t="str">
        <f t="shared" si="194"/>
        <v>ריהוט</v>
      </c>
      <c r="R1334" s="219">
        <f t="shared" si="195"/>
        <v>4</v>
      </c>
      <c r="S1334" s="211">
        <f t="shared" si="196"/>
        <v>0</v>
      </c>
      <c r="T1334" s="211">
        <f t="shared" si="192"/>
        <v>1000</v>
      </c>
      <c r="U1334" s="211">
        <f t="shared" si="197"/>
        <v>4000</v>
      </c>
      <c r="V1334" s="220"/>
      <c r="X1334" s="63" t="str">
        <f>'טבלה מרכזת'!A1334</f>
        <v>תשושים-אופק</v>
      </c>
      <c r="Y1334" s="63">
        <f>'טבלה מרכזת'!B1334</f>
        <v>90</v>
      </c>
      <c r="Z1334" s="63" t="str">
        <f>'טבלה מרכזת'!C1334</f>
        <v>ריהוט</v>
      </c>
      <c r="AA1334" s="63" t="str">
        <f>'טבלה מרכזת'!D1334</f>
        <v>מחסנים - מטבח, כללי, תעסוקה</v>
      </c>
      <c r="AB1334" s="63" t="str">
        <f>'טבלה מרכזת'!E1334</f>
        <v>ארון איחסון (רוחב 80-100 ס"מ)</v>
      </c>
      <c r="AC1334" s="63">
        <f>'טבלה מרכזת'!F1334</f>
        <v>1000</v>
      </c>
      <c r="AD1334" s="63">
        <f>'טבלה מרכזת'!G1334</f>
        <v>4</v>
      </c>
      <c r="AE1334" s="63">
        <f>'טבלה מרכזת'!H1334</f>
        <v>4000</v>
      </c>
    </row>
    <row r="1335" spans="2:31" ht="14.5" thickBot="1" x14ac:dyDescent="0.35">
      <c r="B1335" s="64" t="str">
        <f>תקן[[#This Row],[סוג מרכז]]</f>
        <v>תשושים-אופק</v>
      </c>
      <c r="C1335" s="64">
        <f>תקן[[#This Row],[גודל מרכז]]</f>
        <v>90</v>
      </c>
      <c r="D1335" s="64" t="str">
        <f>תקן[[#This Row],[סוג פריט]]</f>
        <v>ריהוט</v>
      </c>
      <c r="E1335" s="64" t="str">
        <f>תקן[[#This Row],[קטגוריה]]</f>
        <v>מכבסה</v>
      </c>
      <c r="F1335" s="60" t="str">
        <f>תקן[[#This Row],[תיאור הפריט]]</f>
        <v>ארון איחסון (רוחב 80-100 ס"מ)</v>
      </c>
      <c r="G1335" s="64">
        <f>תקן[[#This Row],[עלות פריט]]</f>
        <v>1000</v>
      </c>
      <c r="H1335" s="64">
        <f>תקן[[#This Row],[כמות]]</f>
        <v>1</v>
      </c>
      <c r="I1335" s="64">
        <f>תקן[[#This Row],[סהכ עלות]]</f>
        <v>1000</v>
      </c>
      <c r="J1335" s="65"/>
      <c r="K1335" s="209" t="str">
        <f t="shared" si="193"/>
        <v>ארון איחסון (רוחב 80-100 ס"מ)</v>
      </c>
      <c r="L1335" s="210">
        <f t="shared" si="189"/>
        <v>1</v>
      </c>
      <c r="M1335" s="211">
        <f t="shared" si="190"/>
        <v>0</v>
      </c>
      <c r="N1335" s="211">
        <f t="shared" si="191"/>
        <v>1000</v>
      </c>
      <c r="O1335" s="210"/>
      <c r="P1335" s="218"/>
      <c r="Q1335" s="215" t="str">
        <f t="shared" si="194"/>
        <v>ריהוט</v>
      </c>
      <c r="R1335" s="219">
        <f t="shared" si="195"/>
        <v>1</v>
      </c>
      <c r="S1335" s="211">
        <f t="shared" si="196"/>
        <v>0</v>
      </c>
      <c r="T1335" s="211">
        <f t="shared" si="192"/>
        <v>1000</v>
      </c>
      <c r="U1335" s="211">
        <f t="shared" si="197"/>
        <v>1000</v>
      </c>
      <c r="V1335" s="220"/>
      <c r="X1335" s="63" t="str">
        <f>'טבלה מרכזת'!A1335</f>
        <v>תשושים-אופק</v>
      </c>
      <c r="Y1335" s="63">
        <f>'טבלה מרכזת'!B1335</f>
        <v>90</v>
      </c>
      <c r="Z1335" s="63" t="str">
        <f>'טבלה מרכזת'!C1335</f>
        <v>ריהוט</v>
      </c>
      <c r="AA1335" s="63" t="str">
        <f>'טבלה מרכזת'!D1335</f>
        <v>מכבסה</v>
      </c>
      <c r="AB1335" s="63" t="str">
        <f>'טבלה מרכזת'!E1335</f>
        <v>ארון איחסון (רוחב 80-100 ס"מ)</v>
      </c>
      <c r="AC1335" s="63">
        <f>'טבלה מרכזת'!F1335</f>
        <v>1000</v>
      </c>
      <c r="AD1335" s="63">
        <f>'טבלה מרכזת'!G1335</f>
        <v>1</v>
      </c>
      <c r="AE1335" s="63">
        <f>'טבלה מרכזת'!H1335</f>
        <v>1000</v>
      </c>
    </row>
    <row r="1336" spans="2:31" ht="28.5" thickBot="1" x14ac:dyDescent="0.35">
      <c r="B1336" s="64" t="str">
        <f>תקן[[#This Row],[סוג מרכז]]</f>
        <v>תשושים-אופק</v>
      </c>
      <c r="C1336" s="64">
        <f>תקן[[#This Row],[גודל מרכז]]</f>
        <v>90</v>
      </c>
      <c r="D1336" s="64" t="str">
        <f>תקן[[#This Row],[סוג פריט]]</f>
        <v>ריהוט</v>
      </c>
      <c r="E1336" s="64" t="str">
        <f>תקן[[#This Row],[קטגוריה]]</f>
        <v>חדר מזכירות וקבלה</v>
      </c>
      <c r="F1336" s="60" t="str">
        <f>תקן[[#This Row],[תיאור הפריט]]</f>
        <v>ארון איחסון משרדי (רוחב כ- 1 מטר)</v>
      </c>
      <c r="G1336" s="64">
        <f>תקן[[#This Row],[עלות פריט]]</f>
        <v>1500</v>
      </c>
      <c r="H1336" s="64">
        <f>תקן[[#This Row],[כמות]]</f>
        <v>2</v>
      </c>
      <c r="I1336" s="64">
        <f>תקן[[#This Row],[סהכ עלות]]</f>
        <v>3000</v>
      </c>
      <c r="J1336" s="65"/>
      <c r="K1336" s="209" t="str">
        <f t="shared" si="193"/>
        <v>ארון איחסון משרדי (רוחב כ- 1 מטר)</v>
      </c>
      <c r="L1336" s="210">
        <f t="shared" si="189"/>
        <v>2</v>
      </c>
      <c r="M1336" s="211">
        <f t="shared" si="190"/>
        <v>0</v>
      </c>
      <c r="N1336" s="211">
        <f t="shared" si="191"/>
        <v>3000</v>
      </c>
      <c r="O1336" s="210"/>
      <c r="P1336" s="218"/>
      <c r="Q1336" s="215" t="str">
        <f t="shared" si="194"/>
        <v>ריהוט</v>
      </c>
      <c r="R1336" s="219">
        <f t="shared" si="195"/>
        <v>2</v>
      </c>
      <c r="S1336" s="211">
        <f t="shared" si="196"/>
        <v>0</v>
      </c>
      <c r="T1336" s="211">
        <f t="shared" si="192"/>
        <v>1500</v>
      </c>
      <c r="U1336" s="211">
        <f t="shared" si="197"/>
        <v>3000</v>
      </c>
      <c r="V1336" s="220"/>
      <c r="X1336" s="63" t="str">
        <f>'טבלה מרכזת'!A1336</f>
        <v>תשושים-אופק</v>
      </c>
      <c r="Y1336" s="63">
        <f>'טבלה מרכזת'!B1336</f>
        <v>90</v>
      </c>
      <c r="Z1336" s="63" t="str">
        <f>'טבלה מרכזת'!C1336</f>
        <v>ריהוט</v>
      </c>
      <c r="AA1336" s="63" t="str">
        <f>'טבלה מרכזת'!D1336</f>
        <v>חדר מזכירות וקבלה</v>
      </c>
      <c r="AB1336" s="63" t="str">
        <f>'טבלה מרכזת'!E1336</f>
        <v>ארון איחסון משרדי (רוחב כ- 1 מטר)</v>
      </c>
      <c r="AC1336" s="63">
        <f>'טבלה מרכזת'!F1336</f>
        <v>1500</v>
      </c>
      <c r="AD1336" s="63">
        <f>'טבלה מרכזת'!G1336</f>
        <v>2</v>
      </c>
      <c r="AE1336" s="63">
        <f>'טבלה מרכזת'!H1336</f>
        <v>3000</v>
      </c>
    </row>
    <row r="1337" spans="2:31" ht="28.5" thickBot="1" x14ac:dyDescent="0.35">
      <c r="B1337" s="64" t="str">
        <f>תקן[[#This Row],[סוג מרכז]]</f>
        <v>תשושים-אופק</v>
      </c>
      <c r="C1337" s="64">
        <f>תקן[[#This Row],[גודל מרכז]]</f>
        <v>90</v>
      </c>
      <c r="D1337" s="64" t="str">
        <f>תקן[[#This Row],[סוג פריט]]</f>
        <v>ריהוט</v>
      </c>
      <c r="E1337" s="64" t="str">
        <f>תקן[[#This Row],[קטגוריה]]</f>
        <v>חדר מחשבים</v>
      </c>
      <c r="F1337" s="60" t="str">
        <f>תקן[[#This Row],[תיאור הפריט]]</f>
        <v>ארון איחסון משרדי (רוחב כ- 1 מטר)</v>
      </c>
      <c r="G1337" s="64">
        <f>תקן[[#This Row],[עלות פריט]]</f>
        <v>1500</v>
      </c>
      <c r="H1337" s="64">
        <f>תקן[[#This Row],[כמות]]</f>
        <v>1</v>
      </c>
      <c r="I1337" s="64">
        <f>תקן[[#This Row],[סהכ עלות]]</f>
        <v>1500</v>
      </c>
      <c r="J1337" s="65"/>
      <c r="K1337" s="209" t="str">
        <f t="shared" si="193"/>
        <v>ארון איחסון משרדי (רוחב כ- 1 מטר)</v>
      </c>
      <c r="L1337" s="210">
        <f t="shared" si="189"/>
        <v>1</v>
      </c>
      <c r="M1337" s="211">
        <f t="shared" si="190"/>
        <v>0</v>
      </c>
      <c r="N1337" s="211">
        <f t="shared" si="191"/>
        <v>1500</v>
      </c>
      <c r="O1337" s="210"/>
      <c r="P1337" s="218"/>
      <c r="Q1337" s="215" t="str">
        <f t="shared" si="194"/>
        <v>ריהוט</v>
      </c>
      <c r="R1337" s="219">
        <f t="shared" si="195"/>
        <v>1</v>
      </c>
      <c r="S1337" s="211">
        <f t="shared" si="196"/>
        <v>0</v>
      </c>
      <c r="T1337" s="211">
        <f t="shared" si="192"/>
        <v>1500</v>
      </c>
      <c r="U1337" s="211">
        <f t="shared" si="197"/>
        <v>1500</v>
      </c>
      <c r="V1337" s="220"/>
      <c r="X1337" s="63" t="str">
        <f>'טבלה מרכזת'!A1337</f>
        <v>תשושים-אופק</v>
      </c>
      <c r="Y1337" s="63">
        <f>'טבלה מרכזת'!B1337</f>
        <v>90</v>
      </c>
      <c r="Z1337" s="63" t="str">
        <f>'טבלה מרכזת'!C1337</f>
        <v>ריהוט</v>
      </c>
      <c r="AA1337" s="63" t="str">
        <f>'טבלה מרכזת'!D1337</f>
        <v>חדר מחשבים</v>
      </c>
      <c r="AB1337" s="63" t="str">
        <f>'טבלה מרכזת'!E1337</f>
        <v>ארון איחסון משרדי (רוחב כ- 1 מטר)</v>
      </c>
      <c r="AC1337" s="63">
        <f>'טבלה מרכזת'!F1337</f>
        <v>1500</v>
      </c>
      <c r="AD1337" s="63">
        <f>'טבלה מרכזת'!G1337</f>
        <v>1</v>
      </c>
      <c r="AE1337" s="63">
        <f>'טבלה מרכזת'!H1337</f>
        <v>1500</v>
      </c>
    </row>
    <row r="1338" spans="2:31" ht="28.5" thickBot="1" x14ac:dyDescent="0.35">
      <c r="B1338" s="64" t="str">
        <f>תקן[[#This Row],[סוג מרכז]]</f>
        <v>תשושים-אופק</v>
      </c>
      <c r="C1338" s="64">
        <f>תקן[[#This Row],[גודל מרכז]]</f>
        <v>90</v>
      </c>
      <c r="D1338" s="64" t="str">
        <f>תקן[[#This Row],[סוג פריט]]</f>
        <v>ריהוט</v>
      </c>
      <c r="E1338" s="64" t="str">
        <f>תקן[[#This Row],[קטגוריה]]</f>
        <v>חדר מנהל</v>
      </c>
      <c r="F1338" s="60" t="str">
        <f>תקן[[#This Row],[תיאור הפריט]]</f>
        <v>ארון איחסון משרדי (רוחב כ- 1 מטר)</v>
      </c>
      <c r="G1338" s="64">
        <f>תקן[[#This Row],[עלות פריט]]</f>
        <v>1500</v>
      </c>
      <c r="H1338" s="64">
        <f>תקן[[#This Row],[כמות]]</f>
        <v>1</v>
      </c>
      <c r="I1338" s="64">
        <f>תקן[[#This Row],[סהכ עלות]]</f>
        <v>1500</v>
      </c>
      <c r="J1338" s="65"/>
      <c r="K1338" s="209" t="str">
        <f t="shared" si="193"/>
        <v>ארון איחסון משרדי (רוחב כ- 1 מטר)</v>
      </c>
      <c r="L1338" s="210">
        <f t="shared" si="189"/>
        <v>1</v>
      </c>
      <c r="M1338" s="211">
        <f t="shared" si="190"/>
        <v>0</v>
      </c>
      <c r="N1338" s="211">
        <f t="shared" si="191"/>
        <v>1500</v>
      </c>
      <c r="O1338" s="210"/>
      <c r="P1338" s="218"/>
      <c r="Q1338" s="215" t="str">
        <f t="shared" si="194"/>
        <v>ריהוט</v>
      </c>
      <c r="R1338" s="219">
        <f t="shared" si="195"/>
        <v>1</v>
      </c>
      <c r="S1338" s="211">
        <f t="shared" si="196"/>
        <v>0</v>
      </c>
      <c r="T1338" s="211">
        <f t="shared" si="192"/>
        <v>1500</v>
      </c>
      <c r="U1338" s="211">
        <f t="shared" si="197"/>
        <v>1500</v>
      </c>
      <c r="V1338" s="220"/>
      <c r="X1338" s="63" t="str">
        <f>'טבלה מרכזת'!A1338</f>
        <v>תשושים-אופק</v>
      </c>
      <c r="Y1338" s="63">
        <f>'טבלה מרכזת'!B1338</f>
        <v>90</v>
      </c>
      <c r="Z1338" s="63" t="str">
        <f>'טבלה מרכזת'!C1338</f>
        <v>ריהוט</v>
      </c>
      <c r="AA1338" s="63" t="str">
        <f>'טבלה מרכזת'!D1338</f>
        <v>חדר מנהל</v>
      </c>
      <c r="AB1338" s="63" t="str">
        <f>'טבלה מרכזת'!E1338</f>
        <v>ארון איחסון משרדי (רוחב כ- 1 מטר)</v>
      </c>
      <c r="AC1338" s="63">
        <f>'טבלה מרכזת'!F1338</f>
        <v>1500</v>
      </c>
      <c r="AD1338" s="63">
        <f>'טבלה מרכזת'!G1338</f>
        <v>1</v>
      </c>
      <c r="AE1338" s="63">
        <f>'טבלה מרכזת'!H1338</f>
        <v>1500</v>
      </c>
    </row>
    <row r="1339" spans="2:31" ht="28.5" thickBot="1" x14ac:dyDescent="0.35">
      <c r="B1339" s="64" t="str">
        <f>תקן[[#This Row],[סוג מרכז]]</f>
        <v>תשושים-אופק</v>
      </c>
      <c r="C1339" s="64">
        <f>תקן[[#This Row],[גודל מרכז]]</f>
        <v>90</v>
      </c>
      <c r="D1339" s="64" t="str">
        <f>תקן[[#This Row],[סוג פריט]]</f>
        <v>ריהוט</v>
      </c>
      <c r="E1339" s="64" t="str">
        <f>תקן[[#This Row],[קטגוריה]]</f>
        <v>חדרי צוות/רב תחומי</v>
      </c>
      <c r="F1339" s="60" t="str">
        <f>תקן[[#This Row],[תיאור הפריט]]</f>
        <v>ארון איחסון משרדי (רוחב כ- 1 מטר)</v>
      </c>
      <c r="G1339" s="64">
        <f>תקן[[#This Row],[עלות פריט]]</f>
        <v>1500</v>
      </c>
      <c r="H1339" s="64">
        <f>תקן[[#This Row],[כמות]]</f>
        <v>3</v>
      </c>
      <c r="I1339" s="64">
        <f>תקן[[#This Row],[סהכ עלות]]</f>
        <v>4500</v>
      </c>
      <c r="J1339" s="65"/>
      <c r="K1339" s="209" t="str">
        <f t="shared" si="193"/>
        <v>ארון איחסון משרדי (רוחב כ- 1 מטר)</v>
      </c>
      <c r="L1339" s="210">
        <f t="shared" si="189"/>
        <v>3</v>
      </c>
      <c r="M1339" s="211">
        <f t="shared" si="190"/>
        <v>0</v>
      </c>
      <c r="N1339" s="211">
        <f t="shared" si="191"/>
        <v>4500</v>
      </c>
      <c r="O1339" s="210"/>
      <c r="P1339" s="218"/>
      <c r="Q1339" s="215" t="str">
        <f t="shared" si="194"/>
        <v>ריהוט</v>
      </c>
      <c r="R1339" s="219">
        <f t="shared" si="195"/>
        <v>3</v>
      </c>
      <c r="S1339" s="211">
        <f t="shared" si="196"/>
        <v>0</v>
      </c>
      <c r="T1339" s="211">
        <f t="shared" si="192"/>
        <v>1500</v>
      </c>
      <c r="U1339" s="211">
        <f t="shared" si="197"/>
        <v>4500</v>
      </c>
      <c r="V1339" s="220"/>
      <c r="X1339" s="63" t="str">
        <f>'טבלה מרכזת'!A1339</f>
        <v>תשושים-אופק</v>
      </c>
      <c r="Y1339" s="63">
        <f>'טבלה מרכזת'!B1339</f>
        <v>90</v>
      </c>
      <c r="Z1339" s="63" t="str">
        <f>'טבלה מרכזת'!C1339</f>
        <v>ריהוט</v>
      </c>
      <c r="AA1339" s="63" t="str">
        <f>'טבלה מרכזת'!D1339</f>
        <v>חדרי צוות/רב תחומי</v>
      </c>
      <c r="AB1339" s="63" t="str">
        <f>'טבלה מרכזת'!E1339</f>
        <v>ארון איחסון משרדי (רוחב כ- 1 מטר)</v>
      </c>
      <c r="AC1339" s="63">
        <f>'טבלה מרכזת'!F1339</f>
        <v>1500</v>
      </c>
      <c r="AD1339" s="63">
        <f>'טבלה מרכזת'!G1339</f>
        <v>3</v>
      </c>
      <c r="AE1339" s="63">
        <f>'טבלה מרכזת'!H1339</f>
        <v>4500</v>
      </c>
    </row>
    <row r="1340" spans="2:31" ht="14.5" thickBot="1" x14ac:dyDescent="0.35">
      <c r="B1340" s="64" t="str">
        <f>תקן[[#This Row],[סוג מרכז]]</f>
        <v>תשושים-אופק</v>
      </c>
      <c r="C1340" s="64">
        <f>תקן[[#This Row],[גודל מרכז]]</f>
        <v>90</v>
      </c>
      <c r="D1340" s="64" t="str">
        <f>תקן[[#This Row],[סוג פריט]]</f>
        <v>ריהוט</v>
      </c>
      <c r="E1340" s="64" t="str">
        <f>תקן[[#This Row],[קטגוריה]]</f>
        <v>חדר מזכירות וקבלה</v>
      </c>
      <c r="F1340" s="60" t="str">
        <f>תקן[[#This Row],[תיאור הפריט]]</f>
        <v>ארון ארכיב</v>
      </c>
      <c r="G1340" s="64">
        <f>תקן[[#This Row],[עלות פריט]]</f>
        <v>1500</v>
      </c>
      <c r="H1340" s="64">
        <f>תקן[[#This Row],[כמות]]</f>
        <v>1</v>
      </c>
      <c r="I1340" s="64">
        <f>תקן[[#This Row],[סהכ עלות]]</f>
        <v>1500</v>
      </c>
      <c r="J1340" s="65"/>
      <c r="K1340" s="209" t="str">
        <f t="shared" si="193"/>
        <v>ארון ארכיב</v>
      </c>
      <c r="L1340" s="210">
        <f t="shared" si="189"/>
        <v>1</v>
      </c>
      <c r="M1340" s="211">
        <f t="shared" si="190"/>
        <v>0</v>
      </c>
      <c r="N1340" s="211">
        <f t="shared" si="191"/>
        <v>1500</v>
      </c>
      <c r="O1340" s="210"/>
      <c r="P1340" s="218"/>
      <c r="Q1340" s="215" t="str">
        <f t="shared" si="194"/>
        <v>ריהוט</v>
      </c>
      <c r="R1340" s="219">
        <f t="shared" si="195"/>
        <v>1</v>
      </c>
      <c r="S1340" s="211">
        <f t="shared" si="196"/>
        <v>0</v>
      </c>
      <c r="T1340" s="211">
        <f t="shared" si="192"/>
        <v>1500</v>
      </c>
      <c r="U1340" s="211">
        <f t="shared" si="197"/>
        <v>1500</v>
      </c>
      <c r="V1340" s="220"/>
      <c r="X1340" s="63" t="str">
        <f>'טבלה מרכזת'!A1340</f>
        <v>תשושים-אופק</v>
      </c>
      <c r="Y1340" s="63">
        <f>'טבלה מרכזת'!B1340</f>
        <v>90</v>
      </c>
      <c r="Z1340" s="63" t="str">
        <f>'טבלה מרכזת'!C1340</f>
        <v>ריהוט</v>
      </c>
      <c r="AA1340" s="63" t="str">
        <f>'טבלה מרכזת'!D1340</f>
        <v>חדר מזכירות וקבלה</v>
      </c>
      <c r="AB1340" s="63" t="str">
        <f>'טבלה מרכזת'!E1340</f>
        <v>ארון ארכיב</v>
      </c>
      <c r="AC1340" s="63">
        <f>'טבלה מרכזת'!F1340</f>
        <v>1500</v>
      </c>
      <c r="AD1340" s="63">
        <f>'טבלה מרכזת'!G1340</f>
        <v>1</v>
      </c>
      <c r="AE1340" s="63">
        <f>'טבלה מרכזת'!H1340</f>
        <v>1500</v>
      </c>
    </row>
    <row r="1341" spans="2:31" ht="28.5" thickBot="1" x14ac:dyDescent="0.35">
      <c r="B1341" s="64" t="str">
        <f>תקן[[#This Row],[סוג מרכז]]</f>
        <v>תשושים-אופק</v>
      </c>
      <c r="C1341" s="64">
        <f>תקן[[#This Row],[גודל מרכז]]</f>
        <v>90</v>
      </c>
      <c r="D1341" s="64" t="str">
        <f>תקן[[#This Row],[סוג פריט]]</f>
        <v>ריהוט</v>
      </c>
      <c r="E1341" s="64" t="str">
        <f>תקן[[#This Row],[קטגוריה]]</f>
        <v>מלתחה</v>
      </c>
      <c r="F1341" s="60" t="str">
        <f>תקן[[#This Row],[תיאור הפריט]]</f>
        <v>ארון לתליית מעילים (רוחב 1 מטר)</v>
      </c>
      <c r="G1341" s="64">
        <f>תקן[[#This Row],[עלות פריט]]</f>
        <v>1000</v>
      </c>
      <c r="H1341" s="64">
        <f>תקן[[#This Row],[כמות]]</f>
        <v>3</v>
      </c>
      <c r="I1341" s="64">
        <f>תקן[[#This Row],[סהכ עלות]]</f>
        <v>3000</v>
      </c>
      <c r="J1341" s="65"/>
      <c r="K1341" s="209" t="str">
        <f t="shared" si="193"/>
        <v>ארון לתליית מעילים (רוחב 1 מטר)</v>
      </c>
      <c r="L1341" s="210">
        <f t="shared" si="189"/>
        <v>3</v>
      </c>
      <c r="M1341" s="211">
        <f t="shared" si="190"/>
        <v>0</v>
      </c>
      <c r="N1341" s="211">
        <f t="shared" si="191"/>
        <v>3000</v>
      </c>
      <c r="O1341" s="210"/>
      <c r="P1341" s="218"/>
      <c r="Q1341" s="215" t="str">
        <f t="shared" si="194"/>
        <v>ריהוט</v>
      </c>
      <c r="R1341" s="219">
        <f t="shared" si="195"/>
        <v>3</v>
      </c>
      <c r="S1341" s="211">
        <f t="shared" si="196"/>
        <v>0</v>
      </c>
      <c r="T1341" s="211">
        <f t="shared" si="192"/>
        <v>1000</v>
      </c>
      <c r="U1341" s="211">
        <f t="shared" si="197"/>
        <v>3000</v>
      </c>
      <c r="V1341" s="220"/>
      <c r="X1341" s="63" t="str">
        <f>'טבלה מרכזת'!A1341</f>
        <v>תשושים-אופק</v>
      </c>
      <c r="Y1341" s="63">
        <f>'טבלה מרכזת'!B1341</f>
        <v>90</v>
      </c>
      <c r="Z1341" s="63" t="str">
        <f>'טבלה מרכזת'!C1341</f>
        <v>ריהוט</v>
      </c>
      <c r="AA1341" s="63" t="str">
        <f>'טבלה מרכזת'!D1341</f>
        <v>מלתחה</v>
      </c>
      <c r="AB1341" s="63" t="str">
        <f>'טבלה מרכזת'!E1341</f>
        <v>ארון לתליית מעילים (רוחב 1 מטר)</v>
      </c>
      <c r="AC1341" s="63">
        <f>'טבלה מרכזת'!F1341</f>
        <v>1000</v>
      </c>
      <c r="AD1341" s="63">
        <f>'טבלה מרכזת'!G1341</f>
        <v>3</v>
      </c>
      <c r="AE1341" s="63">
        <f>'טבלה מרכזת'!H1341</f>
        <v>3000</v>
      </c>
    </row>
    <row r="1342" spans="2:31" ht="28.5" thickBot="1" x14ac:dyDescent="0.35">
      <c r="B1342" s="64" t="str">
        <f>תקן[[#This Row],[סוג מרכז]]</f>
        <v>תשושים-אופק</v>
      </c>
      <c r="C1342" s="64">
        <f>תקן[[#This Row],[גודל מרכז]]</f>
        <v>90</v>
      </c>
      <c r="D1342" s="64" t="str">
        <f>תקן[[#This Row],[סוג פריט]]</f>
        <v>ריהוט</v>
      </c>
      <c r="E1342" s="64" t="str">
        <f>תקן[[#This Row],[קטגוריה]]</f>
        <v>שירותי צוות ומלתחה</v>
      </c>
      <c r="F1342" s="60" t="str">
        <f>תקן[[#This Row],[תיאור הפריט]]</f>
        <v>ארון לתליית מעילים (רוחב 1 מטר)</v>
      </c>
      <c r="G1342" s="64">
        <f>תקן[[#This Row],[עלות פריט]]</f>
        <v>1000</v>
      </c>
      <c r="H1342" s="64">
        <f>תקן[[#This Row],[כמות]]</f>
        <v>1</v>
      </c>
      <c r="I1342" s="64">
        <f>תקן[[#This Row],[סהכ עלות]]</f>
        <v>1000</v>
      </c>
      <c r="J1342" s="65"/>
      <c r="K1342" s="209" t="str">
        <f t="shared" si="193"/>
        <v>ארון לתליית מעילים (רוחב 1 מטר)</v>
      </c>
      <c r="L1342" s="210">
        <f t="shared" si="189"/>
        <v>1</v>
      </c>
      <c r="M1342" s="211">
        <f t="shared" si="190"/>
        <v>0</v>
      </c>
      <c r="N1342" s="211">
        <f t="shared" si="191"/>
        <v>1000</v>
      </c>
      <c r="O1342" s="210"/>
      <c r="P1342" s="218"/>
      <c r="Q1342" s="215" t="str">
        <f t="shared" si="194"/>
        <v>ריהוט</v>
      </c>
      <c r="R1342" s="219">
        <f t="shared" si="195"/>
        <v>1</v>
      </c>
      <c r="S1342" s="211">
        <f t="shared" si="196"/>
        <v>0</v>
      </c>
      <c r="T1342" s="211">
        <f t="shared" si="192"/>
        <v>1000</v>
      </c>
      <c r="U1342" s="211">
        <f t="shared" si="197"/>
        <v>1000</v>
      </c>
      <c r="V1342" s="220"/>
      <c r="X1342" s="63" t="str">
        <f>'טבלה מרכזת'!A1342</f>
        <v>תשושים-אופק</v>
      </c>
      <c r="Y1342" s="63">
        <f>'טבלה מרכזת'!B1342</f>
        <v>90</v>
      </c>
      <c r="Z1342" s="63" t="str">
        <f>'טבלה מרכזת'!C1342</f>
        <v>ריהוט</v>
      </c>
      <c r="AA1342" s="63" t="str">
        <f>'טבלה מרכזת'!D1342</f>
        <v>שירותי צוות ומלתחה</v>
      </c>
      <c r="AB1342" s="63" t="str">
        <f>'טבלה מרכזת'!E1342</f>
        <v>ארון לתליית מעילים (רוחב 1 מטר)</v>
      </c>
      <c r="AC1342" s="63">
        <f>'טבלה מרכזת'!F1342</f>
        <v>1000</v>
      </c>
      <c r="AD1342" s="63">
        <f>'טבלה מרכזת'!G1342</f>
        <v>1</v>
      </c>
      <c r="AE1342" s="63">
        <f>'טבלה מרכזת'!H1342</f>
        <v>1000</v>
      </c>
    </row>
    <row r="1343" spans="2:31" ht="14.5" thickBot="1" x14ac:dyDescent="0.35">
      <c r="B1343" s="64" t="str">
        <f>תקן[[#This Row],[סוג מרכז]]</f>
        <v>תשושים-אופק</v>
      </c>
      <c r="C1343" s="64">
        <f>תקן[[#This Row],[גודל מרכז]]</f>
        <v>90</v>
      </c>
      <c r="D1343" s="64" t="str">
        <f>תקן[[#This Row],[סוג פריט]]</f>
        <v>ריהוט</v>
      </c>
      <c r="E1343" s="64" t="str">
        <f>תקן[[#This Row],[קטגוריה]]</f>
        <v>חדר מזכירות וקבלה</v>
      </c>
      <c r="F1343" s="60" t="str">
        <f>תקן[[#This Row],[תיאור הפריט]]</f>
        <v>ארון משרדי נמוך</v>
      </c>
      <c r="G1343" s="64">
        <f>תקן[[#This Row],[עלות פריט]]</f>
        <v>1200</v>
      </c>
      <c r="H1343" s="64">
        <f>תקן[[#This Row],[כמות]]</f>
        <v>1</v>
      </c>
      <c r="I1343" s="64">
        <f>תקן[[#This Row],[סהכ עלות]]</f>
        <v>1200</v>
      </c>
      <c r="J1343" s="65"/>
      <c r="K1343" s="209" t="str">
        <f t="shared" si="193"/>
        <v>ארון משרדי נמוך</v>
      </c>
      <c r="L1343" s="210">
        <f t="shared" si="189"/>
        <v>1</v>
      </c>
      <c r="M1343" s="211">
        <f t="shared" si="190"/>
        <v>0</v>
      </c>
      <c r="N1343" s="211">
        <f t="shared" si="191"/>
        <v>1200</v>
      </c>
      <c r="O1343" s="210"/>
      <c r="P1343" s="218"/>
      <c r="Q1343" s="215" t="str">
        <f t="shared" si="194"/>
        <v>ריהוט</v>
      </c>
      <c r="R1343" s="219">
        <f t="shared" si="195"/>
        <v>1</v>
      </c>
      <c r="S1343" s="211">
        <f t="shared" si="196"/>
        <v>0</v>
      </c>
      <c r="T1343" s="211">
        <f t="shared" si="192"/>
        <v>1200</v>
      </c>
      <c r="U1343" s="211">
        <f t="shared" si="197"/>
        <v>1200</v>
      </c>
      <c r="V1343" s="220"/>
      <c r="X1343" s="63" t="str">
        <f>'טבלה מרכזת'!A1343</f>
        <v>תשושים-אופק</v>
      </c>
      <c r="Y1343" s="63">
        <f>'טבלה מרכזת'!B1343</f>
        <v>90</v>
      </c>
      <c r="Z1343" s="63" t="str">
        <f>'טבלה מרכזת'!C1343</f>
        <v>ריהוט</v>
      </c>
      <c r="AA1343" s="63" t="str">
        <f>'טבלה מרכזת'!D1343</f>
        <v>חדר מזכירות וקבלה</v>
      </c>
      <c r="AB1343" s="63" t="str">
        <f>'טבלה מרכזת'!E1343</f>
        <v>ארון משרדי נמוך</v>
      </c>
      <c r="AC1343" s="63">
        <f>'טבלה מרכזת'!F1343</f>
        <v>1200</v>
      </c>
      <c r="AD1343" s="63">
        <f>'טבלה מרכזת'!G1343</f>
        <v>1</v>
      </c>
      <c r="AE1343" s="63">
        <f>'טבלה מרכזת'!H1343</f>
        <v>1200</v>
      </c>
    </row>
    <row r="1344" spans="2:31" ht="14.5" thickBot="1" x14ac:dyDescent="0.35">
      <c r="B1344" s="64" t="str">
        <f>תקן[[#This Row],[סוג מרכז]]</f>
        <v>תשושים-אופק</v>
      </c>
      <c r="C1344" s="64">
        <f>תקן[[#This Row],[גודל מרכז]]</f>
        <v>90</v>
      </c>
      <c r="D1344" s="64" t="str">
        <f>תקן[[#This Row],[סוג פריט]]</f>
        <v>ריהוט</v>
      </c>
      <c r="E1344" s="64" t="str">
        <f>תקן[[#This Row],[קטגוריה]]</f>
        <v>חדר מנהל</v>
      </c>
      <c r="F1344" s="60" t="str">
        <f>תקן[[#This Row],[תיאור הפריט]]</f>
        <v>ארון משרדי נמוך</v>
      </c>
      <c r="G1344" s="64">
        <f>תקן[[#This Row],[עלות פריט]]</f>
        <v>1200</v>
      </c>
      <c r="H1344" s="64">
        <f>תקן[[#This Row],[כמות]]</f>
        <v>1</v>
      </c>
      <c r="I1344" s="64">
        <f>תקן[[#This Row],[סהכ עלות]]</f>
        <v>1200</v>
      </c>
      <c r="J1344" s="65"/>
      <c r="K1344" s="209" t="str">
        <f t="shared" si="193"/>
        <v>ארון משרדי נמוך</v>
      </c>
      <c r="L1344" s="210">
        <f t="shared" si="189"/>
        <v>1</v>
      </c>
      <c r="M1344" s="211">
        <f t="shared" si="190"/>
        <v>0</v>
      </c>
      <c r="N1344" s="211">
        <f t="shared" si="191"/>
        <v>1200</v>
      </c>
      <c r="O1344" s="210"/>
      <c r="P1344" s="218"/>
      <c r="Q1344" s="215" t="str">
        <f t="shared" si="194"/>
        <v>ריהוט</v>
      </c>
      <c r="R1344" s="219">
        <f t="shared" si="195"/>
        <v>1</v>
      </c>
      <c r="S1344" s="211">
        <f t="shared" si="196"/>
        <v>0</v>
      </c>
      <c r="T1344" s="211">
        <f t="shared" si="192"/>
        <v>1200</v>
      </c>
      <c r="U1344" s="211">
        <f t="shared" si="197"/>
        <v>1200</v>
      </c>
      <c r="V1344" s="220"/>
      <c r="X1344" s="63" t="str">
        <f>'טבלה מרכזת'!A1344</f>
        <v>תשושים-אופק</v>
      </c>
      <c r="Y1344" s="63">
        <f>'טבלה מרכזת'!B1344</f>
        <v>90</v>
      </c>
      <c r="Z1344" s="63" t="str">
        <f>'טבלה מרכזת'!C1344</f>
        <v>ריהוט</v>
      </c>
      <c r="AA1344" s="63" t="str">
        <f>'טבלה מרכזת'!D1344</f>
        <v>חדר מנהל</v>
      </c>
      <c r="AB1344" s="63" t="str">
        <f>'טבלה מרכזת'!E1344</f>
        <v>ארון משרדי נמוך</v>
      </c>
      <c r="AC1344" s="63">
        <f>'טבלה מרכזת'!F1344</f>
        <v>1200</v>
      </c>
      <c r="AD1344" s="63">
        <f>'טבלה מרכזת'!G1344</f>
        <v>1</v>
      </c>
      <c r="AE1344" s="63">
        <f>'טבלה מרכזת'!H1344</f>
        <v>1200</v>
      </c>
    </row>
    <row r="1345" spans="2:31" ht="14.5" thickBot="1" x14ac:dyDescent="0.35">
      <c r="B1345" s="64" t="str">
        <f>תקן[[#This Row],[סוג מרכז]]</f>
        <v>תשושים-אופק</v>
      </c>
      <c r="C1345" s="64">
        <f>תקן[[#This Row],[גודל מרכז]]</f>
        <v>90</v>
      </c>
      <c r="D1345" s="64" t="str">
        <f>תקן[[#This Row],[סוג פריט]]</f>
        <v>ריהוט</v>
      </c>
      <c r="E1345" s="64" t="str">
        <f>תקן[[#This Row],[קטגוריה]]</f>
        <v>חדרי צוות/רב תחומי</v>
      </c>
      <c r="F1345" s="60" t="str">
        <f>תקן[[#This Row],[תיאור הפריט]]</f>
        <v>ארון עזרה ראשונה</v>
      </c>
      <c r="G1345" s="64">
        <f>תקן[[#This Row],[עלות פריט]]</f>
        <v>400</v>
      </c>
      <c r="H1345" s="64">
        <f>תקן[[#This Row],[כמות]]</f>
        <v>1</v>
      </c>
      <c r="I1345" s="64">
        <f>תקן[[#This Row],[סהכ עלות]]</f>
        <v>400</v>
      </c>
      <c r="J1345" s="65"/>
      <c r="K1345" s="209" t="str">
        <f t="shared" si="193"/>
        <v>ארון עזרה ראשונה</v>
      </c>
      <c r="L1345" s="210">
        <f t="shared" si="189"/>
        <v>1</v>
      </c>
      <c r="M1345" s="211">
        <f t="shared" si="190"/>
        <v>0</v>
      </c>
      <c r="N1345" s="211">
        <f t="shared" si="191"/>
        <v>400</v>
      </c>
      <c r="O1345" s="210"/>
      <c r="P1345" s="218"/>
      <c r="Q1345" s="215" t="str">
        <f t="shared" si="194"/>
        <v>ריהוט</v>
      </c>
      <c r="R1345" s="219">
        <f t="shared" si="195"/>
        <v>1</v>
      </c>
      <c r="S1345" s="211">
        <f t="shared" si="196"/>
        <v>0</v>
      </c>
      <c r="T1345" s="211">
        <f t="shared" si="192"/>
        <v>400</v>
      </c>
      <c r="U1345" s="211">
        <f t="shared" si="197"/>
        <v>400</v>
      </c>
      <c r="V1345" s="220"/>
      <c r="X1345" s="63" t="str">
        <f>'טבלה מרכזת'!A1345</f>
        <v>תשושים-אופק</v>
      </c>
      <c r="Y1345" s="63">
        <f>'טבלה מרכזת'!B1345</f>
        <v>90</v>
      </c>
      <c r="Z1345" s="63" t="str">
        <f>'טבלה מרכזת'!C1345</f>
        <v>ריהוט</v>
      </c>
      <c r="AA1345" s="63" t="str">
        <f>'טבלה מרכזת'!D1345</f>
        <v>חדרי צוות/רב תחומי</v>
      </c>
      <c r="AB1345" s="63" t="str">
        <f>'טבלה מרכזת'!E1345</f>
        <v>ארון עזרה ראשונה</v>
      </c>
      <c r="AC1345" s="63">
        <f>'טבלה מרכזת'!F1345</f>
        <v>400</v>
      </c>
      <c r="AD1345" s="63">
        <f>'טבלה מרכזת'!G1345</f>
        <v>1</v>
      </c>
      <c r="AE1345" s="63">
        <f>'טבלה מרכזת'!H1345</f>
        <v>400</v>
      </c>
    </row>
    <row r="1346" spans="2:31" ht="14.5" thickBot="1" x14ac:dyDescent="0.35">
      <c r="B1346" s="64" t="str">
        <f>תקן[[#This Row],[סוג מרכז]]</f>
        <v>תשושים-אופק</v>
      </c>
      <c r="C1346" s="64">
        <f>תקן[[#This Row],[גודל מרכז]]</f>
        <v>90</v>
      </c>
      <c r="D1346" s="64" t="str">
        <f>תקן[[#This Row],[סוג פריט]]</f>
        <v>ריהוט</v>
      </c>
      <c r="E1346" s="64" t="str">
        <f>תקן[[#This Row],[קטגוריה]]</f>
        <v>חדרי פעילות/תעסוקה</v>
      </c>
      <c r="F1346" s="60" t="str">
        <f>תקן[[#This Row],[תיאור הפריט]]</f>
        <v>ארון תחתון+כיור+ברז+משטח</v>
      </c>
      <c r="G1346" s="64">
        <f>תקן[[#This Row],[עלות פריט]]</f>
        <v>2500</v>
      </c>
      <c r="H1346" s="64">
        <f>תקן[[#This Row],[כמות]]</f>
        <v>1</v>
      </c>
      <c r="I1346" s="64">
        <f>תקן[[#This Row],[סהכ עלות]]</f>
        <v>2500</v>
      </c>
      <c r="J1346" s="65"/>
      <c r="K1346" s="209" t="str">
        <f t="shared" si="193"/>
        <v>ארון תחתון+כיור+ברז+משטח</v>
      </c>
      <c r="L1346" s="210">
        <f t="shared" si="189"/>
        <v>1</v>
      </c>
      <c r="M1346" s="211">
        <f t="shared" si="190"/>
        <v>0</v>
      </c>
      <c r="N1346" s="211">
        <f t="shared" si="191"/>
        <v>2500</v>
      </c>
      <c r="O1346" s="210"/>
      <c r="P1346" s="218"/>
      <c r="Q1346" s="215" t="str">
        <f t="shared" si="194"/>
        <v>ריהוט</v>
      </c>
      <c r="R1346" s="219">
        <f t="shared" si="195"/>
        <v>1</v>
      </c>
      <c r="S1346" s="211">
        <f t="shared" si="196"/>
        <v>0</v>
      </c>
      <c r="T1346" s="211">
        <f t="shared" si="192"/>
        <v>2500</v>
      </c>
      <c r="U1346" s="211">
        <f t="shared" si="197"/>
        <v>2500</v>
      </c>
      <c r="V1346" s="220"/>
      <c r="X1346" s="63" t="str">
        <f>'טבלה מרכזת'!A1346</f>
        <v>תשושים-אופק</v>
      </c>
      <c r="Y1346" s="63">
        <f>'טבלה מרכזת'!B1346</f>
        <v>90</v>
      </c>
      <c r="Z1346" s="63" t="str">
        <f>'טבלה מרכזת'!C1346</f>
        <v>ריהוט</v>
      </c>
      <c r="AA1346" s="63" t="str">
        <f>'טבלה מרכזת'!D1346</f>
        <v>חדרי פעילות/תעסוקה</v>
      </c>
      <c r="AB1346" s="63" t="str">
        <f>'טבלה מרכזת'!E1346</f>
        <v>ארון תחתון+כיור+ברז+משטח</v>
      </c>
      <c r="AC1346" s="63">
        <f>'טבלה מרכזת'!F1346</f>
        <v>2500</v>
      </c>
      <c r="AD1346" s="63">
        <f>'טבלה מרכזת'!G1346</f>
        <v>1</v>
      </c>
      <c r="AE1346" s="63">
        <f>'טבלה מרכזת'!H1346</f>
        <v>2500</v>
      </c>
    </row>
    <row r="1347" spans="2:31" ht="14.5" thickBot="1" x14ac:dyDescent="0.35">
      <c r="B1347" s="64" t="str">
        <f>תקן[[#This Row],[סוג מרכז]]</f>
        <v>תשושים-אופק</v>
      </c>
      <c r="C1347" s="64">
        <f>תקן[[#This Row],[גודל מרכז]]</f>
        <v>90</v>
      </c>
      <c r="D1347" s="64" t="str">
        <f>תקן[[#This Row],[סוג פריט]]</f>
        <v>ריהוט</v>
      </c>
      <c r="E1347" s="64" t="str">
        <f>תקן[[#This Row],[קטגוריה]]</f>
        <v>חדרי צוות/רב תחומי</v>
      </c>
      <c r="F1347" s="60" t="str">
        <f>תקן[[#This Row],[תיאור הפריט]]</f>
        <v>ארון תחתון+כיור+ברז+משטח</v>
      </c>
      <c r="G1347" s="64">
        <f>תקן[[#This Row],[עלות פריט]]</f>
        <v>2500</v>
      </c>
      <c r="H1347" s="64">
        <f>תקן[[#This Row],[כמות]]</f>
        <v>2</v>
      </c>
      <c r="I1347" s="64">
        <f>תקן[[#This Row],[סהכ עלות]]</f>
        <v>5000</v>
      </c>
      <c r="J1347" s="65"/>
      <c r="K1347" s="209" t="str">
        <f t="shared" si="193"/>
        <v>ארון תחתון+כיור+ברז+משטח</v>
      </c>
      <c r="L1347" s="210">
        <f t="shared" si="189"/>
        <v>2</v>
      </c>
      <c r="M1347" s="211">
        <f t="shared" si="190"/>
        <v>0</v>
      </c>
      <c r="N1347" s="211">
        <f t="shared" si="191"/>
        <v>5000</v>
      </c>
      <c r="O1347" s="210"/>
      <c r="P1347" s="218"/>
      <c r="Q1347" s="215" t="str">
        <f t="shared" si="194"/>
        <v>ריהוט</v>
      </c>
      <c r="R1347" s="219">
        <f t="shared" si="195"/>
        <v>2</v>
      </c>
      <c r="S1347" s="211">
        <f t="shared" si="196"/>
        <v>0</v>
      </c>
      <c r="T1347" s="211">
        <f t="shared" si="192"/>
        <v>2500</v>
      </c>
      <c r="U1347" s="211">
        <f t="shared" si="197"/>
        <v>5000</v>
      </c>
      <c r="V1347" s="220"/>
      <c r="X1347" s="63" t="str">
        <f>'טבלה מרכזת'!A1347</f>
        <v>תשושים-אופק</v>
      </c>
      <c r="Y1347" s="63">
        <f>'טבלה מרכזת'!B1347</f>
        <v>90</v>
      </c>
      <c r="Z1347" s="63" t="str">
        <f>'טבלה מרכזת'!C1347</f>
        <v>ריהוט</v>
      </c>
      <c r="AA1347" s="63" t="str">
        <f>'טבלה מרכזת'!D1347</f>
        <v>חדרי צוות/רב תחומי</v>
      </c>
      <c r="AB1347" s="63" t="str">
        <f>'טבלה מרכזת'!E1347</f>
        <v>ארון תחתון+כיור+ברז+משטח</v>
      </c>
      <c r="AC1347" s="63">
        <f>'טבלה מרכזת'!F1347</f>
        <v>2500</v>
      </c>
      <c r="AD1347" s="63">
        <f>'טבלה מרכזת'!G1347</f>
        <v>2</v>
      </c>
      <c r="AE1347" s="63">
        <f>'טבלה מרכזת'!H1347</f>
        <v>5000</v>
      </c>
    </row>
    <row r="1348" spans="2:31" ht="14.5" thickBot="1" x14ac:dyDescent="0.35">
      <c r="B1348" s="64" t="str">
        <f>תקן[[#This Row],[סוג מרכז]]</f>
        <v>תשושים-אופק</v>
      </c>
      <c r="C1348" s="64">
        <f>תקן[[#This Row],[גודל מרכז]]</f>
        <v>90</v>
      </c>
      <c r="D1348" s="64" t="str">
        <f>תקן[[#This Row],[סוג פריט]]</f>
        <v>ריהוט</v>
      </c>
      <c r="E1348" s="64" t="str">
        <f>תקן[[#This Row],[קטגוריה]]</f>
        <v>חדר מזכירות וקבלה</v>
      </c>
      <c r="F1348" s="60" t="str">
        <f>תקן[[#This Row],[תיאור הפריט]]</f>
        <v>ארון תיקיות</v>
      </c>
      <c r="G1348" s="64">
        <f>תקן[[#This Row],[עלות פריט]]</f>
        <v>900</v>
      </c>
      <c r="H1348" s="64">
        <f>תקן[[#This Row],[כמות]]</f>
        <v>2</v>
      </c>
      <c r="I1348" s="64">
        <f>תקן[[#This Row],[סהכ עלות]]</f>
        <v>1800</v>
      </c>
      <c r="J1348" s="65"/>
      <c r="K1348" s="209" t="str">
        <f t="shared" si="193"/>
        <v>ארון תיקיות</v>
      </c>
      <c r="L1348" s="210">
        <f t="shared" si="189"/>
        <v>2</v>
      </c>
      <c r="M1348" s="211">
        <f t="shared" si="190"/>
        <v>0</v>
      </c>
      <c r="N1348" s="211">
        <f t="shared" si="191"/>
        <v>1800</v>
      </c>
      <c r="O1348" s="210"/>
      <c r="P1348" s="218"/>
      <c r="Q1348" s="215" t="str">
        <f t="shared" si="194"/>
        <v>ריהוט</v>
      </c>
      <c r="R1348" s="219">
        <f t="shared" si="195"/>
        <v>2</v>
      </c>
      <c r="S1348" s="211">
        <f t="shared" si="196"/>
        <v>0</v>
      </c>
      <c r="T1348" s="211">
        <f t="shared" si="192"/>
        <v>900</v>
      </c>
      <c r="U1348" s="211">
        <f t="shared" si="197"/>
        <v>1800</v>
      </c>
      <c r="V1348" s="220"/>
      <c r="X1348" s="63" t="str">
        <f>'טבלה מרכזת'!A1348</f>
        <v>תשושים-אופק</v>
      </c>
      <c r="Y1348" s="63">
        <f>'טבלה מרכזת'!B1348</f>
        <v>90</v>
      </c>
      <c r="Z1348" s="63" t="str">
        <f>'טבלה מרכזת'!C1348</f>
        <v>ריהוט</v>
      </c>
      <c r="AA1348" s="63" t="str">
        <f>'טבלה מרכזת'!D1348</f>
        <v>חדר מזכירות וקבלה</v>
      </c>
      <c r="AB1348" s="63" t="str">
        <f>'טבלה מרכזת'!E1348</f>
        <v>ארון תיקיות</v>
      </c>
      <c r="AC1348" s="63">
        <f>'טבלה מרכזת'!F1348</f>
        <v>900</v>
      </c>
      <c r="AD1348" s="63">
        <f>'טבלה מרכזת'!G1348</f>
        <v>2</v>
      </c>
      <c r="AE1348" s="63">
        <f>'טבלה מרכזת'!H1348</f>
        <v>1800</v>
      </c>
    </row>
    <row r="1349" spans="2:31" ht="14.5" thickBot="1" x14ac:dyDescent="0.35">
      <c r="B1349" s="64" t="str">
        <f>תקן[[#This Row],[סוג מרכז]]</f>
        <v>תשושים-אופק</v>
      </c>
      <c r="C1349" s="64">
        <f>תקן[[#This Row],[גודל מרכז]]</f>
        <v>90</v>
      </c>
      <c r="D1349" s="64" t="str">
        <f>תקן[[#This Row],[סוג פריט]]</f>
        <v>ריהוט</v>
      </c>
      <c r="E1349" s="64" t="str">
        <f>תקן[[#This Row],[קטגוריה]]</f>
        <v>חדרי צוות/רב תחומי</v>
      </c>
      <c r="F1349" s="60" t="str">
        <f>תקן[[#This Row],[תיאור הפריט]]</f>
        <v>ארון תיקיות</v>
      </c>
      <c r="G1349" s="64">
        <f>תקן[[#This Row],[עלות פריט]]</f>
        <v>900</v>
      </c>
      <c r="H1349" s="64">
        <f>תקן[[#This Row],[כמות]]</f>
        <v>1</v>
      </c>
      <c r="I1349" s="64">
        <f>תקן[[#This Row],[סהכ עלות]]</f>
        <v>900</v>
      </c>
      <c r="J1349" s="65"/>
      <c r="K1349" s="209" t="str">
        <f t="shared" si="193"/>
        <v>ארון תיקיות</v>
      </c>
      <c r="L1349" s="210">
        <f t="shared" si="189"/>
        <v>1</v>
      </c>
      <c r="M1349" s="211">
        <f t="shared" si="190"/>
        <v>0</v>
      </c>
      <c r="N1349" s="211">
        <f t="shared" si="191"/>
        <v>900</v>
      </c>
      <c r="O1349" s="210"/>
      <c r="P1349" s="218"/>
      <c r="Q1349" s="215" t="str">
        <f t="shared" si="194"/>
        <v>ריהוט</v>
      </c>
      <c r="R1349" s="219">
        <f t="shared" si="195"/>
        <v>1</v>
      </c>
      <c r="S1349" s="211">
        <f t="shared" si="196"/>
        <v>0</v>
      </c>
      <c r="T1349" s="211">
        <f t="shared" si="192"/>
        <v>900</v>
      </c>
      <c r="U1349" s="211">
        <f t="shared" si="197"/>
        <v>900</v>
      </c>
      <c r="V1349" s="220"/>
      <c r="X1349" s="63" t="str">
        <f>'טבלה מרכזת'!A1349</f>
        <v>תשושים-אופק</v>
      </c>
      <c r="Y1349" s="63">
        <f>'טבלה מרכזת'!B1349</f>
        <v>90</v>
      </c>
      <c r="Z1349" s="63" t="str">
        <f>'טבלה מרכזת'!C1349</f>
        <v>ריהוט</v>
      </c>
      <c r="AA1349" s="63" t="str">
        <f>'טבלה מרכזת'!D1349</f>
        <v>חדרי צוות/רב תחומי</v>
      </c>
      <c r="AB1349" s="63" t="str">
        <f>'טבלה מרכזת'!E1349</f>
        <v>ארון תיקיות</v>
      </c>
      <c r="AC1349" s="63">
        <f>'טבלה מרכזת'!F1349</f>
        <v>900</v>
      </c>
      <c r="AD1349" s="63">
        <f>'טבלה מרכזת'!G1349</f>
        <v>1</v>
      </c>
      <c r="AE1349" s="63">
        <f>'טבלה מרכזת'!H1349</f>
        <v>900</v>
      </c>
    </row>
    <row r="1350" spans="2:31" ht="28.5" thickBot="1" x14ac:dyDescent="0.35">
      <c r="B1350" s="64" t="str">
        <f>תקן[[#This Row],[סוג מרכז]]</f>
        <v>תשושים-אופק</v>
      </c>
      <c r="C1350" s="64">
        <f>תקן[[#This Row],[גודל מרכז]]</f>
        <v>90</v>
      </c>
      <c r="D1350" s="64" t="str">
        <f>תקן[[#This Row],[סוג פריט]]</f>
        <v>ריהוט</v>
      </c>
      <c r="E1350" s="64" t="str">
        <f>תקן[[#This Row],[קטגוריה]]</f>
        <v>אולם כניסה</v>
      </c>
      <c r="F1350" s="60" t="str">
        <f>תקן[[#This Row],[תיאור הפריט]]</f>
        <v>ארון תצוגה/ויטרינה - רוחב 1מטר</v>
      </c>
      <c r="G1350" s="64">
        <f>תקן[[#This Row],[עלות פריט]]</f>
        <v>1500</v>
      </c>
      <c r="H1350" s="64">
        <f>תקן[[#This Row],[כמות]]</f>
        <v>3</v>
      </c>
      <c r="I1350" s="64">
        <f>תקן[[#This Row],[סהכ עלות]]</f>
        <v>4500</v>
      </c>
      <c r="J1350" s="65"/>
      <c r="K1350" s="209" t="str">
        <f t="shared" si="193"/>
        <v>ארון תצוגה/ויטרינה - רוחב 1מטר</v>
      </c>
      <c r="L1350" s="210">
        <f t="shared" si="189"/>
        <v>3</v>
      </c>
      <c r="M1350" s="211">
        <f t="shared" si="190"/>
        <v>0</v>
      </c>
      <c r="N1350" s="211">
        <f t="shared" si="191"/>
        <v>4500</v>
      </c>
      <c r="O1350" s="210"/>
      <c r="P1350" s="218"/>
      <c r="Q1350" s="215" t="str">
        <f t="shared" si="194"/>
        <v>ריהוט</v>
      </c>
      <c r="R1350" s="219">
        <f t="shared" si="195"/>
        <v>3</v>
      </c>
      <c r="S1350" s="211">
        <f t="shared" si="196"/>
        <v>0</v>
      </c>
      <c r="T1350" s="211">
        <f t="shared" si="192"/>
        <v>1500</v>
      </c>
      <c r="U1350" s="211">
        <f t="shared" si="197"/>
        <v>4500</v>
      </c>
      <c r="V1350" s="220"/>
      <c r="X1350" s="63" t="str">
        <f>'טבלה מרכזת'!A1350</f>
        <v>תשושים-אופק</v>
      </c>
      <c r="Y1350" s="63">
        <f>'טבלה מרכזת'!B1350</f>
        <v>90</v>
      </c>
      <c r="Z1350" s="63" t="str">
        <f>'טבלה מרכזת'!C1350</f>
        <v>ריהוט</v>
      </c>
      <c r="AA1350" s="63" t="str">
        <f>'טבלה מרכזת'!D1350</f>
        <v>אולם כניסה</v>
      </c>
      <c r="AB1350" s="63" t="str">
        <f>'טבלה מרכזת'!E1350</f>
        <v>ארון תצוגה/ויטרינה - רוחב 1מטר</v>
      </c>
      <c r="AC1350" s="63">
        <f>'טבלה מרכזת'!F1350</f>
        <v>1500</v>
      </c>
      <c r="AD1350" s="63">
        <f>'טבלה מרכזת'!G1350</f>
        <v>3</v>
      </c>
      <c r="AE1350" s="63">
        <f>'טבלה מרכזת'!H1350</f>
        <v>4500</v>
      </c>
    </row>
    <row r="1351" spans="2:31" ht="28.5" thickBot="1" x14ac:dyDescent="0.35">
      <c r="B1351" s="64" t="str">
        <f>תקן[[#This Row],[סוג מרכז]]</f>
        <v>תשושים-אופק</v>
      </c>
      <c r="C1351" s="64">
        <f>תקן[[#This Row],[גודל מרכז]]</f>
        <v>90</v>
      </c>
      <c r="D1351" s="64" t="str">
        <f>תקן[[#This Row],[סוג פריט]]</f>
        <v>ריהוט</v>
      </c>
      <c r="E1351" s="64" t="str">
        <f>תקן[[#This Row],[קטגוריה]]</f>
        <v>חדרי פעילות/תעסוקה</v>
      </c>
      <c r="F1351" s="60" t="str">
        <f>תקן[[#This Row],[תיאור הפריט]]</f>
        <v>ארון תצוגה/ויטרינה - רוחב 1מטר</v>
      </c>
      <c r="G1351" s="64">
        <f>תקן[[#This Row],[עלות פריט]]</f>
        <v>1500</v>
      </c>
      <c r="H1351" s="64">
        <f>תקן[[#This Row],[כמות]]</f>
        <v>3</v>
      </c>
      <c r="I1351" s="64">
        <f>תקן[[#This Row],[סהכ עלות]]</f>
        <v>4500</v>
      </c>
      <c r="J1351" s="65"/>
      <c r="K1351" s="209" t="str">
        <f t="shared" si="193"/>
        <v>ארון תצוגה/ויטרינה - רוחב 1מטר</v>
      </c>
      <c r="L1351" s="210">
        <f t="shared" ref="L1351:L1412" si="198">H1351</f>
        <v>3</v>
      </c>
      <c r="M1351" s="211">
        <f t="shared" ref="M1351:M1412" si="199">IF(L1351-H1351&lt;&gt;0,L1351-H1351,0)</f>
        <v>0</v>
      </c>
      <c r="N1351" s="211">
        <f t="shared" ref="N1351:N1412" si="200">L1351*G1351</f>
        <v>4500</v>
      </c>
      <c r="O1351" s="210"/>
      <c r="P1351" s="218"/>
      <c r="Q1351" s="215" t="str">
        <f t="shared" si="194"/>
        <v>ריהוט</v>
      </c>
      <c r="R1351" s="219">
        <f t="shared" si="195"/>
        <v>3</v>
      </c>
      <c r="S1351" s="211">
        <f t="shared" si="196"/>
        <v>0</v>
      </c>
      <c r="T1351" s="211">
        <f t="shared" ref="T1351:T1412" si="201">G1351</f>
        <v>1500</v>
      </c>
      <c r="U1351" s="211">
        <f t="shared" si="197"/>
        <v>4500</v>
      </c>
      <c r="V1351" s="220"/>
      <c r="X1351" s="63" t="str">
        <f>'טבלה מרכזת'!A1351</f>
        <v>תשושים-אופק</v>
      </c>
      <c r="Y1351" s="63">
        <f>'טבלה מרכזת'!B1351</f>
        <v>90</v>
      </c>
      <c r="Z1351" s="63" t="str">
        <f>'טבלה מרכזת'!C1351</f>
        <v>ריהוט</v>
      </c>
      <c r="AA1351" s="63" t="str">
        <f>'טבלה מרכזת'!D1351</f>
        <v>חדרי פעילות/תעסוקה</v>
      </c>
      <c r="AB1351" s="63" t="str">
        <f>'טבלה מרכזת'!E1351</f>
        <v>ארון תצוגה/ויטרינה - רוחב 1מטר</v>
      </c>
      <c r="AC1351" s="63">
        <f>'טבלה מרכזת'!F1351</f>
        <v>1500</v>
      </c>
      <c r="AD1351" s="63">
        <f>'טבלה מרכזת'!G1351</f>
        <v>3</v>
      </c>
      <c r="AE1351" s="63">
        <f>'טבלה מרכזת'!H1351</f>
        <v>4500</v>
      </c>
    </row>
    <row r="1352" spans="2:31" ht="14.5" thickBot="1" x14ac:dyDescent="0.35">
      <c r="B1352" s="64" t="str">
        <f>תקן[[#This Row],[סוג מרכז]]</f>
        <v>תשושים-אופק</v>
      </c>
      <c r="C1352" s="64">
        <f>תקן[[#This Row],[גודל מרכז]]</f>
        <v>90</v>
      </c>
      <c r="D1352" s="64" t="str">
        <f>תקן[[#This Row],[סוג פריט]]</f>
        <v>ריהוט</v>
      </c>
      <c r="E1352" s="64" t="str">
        <f>תקן[[#This Row],[קטגוריה]]</f>
        <v>חדר רחצה</v>
      </c>
      <c r="F1352" s="60" t="str">
        <f>תקן[[#This Row],[תיאור הפריט]]</f>
        <v>ארונית מגירות מפלסטיק</v>
      </c>
      <c r="G1352" s="64">
        <f>תקן[[#This Row],[עלות פריט]]</f>
        <v>350</v>
      </c>
      <c r="H1352" s="64">
        <f>תקן[[#This Row],[כמות]]</f>
        <v>3</v>
      </c>
      <c r="I1352" s="64">
        <f>תקן[[#This Row],[סהכ עלות]]</f>
        <v>1050</v>
      </c>
      <c r="J1352" s="65"/>
      <c r="K1352" s="209" t="str">
        <f t="shared" ref="K1352:K1413" si="202">F1352</f>
        <v>ארונית מגירות מפלסטיק</v>
      </c>
      <c r="L1352" s="210">
        <f t="shared" si="198"/>
        <v>3</v>
      </c>
      <c r="M1352" s="211">
        <f t="shared" si="199"/>
        <v>0</v>
      </c>
      <c r="N1352" s="211">
        <f t="shared" si="200"/>
        <v>1050</v>
      </c>
      <c r="O1352" s="210"/>
      <c r="P1352" s="218"/>
      <c r="Q1352" s="215" t="str">
        <f t="shared" ref="Q1352:Q1413" si="203">D1352</f>
        <v>ריהוט</v>
      </c>
      <c r="R1352" s="219">
        <f t="shared" ref="R1352:R1413" si="204">L1352</f>
        <v>3</v>
      </c>
      <c r="S1352" s="211">
        <f t="shared" ref="S1352:S1413" si="205">M1352</f>
        <v>0</v>
      </c>
      <c r="T1352" s="211">
        <f t="shared" si="201"/>
        <v>350</v>
      </c>
      <c r="U1352" s="211">
        <f t="shared" ref="U1352:U1413" si="206">T1352*R1352</f>
        <v>1050</v>
      </c>
      <c r="V1352" s="220"/>
      <c r="X1352" s="63" t="str">
        <f>'טבלה מרכזת'!A1352</f>
        <v>תשושים-אופק</v>
      </c>
      <c r="Y1352" s="63">
        <f>'טבלה מרכזת'!B1352</f>
        <v>90</v>
      </c>
      <c r="Z1352" s="63" t="str">
        <f>'טבלה מרכזת'!C1352</f>
        <v>ריהוט</v>
      </c>
      <c r="AA1352" s="63" t="str">
        <f>'טבלה מרכזת'!D1352</f>
        <v>חדר רחצה</v>
      </c>
      <c r="AB1352" s="63" t="str">
        <f>'טבלה מרכזת'!E1352</f>
        <v>ארונית מגירות מפלסטיק</v>
      </c>
      <c r="AC1352" s="63">
        <f>'טבלה מרכזת'!F1352</f>
        <v>350</v>
      </c>
      <c r="AD1352" s="63">
        <f>'טבלה מרכזת'!G1352</f>
        <v>3</v>
      </c>
      <c r="AE1352" s="63">
        <f>'טבלה מרכזת'!H1352</f>
        <v>1050</v>
      </c>
    </row>
    <row r="1353" spans="2:31" ht="14.5" thickBot="1" x14ac:dyDescent="0.35">
      <c r="B1353" s="64" t="str">
        <f>תקן[[#This Row],[סוג מרכז]]</f>
        <v>תשושים-אופק</v>
      </c>
      <c r="C1353" s="64">
        <f>תקן[[#This Row],[גודל מרכז]]</f>
        <v>90</v>
      </c>
      <c r="D1353" s="64" t="str">
        <f>תקן[[#This Row],[סוג פריט]]</f>
        <v>ריהוט</v>
      </c>
      <c r="E1353" s="64" t="str">
        <f>תקן[[#This Row],[קטגוריה]]</f>
        <v>חדר מזכירות וקבלה</v>
      </c>
      <c r="F1353" s="60" t="str">
        <f>תקן[[#This Row],[תיאור הפריט]]</f>
        <v>דלפק קבלה</v>
      </c>
      <c r="G1353" s="64">
        <f>תקן[[#This Row],[עלות פריט]]</f>
        <v>15000</v>
      </c>
      <c r="H1353" s="64">
        <f>תקן[[#This Row],[כמות]]</f>
        <v>1</v>
      </c>
      <c r="I1353" s="64">
        <f>תקן[[#This Row],[סהכ עלות]]</f>
        <v>15000</v>
      </c>
      <c r="J1353" s="65"/>
      <c r="K1353" s="209" t="str">
        <f t="shared" si="202"/>
        <v>דלפק קבלה</v>
      </c>
      <c r="L1353" s="210">
        <f t="shared" si="198"/>
        <v>1</v>
      </c>
      <c r="M1353" s="211">
        <f t="shared" si="199"/>
        <v>0</v>
      </c>
      <c r="N1353" s="211">
        <f t="shared" si="200"/>
        <v>15000</v>
      </c>
      <c r="O1353" s="210"/>
      <c r="P1353" s="218"/>
      <c r="Q1353" s="215" t="str">
        <f t="shared" si="203"/>
        <v>ריהוט</v>
      </c>
      <c r="R1353" s="219">
        <f t="shared" si="204"/>
        <v>1</v>
      </c>
      <c r="S1353" s="211">
        <f t="shared" si="205"/>
        <v>0</v>
      </c>
      <c r="T1353" s="211">
        <f t="shared" si="201"/>
        <v>15000</v>
      </c>
      <c r="U1353" s="211">
        <f t="shared" si="206"/>
        <v>15000</v>
      </c>
      <c r="V1353" s="220"/>
      <c r="X1353" s="63" t="str">
        <f>'טבלה מרכזת'!A1353</f>
        <v>תשושים-אופק</v>
      </c>
      <c r="Y1353" s="63">
        <f>'טבלה מרכזת'!B1353</f>
        <v>90</v>
      </c>
      <c r="Z1353" s="63" t="str">
        <f>'טבלה מרכזת'!C1353</f>
        <v>ריהוט</v>
      </c>
      <c r="AA1353" s="63" t="str">
        <f>'טבלה מרכזת'!D1353</f>
        <v>חדר מזכירות וקבלה</v>
      </c>
      <c r="AB1353" s="63" t="str">
        <f>'טבלה מרכזת'!E1353</f>
        <v>דלפק קבלה</v>
      </c>
      <c r="AC1353" s="63">
        <f>'טבלה מרכזת'!F1353</f>
        <v>15000</v>
      </c>
      <c r="AD1353" s="63">
        <f>'טבלה מרכזת'!G1353</f>
        <v>1</v>
      </c>
      <c r="AE1353" s="63">
        <f>'טבלה מרכזת'!H1353</f>
        <v>15000</v>
      </c>
    </row>
    <row r="1354" spans="2:31" ht="14.5" thickBot="1" x14ac:dyDescent="0.35">
      <c r="B1354" s="64" t="str">
        <f>תקן[[#This Row],[סוג מרכז]]</f>
        <v>תשושים-אופק</v>
      </c>
      <c r="C1354" s="64">
        <f>תקן[[#This Row],[גודל מרכז]]</f>
        <v>90</v>
      </c>
      <c r="D1354" s="64" t="str">
        <f>תקן[[#This Row],[סוג פריט]]</f>
        <v>ריהוט</v>
      </c>
      <c r="E1354" s="64" t="str">
        <f>תקן[[#This Row],[קטגוריה]]</f>
        <v>כללי</v>
      </c>
      <c r="F1354" s="60" t="str">
        <f>תקן[[#This Row],[תיאור הפריט]]</f>
        <v>וילונות הצללה (עלות למ"ר))</v>
      </c>
      <c r="G1354" s="64">
        <f>תקן[[#This Row],[עלות פריט]]</f>
        <v>375</v>
      </c>
      <c r="H1354" s="64">
        <f>תקן[[#This Row],[כמות]]</f>
        <v>40</v>
      </c>
      <c r="I1354" s="64">
        <f>תקן[[#This Row],[סהכ עלות]]</f>
        <v>15000</v>
      </c>
      <c r="J1354" s="65"/>
      <c r="K1354" s="209" t="str">
        <f t="shared" si="202"/>
        <v>וילונות הצללה (עלות למ"ר))</v>
      </c>
      <c r="L1354" s="210">
        <f t="shared" si="198"/>
        <v>40</v>
      </c>
      <c r="M1354" s="211">
        <f t="shared" si="199"/>
        <v>0</v>
      </c>
      <c r="N1354" s="211">
        <f t="shared" si="200"/>
        <v>15000</v>
      </c>
      <c r="O1354" s="210"/>
      <c r="P1354" s="218"/>
      <c r="Q1354" s="215" t="str">
        <f t="shared" si="203"/>
        <v>ריהוט</v>
      </c>
      <c r="R1354" s="219">
        <f t="shared" si="204"/>
        <v>40</v>
      </c>
      <c r="S1354" s="211">
        <f t="shared" si="205"/>
        <v>0</v>
      </c>
      <c r="T1354" s="211">
        <f t="shared" si="201"/>
        <v>375</v>
      </c>
      <c r="U1354" s="211">
        <f t="shared" si="206"/>
        <v>15000</v>
      </c>
      <c r="V1354" s="220"/>
      <c r="X1354" s="63" t="str">
        <f>'טבלה מרכזת'!A1354</f>
        <v>תשושים-אופק</v>
      </c>
      <c r="Y1354" s="63">
        <f>'טבלה מרכזת'!B1354</f>
        <v>90</v>
      </c>
      <c r="Z1354" s="63" t="str">
        <f>'טבלה מרכזת'!C1354</f>
        <v>ריהוט</v>
      </c>
      <c r="AA1354" s="63" t="str">
        <f>'טבלה מרכזת'!D1354</f>
        <v>כללי</v>
      </c>
      <c r="AB1354" s="63" t="str">
        <f>'טבלה מרכזת'!E1354</f>
        <v>וילונות הצללה (עלות למ"ר))</v>
      </c>
      <c r="AC1354" s="63">
        <f>'טבלה מרכזת'!F1354</f>
        <v>375</v>
      </c>
      <c r="AD1354" s="63">
        <f>'טבלה מרכזת'!G1354</f>
        <v>40</v>
      </c>
      <c r="AE1354" s="63">
        <f>'טבלה מרכזת'!H1354</f>
        <v>15000</v>
      </c>
    </row>
    <row r="1355" spans="2:31" ht="14.5" thickBot="1" x14ac:dyDescent="0.35">
      <c r="B1355" s="64" t="str">
        <f>תקן[[#This Row],[סוג מרכז]]</f>
        <v>תשושים-אופק</v>
      </c>
      <c r="C1355" s="64">
        <f>תקן[[#This Row],[גודל מרכז]]</f>
        <v>90</v>
      </c>
      <c r="D1355" s="64" t="str">
        <f>תקן[[#This Row],[סוג פריט]]</f>
        <v>ריהוט</v>
      </c>
      <c r="E1355" s="64" t="str">
        <f>תקן[[#This Row],[קטגוריה]]</f>
        <v>חדר ניקיון</v>
      </c>
      <c r="F1355" s="60" t="str">
        <f>תקן[[#This Row],[תיאור הפריט]]</f>
        <v>יחידת מדפים</v>
      </c>
      <c r="G1355" s="64">
        <f>תקן[[#This Row],[עלות פריט]]</f>
        <v>600</v>
      </c>
      <c r="H1355" s="64">
        <f>תקן[[#This Row],[כמות]]</f>
        <v>2</v>
      </c>
      <c r="I1355" s="64">
        <f>תקן[[#This Row],[סהכ עלות]]</f>
        <v>1200</v>
      </c>
      <c r="J1355" s="65"/>
      <c r="K1355" s="209" t="str">
        <f t="shared" si="202"/>
        <v>יחידת מדפים</v>
      </c>
      <c r="L1355" s="210">
        <f t="shared" si="198"/>
        <v>2</v>
      </c>
      <c r="M1355" s="211">
        <f t="shared" si="199"/>
        <v>0</v>
      </c>
      <c r="N1355" s="211">
        <f t="shared" si="200"/>
        <v>1200</v>
      </c>
      <c r="O1355" s="210"/>
      <c r="P1355" s="218"/>
      <c r="Q1355" s="215" t="str">
        <f t="shared" si="203"/>
        <v>ריהוט</v>
      </c>
      <c r="R1355" s="219">
        <f t="shared" si="204"/>
        <v>2</v>
      </c>
      <c r="S1355" s="211">
        <f t="shared" si="205"/>
        <v>0</v>
      </c>
      <c r="T1355" s="211">
        <f t="shared" si="201"/>
        <v>600</v>
      </c>
      <c r="U1355" s="211">
        <f t="shared" si="206"/>
        <v>1200</v>
      </c>
      <c r="V1355" s="220"/>
      <c r="X1355" s="63" t="str">
        <f>'טבלה מרכזת'!A1355</f>
        <v>תשושים-אופק</v>
      </c>
      <c r="Y1355" s="63">
        <f>'טבלה מרכזת'!B1355</f>
        <v>90</v>
      </c>
      <c r="Z1355" s="63" t="str">
        <f>'טבלה מרכזת'!C1355</f>
        <v>ריהוט</v>
      </c>
      <c r="AA1355" s="63" t="str">
        <f>'טבלה מרכזת'!D1355</f>
        <v>חדר ניקיון</v>
      </c>
      <c r="AB1355" s="63" t="str">
        <f>'טבלה מרכזת'!E1355</f>
        <v>יחידת מדפים</v>
      </c>
      <c r="AC1355" s="63">
        <f>'טבלה מרכזת'!F1355</f>
        <v>600</v>
      </c>
      <c r="AD1355" s="63">
        <f>'טבלה מרכזת'!G1355</f>
        <v>2</v>
      </c>
      <c r="AE1355" s="63">
        <f>'טבלה מרכזת'!H1355</f>
        <v>1200</v>
      </c>
    </row>
    <row r="1356" spans="2:31" ht="14.5" thickBot="1" x14ac:dyDescent="0.35">
      <c r="B1356" s="64" t="str">
        <f>תקן[[#This Row],[סוג מרכז]]</f>
        <v>תשושים-אופק</v>
      </c>
      <c r="C1356" s="64">
        <f>תקן[[#This Row],[גודל מרכז]]</f>
        <v>90</v>
      </c>
      <c r="D1356" s="64" t="str">
        <f>תקן[[#This Row],[סוג פריט]]</f>
        <v>ריהוט</v>
      </c>
      <c r="E1356" s="64" t="str">
        <f>תקן[[#This Row],[קטגוריה]]</f>
        <v>חדרי פעילות/תעסוקה</v>
      </c>
      <c r="F1356" s="60" t="str">
        <f>תקן[[#This Row],[תיאור הפריט]]</f>
        <v>יחידת מדפים</v>
      </c>
      <c r="G1356" s="64">
        <f>תקן[[#This Row],[עלות פריט]]</f>
        <v>600</v>
      </c>
      <c r="H1356" s="64">
        <f>תקן[[#This Row],[כמות]]</f>
        <v>6</v>
      </c>
      <c r="I1356" s="64">
        <f>תקן[[#This Row],[סהכ עלות]]</f>
        <v>3600</v>
      </c>
      <c r="J1356" s="65"/>
      <c r="K1356" s="209" t="str">
        <f t="shared" si="202"/>
        <v>יחידת מדפים</v>
      </c>
      <c r="L1356" s="210">
        <f t="shared" si="198"/>
        <v>6</v>
      </c>
      <c r="M1356" s="211">
        <f t="shared" si="199"/>
        <v>0</v>
      </c>
      <c r="N1356" s="211">
        <f t="shared" si="200"/>
        <v>3600</v>
      </c>
      <c r="O1356" s="210"/>
      <c r="P1356" s="218"/>
      <c r="Q1356" s="215" t="str">
        <f t="shared" si="203"/>
        <v>ריהוט</v>
      </c>
      <c r="R1356" s="219">
        <f t="shared" si="204"/>
        <v>6</v>
      </c>
      <c r="S1356" s="211">
        <f t="shared" si="205"/>
        <v>0</v>
      </c>
      <c r="T1356" s="211">
        <f t="shared" si="201"/>
        <v>600</v>
      </c>
      <c r="U1356" s="211">
        <f t="shared" si="206"/>
        <v>3600</v>
      </c>
      <c r="V1356" s="220"/>
      <c r="X1356" s="63" t="str">
        <f>'טבלה מרכזת'!A1356</f>
        <v>תשושים-אופק</v>
      </c>
      <c r="Y1356" s="63">
        <f>'טבלה מרכזת'!B1356</f>
        <v>90</v>
      </c>
      <c r="Z1356" s="63" t="str">
        <f>'טבלה מרכזת'!C1356</f>
        <v>ריהוט</v>
      </c>
      <c r="AA1356" s="63" t="str">
        <f>'טבלה מרכזת'!D1356</f>
        <v>חדרי פעילות/תעסוקה</v>
      </c>
      <c r="AB1356" s="63" t="str">
        <f>'טבלה מרכזת'!E1356</f>
        <v>יחידת מדפים</v>
      </c>
      <c r="AC1356" s="63">
        <f>'טבלה מרכזת'!F1356</f>
        <v>600</v>
      </c>
      <c r="AD1356" s="63">
        <f>'טבלה מרכזת'!G1356</f>
        <v>6</v>
      </c>
      <c r="AE1356" s="63">
        <f>'טבלה מרכזת'!H1356</f>
        <v>3600</v>
      </c>
    </row>
    <row r="1357" spans="2:31" ht="14.5" thickBot="1" x14ac:dyDescent="0.35">
      <c r="B1357" s="64" t="str">
        <f>תקן[[#This Row],[סוג מרכז]]</f>
        <v>תשושים-אופק</v>
      </c>
      <c r="C1357" s="64">
        <f>תקן[[#This Row],[גודל מרכז]]</f>
        <v>90</v>
      </c>
      <c r="D1357" s="64" t="str">
        <f>תקן[[#This Row],[סוג פריט]]</f>
        <v>ריהוט</v>
      </c>
      <c r="E1357" s="64" t="str">
        <f>תקן[[#This Row],[קטגוריה]]</f>
        <v>מחסנים - מטבח, כללי, תעסוקה</v>
      </c>
      <c r="F1357" s="60" t="str">
        <f>תקן[[#This Row],[תיאור הפריט]]</f>
        <v>יחידת מדפים</v>
      </c>
      <c r="G1357" s="64">
        <f>תקן[[#This Row],[עלות פריט]]</f>
        <v>600</v>
      </c>
      <c r="H1357" s="64">
        <f>תקן[[#This Row],[כמות]]</f>
        <v>9</v>
      </c>
      <c r="I1357" s="64">
        <f>תקן[[#This Row],[סהכ עלות]]</f>
        <v>5400</v>
      </c>
      <c r="J1357" s="65"/>
      <c r="K1357" s="209" t="str">
        <f t="shared" si="202"/>
        <v>יחידת מדפים</v>
      </c>
      <c r="L1357" s="210">
        <f t="shared" si="198"/>
        <v>9</v>
      </c>
      <c r="M1357" s="211">
        <f t="shared" si="199"/>
        <v>0</v>
      </c>
      <c r="N1357" s="211">
        <f t="shared" si="200"/>
        <v>5400</v>
      </c>
      <c r="O1357" s="210"/>
      <c r="P1357" s="218"/>
      <c r="Q1357" s="215" t="str">
        <f t="shared" si="203"/>
        <v>ריהוט</v>
      </c>
      <c r="R1357" s="219">
        <f t="shared" si="204"/>
        <v>9</v>
      </c>
      <c r="S1357" s="211">
        <f t="shared" si="205"/>
        <v>0</v>
      </c>
      <c r="T1357" s="211">
        <f t="shared" si="201"/>
        <v>600</v>
      </c>
      <c r="U1357" s="211">
        <f t="shared" si="206"/>
        <v>5400</v>
      </c>
      <c r="V1357" s="220"/>
      <c r="X1357" s="63" t="str">
        <f>'טבלה מרכזת'!A1357</f>
        <v>תשושים-אופק</v>
      </c>
      <c r="Y1357" s="63">
        <f>'טבלה מרכזת'!B1357</f>
        <v>90</v>
      </c>
      <c r="Z1357" s="63" t="str">
        <f>'טבלה מרכזת'!C1357</f>
        <v>ריהוט</v>
      </c>
      <c r="AA1357" s="63" t="str">
        <f>'טבלה מרכזת'!D1357</f>
        <v>מחסנים - מטבח, כללי, תעסוקה</v>
      </c>
      <c r="AB1357" s="63" t="str">
        <f>'טבלה מרכזת'!E1357</f>
        <v>יחידת מדפים</v>
      </c>
      <c r="AC1357" s="63">
        <f>'טבלה מרכזת'!F1357</f>
        <v>600</v>
      </c>
      <c r="AD1357" s="63">
        <f>'טבלה מרכזת'!G1357</f>
        <v>9</v>
      </c>
      <c r="AE1357" s="63">
        <f>'טבלה מרכזת'!H1357</f>
        <v>5400</v>
      </c>
    </row>
    <row r="1358" spans="2:31" ht="14.5" thickBot="1" x14ac:dyDescent="0.35">
      <c r="B1358" s="64" t="str">
        <f>תקן[[#This Row],[סוג מרכז]]</f>
        <v>תשושים-אופק</v>
      </c>
      <c r="C1358" s="64">
        <f>תקן[[#This Row],[גודל מרכז]]</f>
        <v>90</v>
      </c>
      <c r="D1358" s="64" t="str">
        <f>תקן[[#This Row],[סוג פריט]]</f>
        <v>ריהוט</v>
      </c>
      <c r="E1358" s="64" t="str">
        <f>תקן[[#This Row],[קטגוריה]]</f>
        <v>חדר מזכירות וקבלה</v>
      </c>
      <c r="F1358" s="60" t="str">
        <f>תקן[[#This Row],[תיאור הפריט]]</f>
        <v>כוננית פתוחה</v>
      </c>
      <c r="G1358" s="64">
        <f>תקן[[#This Row],[עלות פריט]]</f>
        <v>800</v>
      </c>
      <c r="H1358" s="64">
        <f>תקן[[#This Row],[כמות]]</f>
        <v>2</v>
      </c>
      <c r="I1358" s="64">
        <f>תקן[[#This Row],[סהכ עלות]]</f>
        <v>1600</v>
      </c>
      <c r="J1358" s="65"/>
      <c r="K1358" s="209" t="str">
        <f t="shared" si="202"/>
        <v>כוננית פתוחה</v>
      </c>
      <c r="L1358" s="210">
        <f t="shared" si="198"/>
        <v>2</v>
      </c>
      <c r="M1358" s="211">
        <f t="shared" si="199"/>
        <v>0</v>
      </c>
      <c r="N1358" s="211">
        <f t="shared" si="200"/>
        <v>1600</v>
      </c>
      <c r="O1358" s="210"/>
      <c r="P1358" s="218"/>
      <c r="Q1358" s="215" t="str">
        <f t="shared" si="203"/>
        <v>ריהוט</v>
      </c>
      <c r="R1358" s="219">
        <f t="shared" si="204"/>
        <v>2</v>
      </c>
      <c r="S1358" s="211">
        <f t="shared" si="205"/>
        <v>0</v>
      </c>
      <c r="T1358" s="211">
        <f t="shared" si="201"/>
        <v>800</v>
      </c>
      <c r="U1358" s="211">
        <f t="shared" si="206"/>
        <v>1600</v>
      </c>
      <c r="V1358" s="220"/>
      <c r="X1358" s="63" t="str">
        <f>'טבלה מרכזת'!A1358</f>
        <v>תשושים-אופק</v>
      </c>
      <c r="Y1358" s="63">
        <f>'טבלה מרכזת'!B1358</f>
        <v>90</v>
      </c>
      <c r="Z1358" s="63" t="str">
        <f>'טבלה מרכזת'!C1358</f>
        <v>ריהוט</v>
      </c>
      <c r="AA1358" s="63" t="str">
        <f>'טבלה מרכזת'!D1358</f>
        <v>חדר מזכירות וקבלה</v>
      </c>
      <c r="AB1358" s="63" t="str">
        <f>'טבלה מרכזת'!E1358</f>
        <v>כוננית פתוחה</v>
      </c>
      <c r="AC1358" s="63">
        <f>'טבלה מרכזת'!F1358</f>
        <v>800</v>
      </c>
      <c r="AD1358" s="63">
        <f>'טבלה מרכזת'!G1358</f>
        <v>2</v>
      </c>
      <c r="AE1358" s="63">
        <f>'טבלה מרכזת'!H1358</f>
        <v>1600</v>
      </c>
    </row>
    <row r="1359" spans="2:31" ht="14.5" thickBot="1" x14ac:dyDescent="0.35">
      <c r="B1359" s="64" t="str">
        <f>תקן[[#This Row],[סוג מרכז]]</f>
        <v>תשושים-אופק</v>
      </c>
      <c r="C1359" s="64">
        <f>תקן[[#This Row],[גודל מרכז]]</f>
        <v>90</v>
      </c>
      <c r="D1359" s="64" t="str">
        <f>תקן[[#This Row],[סוג פריט]]</f>
        <v>ריהוט</v>
      </c>
      <c r="E1359" s="64" t="str">
        <f>תקן[[#This Row],[קטגוריה]]</f>
        <v>חדר מחשבים</v>
      </c>
      <c r="F1359" s="60" t="str">
        <f>תקן[[#This Row],[תיאור הפריט]]</f>
        <v>כוננית פתוחה</v>
      </c>
      <c r="G1359" s="64">
        <f>תקן[[#This Row],[עלות פריט]]</f>
        <v>1400</v>
      </c>
      <c r="H1359" s="64">
        <f>תקן[[#This Row],[כמות]]</f>
        <v>1</v>
      </c>
      <c r="I1359" s="64">
        <f>תקן[[#This Row],[סהכ עלות]]</f>
        <v>1400</v>
      </c>
      <c r="J1359" s="65"/>
      <c r="K1359" s="209" t="str">
        <f t="shared" si="202"/>
        <v>כוננית פתוחה</v>
      </c>
      <c r="L1359" s="210">
        <f t="shared" si="198"/>
        <v>1</v>
      </c>
      <c r="M1359" s="211">
        <f t="shared" si="199"/>
        <v>0</v>
      </c>
      <c r="N1359" s="211">
        <f t="shared" si="200"/>
        <v>1400</v>
      </c>
      <c r="O1359" s="210"/>
      <c r="P1359" s="218"/>
      <c r="Q1359" s="215" t="str">
        <f t="shared" si="203"/>
        <v>ריהוט</v>
      </c>
      <c r="R1359" s="219">
        <f t="shared" si="204"/>
        <v>1</v>
      </c>
      <c r="S1359" s="211">
        <f t="shared" si="205"/>
        <v>0</v>
      </c>
      <c r="T1359" s="211">
        <f t="shared" si="201"/>
        <v>1400</v>
      </c>
      <c r="U1359" s="211">
        <f t="shared" si="206"/>
        <v>1400</v>
      </c>
      <c r="V1359" s="220"/>
      <c r="X1359" s="63" t="str">
        <f>'טבלה מרכזת'!A1359</f>
        <v>תשושים-אופק</v>
      </c>
      <c r="Y1359" s="63">
        <f>'טבלה מרכזת'!B1359</f>
        <v>90</v>
      </c>
      <c r="Z1359" s="63" t="str">
        <f>'טבלה מרכזת'!C1359</f>
        <v>ריהוט</v>
      </c>
      <c r="AA1359" s="63" t="str">
        <f>'טבלה מרכזת'!D1359</f>
        <v>חדר מחשבים</v>
      </c>
      <c r="AB1359" s="63" t="str">
        <f>'טבלה מרכזת'!E1359</f>
        <v>כוננית פתוחה</v>
      </c>
      <c r="AC1359" s="63">
        <f>'טבלה מרכזת'!F1359</f>
        <v>1400</v>
      </c>
      <c r="AD1359" s="63">
        <f>'טבלה מרכזת'!G1359</f>
        <v>1</v>
      </c>
      <c r="AE1359" s="63">
        <f>'טבלה מרכזת'!H1359</f>
        <v>1400</v>
      </c>
    </row>
    <row r="1360" spans="2:31" ht="14.5" thickBot="1" x14ac:dyDescent="0.35">
      <c r="B1360" s="64" t="str">
        <f>תקן[[#This Row],[סוג מרכז]]</f>
        <v>תשושים-אופק</v>
      </c>
      <c r="C1360" s="64">
        <f>תקן[[#This Row],[גודל מרכז]]</f>
        <v>90</v>
      </c>
      <c r="D1360" s="64" t="str">
        <f>תקן[[#This Row],[סוג פריט]]</f>
        <v>ריהוט</v>
      </c>
      <c r="E1360" s="64" t="str">
        <f>תקן[[#This Row],[קטגוריה]]</f>
        <v>חדרי צוות/רב תחומי</v>
      </c>
      <c r="F1360" s="60" t="str">
        <f>תקן[[#This Row],[תיאור הפריט]]</f>
        <v>כוננית פתוחה</v>
      </c>
      <c r="G1360" s="64">
        <f>תקן[[#This Row],[עלות פריט]]</f>
        <v>800</v>
      </c>
      <c r="H1360" s="64">
        <f>תקן[[#This Row],[כמות]]</f>
        <v>2</v>
      </c>
      <c r="I1360" s="64">
        <f>תקן[[#This Row],[סהכ עלות]]</f>
        <v>1600</v>
      </c>
      <c r="J1360" s="65"/>
      <c r="K1360" s="209" t="str">
        <f t="shared" si="202"/>
        <v>כוננית פתוחה</v>
      </c>
      <c r="L1360" s="210">
        <f t="shared" si="198"/>
        <v>2</v>
      </c>
      <c r="M1360" s="211">
        <f t="shared" si="199"/>
        <v>0</v>
      </c>
      <c r="N1360" s="211">
        <f t="shared" si="200"/>
        <v>1600</v>
      </c>
      <c r="O1360" s="210"/>
      <c r="P1360" s="218"/>
      <c r="Q1360" s="215" t="str">
        <f t="shared" si="203"/>
        <v>ריהוט</v>
      </c>
      <c r="R1360" s="219">
        <f t="shared" si="204"/>
        <v>2</v>
      </c>
      <c r="S1360" s="211">
        <f t="shared" si="205"/>
        <v>0</v>
      </c>
      <c r="T1360" s="211">
        <f t="shared" si="201"/>
        <v>800</v>
      </c>
      <c r="U1360" s="211">
        <f t="shared" si="206"/>
        <v>1600</v>
      </c>
      <c r="V1360" s="220"/>
      <c r="X1360" s="63" t="str">
        <f>'טבלה מרכזת'!A1360</f>
        <v>תשושים-אופק</v>
      </c>
      <c r="Y1360" s="63">
        <f>'טבלה מרכזת'!B1360</f>
        <v>90</v>
      </c>
      <c r="Z1360" s="63" t="str">
        <f>'טבלה מרכזת'!C1360</f>
        <v>ריהוט</v>
      </c>
      <c r="AA1360" s="63" t="str">
        <f>'טבלה מרכזת'!D1360</f>
        <v>חדרי צוות/רב תחומי</v>
      </c>
      <c r="AB1360" s="63" t="str">
        <f>'טבלה מרכזת'!E1360</f>
        <v>כוננית פתוחה</v>
      </c>
      <c r="AC1360" s="63">
        <f>'טבלה מרכזת'!F1360</f>
        <v>800</v>
      </c>
      <c r="AD1360" s="63">
        <f>'טבלה מרכזת'!G1360</f>
        <v>2</v>
      </c>
      <c r="AE1360" s="63">
        <f>'טבלה מרכזת'!H1360</f>
        <v>1600</v>
      </c>
    </row>
    <row r="1361" spans="2:31" ht="14.5" thickBot="1" x14ac:dyDescent="0.35">
      <c r="B1361" s="64" t="str">
        <f>תקן[[#This Row],[סוג מרכז]]</f>
        <v>תשושים-אופק</v>
      </c>
      <c r="C1361" s="64">
        <f>תקן[[#This Row],[גודל מרכז]]</f>
        <v>90</v>
      </c>
      <c r="D1361" s="64" t="str">
        <f>תקן[[#This Row],[סוג פריט]]</f>
        <v>ריהוט</v>
      </c>
      <c r="E1361" s="64" t="str">
        <f>תקן[[#This Row],[קטגוריה]]</f>
        <v>מכבסה</v>
      </c>
      <c r="F1361" s="60" t="str">
        <f>תקן[[#This Row],[תיאור הפריט]]</f>
        <v>כוננית פתוחה</v>
      </c>
      <c r="G1361" s="64">
        <f>תקן[[#This Row],[עלות פריט]]</f>
        <v>1200</v>
      </c>
      <c r="H1361" s="64">
        <f>תקן[[#This Row],[כמות]]</f>
        <v>1</v>
      </c>
      <c r="I1361" s="64">
        <f>תקן[[#This Row],[סהכ עלות]]</f>
        <v>1200</v>
      </c>
      <c r="J1361" s="65"/>
      <c r="K1361" s="209" t="str">
        <f t="shared" si="202"/>
        <v>כוננית פתוחה</v>
      </c>
      <c r="L1361" s="210">
        <f t="shared" si="198"/>
        <v>1</v>
      </c>
      <c r="M1361" s="211">
        <f t="shared" si="199"/>
        <v>0</v>
      </c>
      <c r="N1361" s="211">
        <f t="shared" si="200"/>
        <v>1200</v>
      </c>
      <c r="O1361" s="210"/>
      <c r="P1361" s="218"/>
      <c r="Q1361" s="215" t="str">
        <f t="shared" si="203"/>
        <v>ריהוט</v>
      </c>
      <c r="R1361" s="219">
        <f t="shared" si="204"/>
        <v>1</v>
      </c>
      <c r="S1361" s="211">
        <f t="shared" si="205"/>
        <v>0</v>
      </c>
      <c r="T1361" s="211">
        <f t="shared" si="201"/>
        <v>1200</v>
      </c>
      <c r="U1361" s="211">
        <f t="shared" si="206"/>
        <v>1200</v>
      </c>
      <c r="V1361" s="220"/>
      <c r="X1361" s="63" t="str">
        <f>'טבלה מרכזת'!A1361</f>
        <v>תשושים-אופק</v>
      </c>
      <c r="Y1361" s="63">
        <f>'טבלה מרכזת'!B1361</f>
        <v>90</v>
      </c>
      <c r="Z1361" s="63" t="str">
        <f>'טבלה מרכזת'!C1361</f>
        <v>ריהוט</v>
      </c>
      <c r="AA1361" s="63" t="str">
        <f>'טבלה מרכזת'!D1361</f>
        <v>מכבסה</v>
      </c>
      <c r="AB1361" s="63" t="str">
        <f>'טבלה מרכזת'!E1361</f>
        <v>כוננית פתוחה</v>
      </c>
      <c r="AC1361" s="63">
        <f>'טבלה מרכזת'!F1361</f>
        <v>1200</v>
      </c>
      <c r="AD1361" s="63">
        <f>'טבלה מרכזת'!G1361</f>
        <v>1</v>
      </c>
      <c r="AE1361" s="63">
        <f>'טבלה מרכזת'!H1361</f>
        <v>1200</v>
      </c>
    </row>
    <row r="1362" spans="2:31" ht="14.5" thickBot="1" x14ac:dyDescent="0.35">
      <c r="B1362" s="64" t="str">
        <f>תקן[[#This Row],[סוג מרכז]]</f>
        <v>תשושים-אופק</v>
      </c>
      <c r="C1362" s="64">
        <f>תקן[[#This Row],[גודל מרכז]]</f>
        <v>90</v>
      </c>
      <c r="D1362" s="64" t="str">
        <f>תקן[[#This Row],[סוג פריט]]</f>
        <v>ריהוט</v>
      </c>
      <c r="E1362" s="64" t="str">
        <f>תקן[[#This Row],[קטגוריה]]</f>
        <v>אולם כניסה</v>
      </c>
      <c r="F1362" s="60" t="str">
        <f>תקן[[#This Row],[תיאור הפריט]]</f>
        <v xml:space="preserve">כורסת הסבה  </v>
      </c>
      <c r="G1362" s="64">
        <f>תקן[[#This Row],[עלות פריט]]</f>
        <v>750</v>
      </c>
      <c r="H1362" s="64">
        <f>תקן[[#This Row],[כמות]]</f>
        <v>8</v>
      </c>
      <c r="I1362" s="64">
        <f>תקן[[#This Row],[סהכ עלות]]</f>
        <v>6000</v>
      </c>
      <c r="J1362" s="65"/>
      <c r="K1362" s="209" t="str">
        <f t="shared" si="202"/>
        <v xml:space="preserve">כורסת הסבה  </v>
      </c>
      <c r="L1362" s="210">
        <f t="shared" si="198"/>
        <v>8</v>
      </c>
      <c r="M1362" s="211">
        <f t="shared" si="199"/>
        <v>0</v>
      </c>
      <c r="N1362" s="211">
        <f t="shared" si="200"/>
        <v>6000</v>
      </c>
      <c r="O1362" s="210"/>
      <c r="P1362" s="218"/>
      <c r="Q1362" s="215" t="str">
        <f t="shared" si="203"/>
        <v>ריהוט</v>
      </c>
      <c r="R1362" s="219">
        <f t="shared" si="204"/>
        <v>8</v>
      </c>
      <c r="S1362" s="211">
        <f t="shared" si="205"/>
        <v>0</v>
      </c>
      <c r="T1362" s="211">
        <f t="shared" si="201"/>
        <v>750</v>
      </c>
      <c r="U1362" s="211">
        <f t="shared" si="206"/>
        <v>6000</v>
      </c>
      <c r="V1362" s="220"/>
      <c r="X1362" s="63" t="str">
        <f>'טבלה מרכזת'!A1362</f>
        <v>תשושים-אופק</v>
      </c>
      <c r="Y1362" s="63">
        <f>'טבלה מרכזת'!B1362</f>
        <v>90</v>
      </c>
      <c r="Z1362" s="63" t="str">
        <f>'טבלה מרכזת'!C1362</f>
        <v>ריהוט</v>
      </c>
      <c r="AA1362" s="63" t="str">
        <f>'טבלה מרכזת'!D1362</f>
        <v>אולם כניסה</v>
      </c>
      <c r="AB1362" s="63" t="str">
        <f>'טבלה מרכזת'!E1362</f>
        <v xml:space="preserve">כורסת הסבה  </v>
      </c>
      <c r="AC1362" s="63">
        <f>'טבלה מרכזת'!F1362</f>
        <v>750</v>
      </c>
      <c r="AD1362" s="63">
        <f>'טבלה מרכזת'!G1362</f>
        <v>8</v>
      </c>
      <c r="AE1362" s="63">
        <f>'טבלה מרכזת'!H1362</f>
        <v>6000</v>
      </c>
    </row>
    <row r="1363" spans="2:31" ht="14.5" thickBot="1" x14ac:dyDescent="0.35">
      <c r="B1363" s="64" t="str">
        <f>תקן[[#This Row],[סוג מרכז]]</f>
        <v>תשושים-אופק</v>
      </c>
      <c r="C1363" s="64">
        <f>תקן[[#This Row],[גודל מרכז]]</f>
        <v>90</v>
      </c>
      <c r="D1363" s="64" t="str">
        <f>תקן[[#This Row],[סוג פריט]]</f>
        <v>ריהוט</v>
      </c>
      <c r="E1363" s="64" t="str">
        <f>תקן[[#This Row],[קטגוריה]]</f>
        <v>חדר מנוחה</v>
      </c>
      <c r="F1363" s="60" t="str">
        <f>תקן[[#This Row],[תיאור הפריט]]</f>
        <v>כורסת מנוחה</v>
      </c>
      <c r="G1363" s="64">
        <f>תקן[[#This Row],[עלות פריט]]</f>
        <v>2000</v>
      </c>
      <c r="H1363" s="64">
        <f>תקן[[#This Row],[כמות]]</f>
        <v>3</v>
      </c>
      <c r="I1363" s="64">
        <f>תקן[[#This Row],[סהכ עלות]]</f>
        <v>6000</v>
      </c>
      <c r="J1363" s="65"/>
      <c r="K1363" s="209" t="str">
        <f t="shared" si="202"/>
        <v>כורסת מנוחה</v>
      </c>
      <c r="L1363" s="210">
        <f t="shared" si="198"/>
        <v>3</v>
      </c>
      <c r="M1363" s="211">
        <f t="shared" si="199"/>
        <v>0</v>
      </c>
      <c r="N1363" s="211">
        <f t="shared" si="200"/>
        <v>6000</v>
      </c>
      <c r="O1363" s="210"/>
      <c r="P1363" s="218"/>
      <c r="Q1363" s="215" t="str">
        <f t="shared" si="203"/>
        <v>ריהוט</v>
      </c>
      <c r="R1363" s="219">
        <f t="shared" si="204"/>
        <v>3</v>
      </c>
      <c r="S1363" s="211">
        <f t="shared" si="205"/>
        <v>0</v>
      </c>
      <c r="T1363" s="211">
        <f t="shared" si="201"/>
        <v>2000</v>
      </c>
      <c r="U1363" s="211">
        <f t="shared" si="206"/>
        <v>6000</v>
      </c>
      <c r="V1363" s="220"/>
      <c r="X1363" s="63" t="str">
        <f>'טבלה מרכזת'!A1363</f>
        <v>תשושים-אופק</v>
      </c>
      <c r="Y1363" s="63">
        <f>'טבלה מרכזת'!B1363</f>
        <v>90</v>
      </c>
      <c r="Z1363" s="63" t="str">
        <f>'טבלה מרכזת'!C1363</f>
        <v>ריהוט</v>
      </c>
      <c r="AA1363" s="63" t="str">
        <f>'טבלה מרכזת'!D1363</f>
        <v>חדר מנוחה</v>
      </c>
      <c r="AB1363" s="63" t="str">
        <f>'טבלה מרכזת'!E1363</f>
        <v>כורסת מנוחה</v>
      </c>
      <c r="AC1363" s="63">
        <f>'טבלה מרכזת'!F1363</f>
        <v>2000</v>
      </c>
      <c r="AD1363" s="63">
        <f>'טבלה מרכזת'!G1363</f>
        <v>3</v>
      </c>
      <c r="AE1363" s="63">
        <f>'טבלה מרכזת'!H1363</f>
        <v>6000</v>
      </c>
    </row>
    <row r="1364" spans="2:31" ht="14.5" thickBot="1" x14ac:dyDescent="0.35">
      <c r="B1364" s="64" t="str">
        <f>תקן[[#This Row],[סוג מרכז]]</f>
        <v>תשושים-אופק</v>
      </c>
      <c r="C1364" s="64">
        <f>תקן[[#This Row],[גודל מרכז]]</f>
        <v>90</v>
      </c>
      <c r="D1364" s="64" t="str">
        <f>תקן[[#This Row],[סוג פריט]]</f>
        <v>ריהוט</v>
      </c>
      <c r="E1364" s="64" t="str">
        <f>תקן[[#This Row],[קטגוריה]]</f>
        <v>חדר מנוחה</v>
      </c>
      <c r="F1364" s="60" t="str">
        <f>תקן[[#This Row],[תיאור הפריט]]</f>
        <v>כורסת מנוחה חשמלית</v>
      </c>
      <c r="G1364" s="64">
        <f>תקן[[#This Row],[עלות פריט]]</f>
        <v>4000</v>
      </c>
      <c r="H1364" s="64">
        <f>תקן[[#This Row],[כמות]]</f>
        <v>1</v>
      </c>
      <c r="I1364" s="64">
        <f>תקן[[#This Row],[סהכ עלות]]</f>
        <v>4000</v>
      </c>
      <c r="J1364" s="65"/>
      <c r="K1364" s="209" t="str">
        <f t="shared" si="202"/>
        <v>כורסת מנוחה חשמלית</v>
      </c>
      <c r="L1364" s="210">
        <f t="shared" si="198"/>
        <v>1</v>
      </c>
      <c r="M1364" s="211">
        <f t="shared" si="199"/>
        <v>0</v>
      </c>
      <c r="N1364" s="211">
        <f t="shared" si="200"/>
        <v>4000</v>
      </c>
      <c r="O1364" s="210"/>
      <c r="P1364" s="218"/>
      <c r="Q1364" s="215" t="str">
        <f t="shared" si="203"/>
        <v>ריהוט</v>
      </c>
      <c r="R1364" s="219">
        <f t="shared" si="204"/>
        <v>1</v>
      </c>
      <c r="S1364" s="211">
        <f t="shared" si="205"/>
        <v>0</v>
      </c>
      <c r="T1364" s="211">
        <f t="shared" si="201"/>
        <v>4000</v>
      </c>
      <c r="U1364" s="211">
        <f t="shared" si="206"/>
        <v>4000</v>
      </c>
      <c r="V1364" s="220"/>
      <c r="X1364" s="63" t="str">
        <f>'טבלה מרכזת'!A1364</f>
        <v>תשושים-אופק</v>
      </c>
      <c r="Y1364" s="63">
        <f>'טבלה מרכזת'!B1364</f>
        <v>90</v>
      </c>
      <c r="Z1364" s="63" t="str">
        <f>'טבלה מרכזת'!C1364</f>
        <v>ריהוט</v>
      </c>
      <c r="AA1364" s="63" t="str">
        <f>'טבלה מרכזת'!D1364</f>
        <v>חדר מנוחה</v>
      </c>
      <c r="AB1364" s="63" t="str">
        <f>'טבלה מרכזת'!E1364</f>
        <v>כורסת מנוחה חשמלית</v>
      </c>
      <c r="AC1364" s="63">
        <f>'טבלה מרכזת'!F1364</f>
        <v>4000</v>
      </c>
      <c r="AD1364" s="63">
        <f>'טבלה מרכזת'!G1364</f>
        <v>1</v>
      </c>
      <c r="AE1364" s="63">
        <f>'טבלה מרכזת'!H1364</f>
        <v>4000</v>
      </c>
    </row>
    <row r="1365" spans="2:31" ht="14.5" thickBot="1" x14ac:dyDescent="0.35">
      <c r="B1365" s="64" t="str">
        <f>תקן[[#This Row],[סוג מרכז]]</f>
        <v>תשושים-אופק</v>
      </c>
      <c r="C1365" s="64">
        <f>תקן[[#This Row],[גודל מרכז]]</f>
        <v>90</v>
      </c>
      <c r="D1365" s="64" t="str">
        <f>תקן[[#This Row],[סוג פריט]]</f>
        <v>ריהוט</v>
      </c>
      <c r="E1365" s="64" t="str">
        <f>תקן[[#This Row],[קטגוריה]]</f>
        <v>חדר אוכל</v>
      </c>
      <c r="F1365" s="60" t="str">
        <f>תקן[[#This Row],[תיאור הפריט]]</f>
        <v>כיסא אוכל</v>
      </c>
      <c r="G1365" s="64">
        <f>תקן[[#This Row],[עלות פריט]]</f>
        <v>650</v>
      </c>
      <c r="H1365" s="64">
        <f>תקן[[#This Row],[כמות]]</f>
        <v>90</v>
      </c>
      <c r="I1365" s="64">
        <f>תקן[[#This Row],[סהכ עלות]]</f>
        <v>58500</v>
      </c>
      <c r="J1365" s="65"/>
      <c r="K1365" s="209" t="str">
        <f t="shared" si="202"/>
        <v>כיסא אוכל</v>
      </c>
      <c r="L1365" s="210">
        <f t="shared" si="198"/>
        <v>90</v>
      </c>
      <c r="M1365" s="211">
        <f t="shared" si="199"/>
        <v>0</v>
      </c>
      <c r="N1365" s="211">
        <f t="shared" si="200"/>
        <v>58500</v>
      </c>
      <c r="O1365" s="210"/>
      <c r="P1365" s="218"/>
      <c r="Q1365" s="215" t="str">
        <f t="shared" si="203"/>
        <v>ריהוט</v>
      </c>
      <c r="R1365" s="219">
        <f t="shared" si="204"/>
        <v>90</v>
      </c>
      <c r="S1365" s="211">
        <f t="shared" si="205"/>
        <v>0</v>
      </c>
      <c r="T1365" s="211">
        <f t="shared" si="201"/>
        <v>650</v>
      </c>
      <c r="U1365" s="211">
        <f t="shared" si="206"/>
        <v>58500</v>
      </c>
      <c r="V1365" s="220"/>
      <c r="X1365" s="63" t="str">
        <f>'טבלה מרכזת'!A1365</f>
        <v>תשושים-אופק</v>
      </c>
      <c r="Y1365" s="63">
        <f>'טבלה מרכזת'!B1365</f>
        <v>90</v>
      </c>
      <c r="Z1365" s="63" t="str">
        <f>'טבלה מרכזת'!C1365</f>
        <v>ריהוט</v>
      </c>
      <c r="AA1365" s="63" t="str">
        <f>'טבלה מרכזת'!D1365</f>
        <v>חדר אוכל</v>
      </c>
      <c r="AB1365" s="63" t="str">
        <f>'טבלה מרכזת'!E1365</f>
        <v>כיסא אוכל</v>
      </c>
      <c r="AC1365" s="63">
        <f>'טבלה מרכזת'!F1365</f>
        <v>650</v>
      </c>
      <c r="AD1365" s="63">
        <f>'טבלה מרכזת'!G1365</f>
        <v>90</v>
      </c>
      <c r="AE1365" s="63">
        <f>'טבלה מרכזת'!H1365</f>
        <v>58500</v>
      </c>
    </row>
    <row r="1366" spans="2:31" ht="14.5" thickBot="1" x14ac:dyDescent="0.35">
      <c r="B1366" s="64" t="str">
        <f>תקן[[#This Row],[סוג מרכז]]</f>
        <v>תשושים-אופק</v>
      </c>
      <c r="C1366" s="64">
        <f>תקן[[#This Row],[גודל מרכז]]</f>
        <v>90</v>
      </c>
      <c r="D1366" s="64" t="str">
        <f>תקן[[#This Row],[סוג פריט]]</f>
        <v>ריהוט</v>
      </c>
      <c r="E1366" s="64" t="str">
        <f>תקן[[#This Row],[קטגוריה]]</f>
        <v>כללי</v>
      </c>
      <c r="F1366" s="60" t="str">
        <f>תקן[[#This Row],[תיאור הפריט]]</f>
        <v>כיסא גלגלים</v>
      </c>
      <c r="G1366" s="64">
        <f>תקן[[#This Row],[עלות פריט]]</f>
        <v>1200</v>
      </c>
      <c r="H1366" s="64">
        <f>תקן[[#This Row],[כמות]]</f>
        <v>1</v>
      </c>
      <c r="I1366" s="64">
        <f>תקן[[#This Row],[סהכ עלות]]</f>
        <v>1200</v>
      </c>
      <c r="J1366" s="65"/>
      <c r="K1366" s="209" t="str">
        <f t="shared" si="202"/>
        <v>כיסא גלגלים</v>
      </c>
      <c r="L1366" s="210">
        <f t="shared" si="198"/>
        <v>1</v>
      </c>
      <c r="M1366" s="211">
        <f t="shared" si="199"/>
        <v>0</v>
      </c>
      <c r="N1366" s="211">
        <f t="shared" si="200"/>
        <v>1200</v>
      </c>
      <c r="O1366" s="210"/>
      <c r="P1366" s="218"/>
      <c r="Q1366" s="215" t="str">
        <f t="shared" si="203"/>
        <v>ריהוט</v>
      </c>
      <c r="R1366" s="219">
        <f t="shared" si="204"/>
        <v>1</v>
      </c>
      <c r="S1366" s="211">
        <f t="shared" si="205"/>
        <v>0</v>
      </c>
      <c r="T1366" s="211">
        <f t="shared" si="201"/>
        <v>1200</v>
      </c>
      <c r="U1366" s="211">
        <f t="shared" si="206"/>
        <v>1200</v>
      </c>
      <c r="V1366" s="220"/>
      <c r="X1366" s="63" t="str">
        <f>'טבלה מרכזת'!A1366</f>
        <v>תשושים-אופק</v>
      </c>
      <c r="Y1366" s="63">
        <f>'טבלה מרכזת'!B1366</f>
        <v>90</v>
      </c>
      <c r="Z1366" s="63" t="str">
        <f>'טבלה מרכזת'!C1366</f>
        <v>ריהוט</v>
      </c>
      <c r="AA1366" s="63" t="str">
        <f>'טבלה מרכזת'!D1366</f>
        <v>כללי</v>
      </c>
      <c r="AB1366" s="63" t="str">
        <f>'טבלה מרכזת'!E1366</f>
        <v>כיסא גלגלים</v>
      </c>
      <c r="AC1366" s="63">
        <f>'טבלה מרכזת'!F1366</f>
        <v>1200</v>
      </c>
      <c r="AD1366" s="63">
        <f>'טבלה מרכזת'!G1366</f>
        <v>1</v>
      </c>
      <c r="AE1366" s="63">
        <f>'טבלה מרכזת'!H1366</f>
        <v>1200</v>
      </c>
    </row>
    <row r="1367" spans="2:31" ht="14.5" thickBot="1" x14ac:dyDescent="0.35">
      <c r="B1367" s="64" t="str">
        <f>תקן[[#This Row],[סוג מרכז]]</f>
        <v>תשושים-אופק</v>
      </c>
      <c r="C1367" s="64">
        <f>תקן[[#This Row],[גודל מרכז]]</f>
        <v>90</v>
      </c>
      <c r="D1367" s="64" t="str">
        <f>תקן[[#This Row],[סוג פריט]]</f>
        <v>ריהוט</v>
      </c>
      <c r="E1367" s="64" t="str">
        <f>תקן[[#This Row],[קטגוריה]]</f>
        <v>חצר פעילות ומנוחה</v>
      </c>
      <c r="F1367" s="60" t="str">
        <f>תקן[[#This Row],[תיאור הפריט]]</f>
        <v>כיסא גן</v>
      </c>
      <c r="G1367" s="64">
        <f>תקן[[#This Row],[עלות פריט]]</f>
        <v>200</v>
      </c>
      <c r="H1367" s="64">
        <f>תקן[[#This Row],[כמות]]</f>
        <v>12</v>
      </c>
      <c r="I1367" s="64">
        <f>תקן[[#This Row],[סהכ עלות]]</f>
        <v>2400</v>
      </c>
      <c r="J1367" s="65"/>
      <c r="K1367" s="209" t="str">
        <f t="shared" si="202"/>
        <v>כיסא גן</v>
      </c>
      <c r="L1367" s="210">
        <f t="shared" si="198"/>
        <v>12</v>
      </c>
      <c r="M1367" s="211">
        <f t="shared" si="199"/>
        <v>0</v>
      </c>
      <c r="N1367" s="211">
        <f t="shared" si="200"/>
        <v>2400</v>
      </c>
      <c r="O1367" s="210"/>
      <c r="P1367" s="218"/>
      <c r="Q1367" s="215" t="str">
        <f t="shared" si="203"/>
        <v>ריהוט</v>
      </c>
      <c r="R1367" s="219">
        <f t="shared" si="204"/>
        <v>12</v>
      </c>
      <c r="S1367" s="211">
        <f t="shared" si="205"/>
        <v>0</v>
      </c>
      <c r="T1367" s="211">
        <f t="shared" si="201"/>
        <v>200</v>
      </c>
      <c r="U1367" s="211">
        <f t="shared" si="206"/>
        <v>2400</v>
      </c>
      <c r="V1367" s="220"/>
      <c r="X1367" s="63" t="str">
        <f>'טבלה מרכזת'!A1367</f>
        <v>תשושים-אופק</v>
      </c>
      <c r="Y1367" s="63">
        <f>'טבלה מרכזת'!B1367</f>
        <v>90</v>
      </c>
      <c r="Z1367" s="63" t="str">
        <f>'טבלה מרכזת'!C1367</f>
        <v>ריהוט</v>
      </c>
      <c r="AA1367" s="63" t="str">
        <f>'טבלה מרכזת'!D1367</f>
        <v>חצר פעילות ומנוחה</v>
      </c>
      <c r="AB1367" s="63" t="str">
        <f>'טבלה מרכזת'!E1367</f>
        <v>כיסא גן</v>
      </c>
      <c r="AC1367" s="63">
        <f>'טבלה מרכזת'!F1367</f>
        <v>200</v>
      </c>
      <c r="AD1367" s="63">
        <f>'טבלה מרכזת'!G1367</f>
        <v>12</v>
      </c>
      <c r="AE1367" s="63">
        <f>'טבלה מרכזת'!H1367</f>
        <v>2400</v>
      </c>
    </row>
    <row r="1368" spans="2:31" ht="14.5" thickBot="1" x14ac:dyDescent="0.35">
      <c r="B1368" s="64" t="str">
        <f>תקן[[#This Row],[סוג מרכז]]</f>
        <v>תשושים-אופק</v>
      </c>
      <c r="C1368" s="64">
        <f>תקן[[#This Row],[גודל מרכז]]</f>
        <v>90</v>
      </c>
      <c r="D1368" s="64" t="str">
        <f>תקן[[#This Row],[סוג פריט]]</f>
        <v>ריהוט</v>
      </c>
      <c r="E1368" s="64" t="str">
        <f>תקן[[#This Row],[קטגוריה]]</f>
        <v>חדר מחשבים</v>
      </c>
      <c r="F1368" s="60" t="str">
        <f>תקן[[#This Row],[תיאור הפריט]]</f>
        <v>כיסא מחשב</v>
      </c>
      <c r="G1368" s="64">
        <f>תקן[[#This Row],[עלות פריט]]</f>
        <v>450</v>
      </c>
      <c r="H1368" s="64">
        <f>תקן[[#This Row],[כמות]]</f>
        <v>4</v>
      </c>
      <c r="I1368" s="64">
        <f>תקן[[#This Row],[סהכ עלות]]</f>
        <v>1800</v>
      </c>
      <c r="J1368" s="65"/>
      <c r="K1368" s="209" t="str">
        <f t="shared" si="202"/>
        <v>כיסא מחשב</v>
      </c>
      <c r="L1368" s="210">
        <f t="shared" si="198"/>
        <v>4</v>
      </c>
      <c r="M1368" s="211">
        <f t="shared" si="199"/>
        <v>0</v>
      </c>
      <c r="N1368" s="211">
        <f t="shared" si="200"/>
        <v>1800</v>
      </c>
      <c r="O1368" s="210"/>
      <c r="P1368" s="218"/>
      <c r="Q1368" s="215" t="str">
        <f t="shared" si="203"/>
        <v>ריהוט</v>
      </c>
      <c r="R1368" s="219">
        <f t="shared" si="204"/>
        <v>4</v>
      </c>
      <c r="S1368" s="211">
        <f t="shared" si="205"/>
        <v>0</v>
      </c>
      <c r="T1368" s="211">
        <f t="shared" si="201"/>
        <v>450</v>
      </c>
      <c r="U1368" s="211">
        <f t="shared" si="206"/>
        <v>1800</v>
      </c>
      <c r="V1368" s="220"/>
      <c r="X1368" s="63" t="str">
        <f>'טבלה מרכזת'!A1368</f>
        <v>תשושים-אופק</v>
      </c>
      <c r="Y1368" s="63">
        <f>'טבלה מרכזת'!B1368</f>
        <v>90</v>
      </c>
      <c r="Z1368" s="63" t="str">
        <f>'טבלה מרכזת'!C1368</f>
        <v>ריהוט</v>
      </c>
      <c r="AA1368" s="63" t="str">
        <f>'טבלה מרכזת'!D1368</f>
        <v>חדר מחשבים</v>
      </c>
      <c r="AB1368" s="63" t="str">
        <f>'טבלה מרכזת'!E1368</f>
        <v>כיסא מחשב</v>
      </c>
      <c r="AC1368" s="63">
        <f>'טבלה מרכזת'!F1368</f>
        <v>450</v>
      </c>
      <c r="AD1368" s="63">
        <f>'טבלה מרכזת'!G1368</f>
        <v>4</v>
      </c>
      <c r="AE1368" s="63">
        <f>'טבלה מרכזת'!H1368</f>
        <v>1800</v>
      </c>
    </row>
    <row r="1369" spans="2:31" ht="14.5" thickBot="1" x14ac:dyDescent="0.35">
      <c r="B1369" s="64" t="str">
        <f>תקן[[#This Row],[סוג מרכז]]</f>
        <v>תשושים-אופק</v>
      </c>
      <c r="C1369" s="64">
        <f>תקן[[#This Row],[גודל מרכז]]</f>
        <v>90</v>
      </c>
      <c r="D1369" s="64" t="str">
        <f>תקן[[#This Row],[סוג פריט]]</f>
        <v>ריהוט</v>
      </c>
      <c r="E1369" s="64" t="str">
        <f>תקן[[#This Row],[קטגוריה]]</f>
        <v>חדר מנהל</v>
      </c>
      <c r="F1369" s="60" t="str">
        <f>תקן[[#This Row],[תיאור הפריט]]</f>
        <v>כיסא מנהל</v>
      </c>
      <c r="G1369" s="64">
        <f>תקן[[#This Row],[עלות פריט]]</f>
        <v>1200</v>
      </c>
      <c r="H1369" s="64">
        <f>תקן[[#This Row],[כמות]]</f>
        <v>1</v>
      </c>
      <c r="I1369" s="64">
        <f>תקן[[#This Row],[סהכ עלות]]</f>
        <v>1200</v>
      </c>
      <c r="J1369" s="65"/>
      <c r="K1369" s="209" t="str">
        <f t="shared" si="202"/>
        <v>כיסא מנהל</v>
      </c>
      <c r="L1369" s="210">
        <f t="shared" si="198"/>
        <v>1</v>
      </c>
      <c r="M1369" s="211">
        <f t="shared" si="199"/>
        <v>0</v>
      </c>
      <c r="N1369" s="211">
        <f t="shared" si="200"/>
        <v>1200</v>
      </c>
      <c r="O1369" s="210"/>
      <c r="P1369" s="218"/>
      <c r="Q1369" s="215" t="str">
        <f t="shared" si="203"/>
        <v>ריהוט</v>
      </c>
      <c r="R1369" s="219">
        <f t="shared" si="204"/>
        <v>1</v>
      </c>
      <c r="S1369" s="211">
        <f t="shared" si="205"/>
        <v>0</v>
      </c>
      <c r="T1369" s="211">
        <f t="shared" si="201"/>
        <v>1200</v>
      </c>
      <c r="U1369" s="211">
        <f t="shared" si="206"/>
        <v>1200</v>
      </c>
      <c r="V1369" s="220"/>
      <c r="X1369" s="63" t="str">
        <f>'טבלה מרכזת'!A1369</f>
        <v>תשושים-אופק</v>
      </c>
      <c r="Y1369" s="63">
        <f>'טבלה מרכזת'!B1369</f>
        <v>90</v>
      </c>
      <c r="Z1369" s="63" t="str">
        <f>'טבלה מרכזת'!C1369</f>
        <v>ריהוט</v>
      </c>
      <c r="AA1369" s="63" t="str">
        <f>'טבלה מרכזת'!D1369</f>
        <v>חדר מנהל</v>
      </c>
      <c r="AB1369" s="63" t="str">
        <f>'טבלה מרכזת'!E1369</f>
        <v>כיסא מנהל</v>
      </c>
      <c r="AC1369" s="63">
        <f>'טבלה מרכזת'!F1369</f>
        <v>1200</v>
      </c>
      <c r="AD1369" s="63">
        <f>'טבלה מרכזת'!G1369</f>
        <v>1</v>
      </c>
      <c r="AE1369" s="63">
        <f>'טבלה מרכזת'!H1369</f>
        <v>1200</v>
      </c>
    </row>
    <row r="1370" spans="2:31" ht="14.5" thickBot="1" x14ac:dyDescent="0.35">
      <c r="B1370" s="64" t="str">
        <f>תקן[[#This Row],[סוג מרכז]]</f>
        <v>תשושים-אופק</v>
      </c>
      <c r="C1370" s="64">
        <f>תקן[[#This Row],[גודל מרכז]]</f>
        <v>90</v>
      </c>
      <c r="D1370" s="64" t="str">
        <f>תקן[[#This Row],[סוג פריט]]</f>
        <v>ריהוט</v>
      </c>
      <c r="E1370" s="64" t="str">
        <f>תקן[[#This Row],[קטגוריה]]</f>
        <v>אולם כניסה</v>
      </c>
      <c r="F1370" s="60" t="str">
        <f>תקן[[#This Row],[תיאור הפריט]]</f>
        <v>כיסא פעילות/עובד</v>
      </c>
      <c r="G1370" s="64">
        <f>תקן[[#This Row],[עלות פריט]]</f>
        <v>450</v>
      </c>
      <c r="H1370" s="64">
        <f>תקן[[#This Row],[כמות]]</f>
        <v>9</v>
      </c>
      <c r="I1370" s="64">
        <f>תקן[[#This Row],[סהכ עלות]]</f>
        <v>4050</v>
      </c>
      <c r="J1370" s="65"/>
      <c r="K1370" s="209" t="str">
        <f t="shared" si="202"/>
        <v>כיסא פעילות/עובד</v>
      </c>
      <c r="L1370" s="210">
        <f t="shared" si="198"/>
        <v>9</v>
      </c>
      <c r="M1370" s="211">
        <f t="shared" si="199"/>
        <v>0</v>
      </c>
      <c r="N1370" s="211">
        <f t="shared" si="200"/>
        <v>4050</v>
      </c>
      <c r="O1370" s="210"/>
      <c r="P1370" s="218"/>
      <c r="Q1370" s="215" t="str">
        <f t="shared" si="203"/>
        <v>ריהוט</v>
      </c>
      <c r="R1370" s="219">
        <f t="shared" si="204"/>
        <v>9</v>
      </c>
      <c r="S1370" s="211">
        <f t="shared" si="205"/>
        <v>0</v>
      </c>
      <c r="T1370" s="211">
        <f t="shared" si="201"/>
        <v>450</v>
      </c>
      <c r="U1370" s="211">
        <f t="shared" si="206"/>
        <v>4050</v>
      </c>
      <c r="V1370" s="220"/>
      <c r="X1370" s="63" t="str">
        <f>'טבלה מרכזת'!A1370</f>
        <v>תשושים-אופק</v>
      </c>
      <c r="Y1370" s="63">
        <f>'טבלה מרכזת'!B1370</f>
        <v>90</v>
      </c>
      <c r="Z1370" s="63" t="str">
        <f>'טבלה מרכזת'!C1370</f>
        <v>ריהוט</v>
      </c>
      <c r="AA1370" s="63" t="str">
        <f>'טבלה מרכזת'!D1370</f>
        <v>אולם כניסה</v>
      </c>
      <c r="AB1370" s="63" t="str">
        <f>'טבלה מרכזת'!E1370</f>
        <v>כיסא פעילות/עובד</v>
      </c>
      <c r="AC1370" s="63">
        <f>'טבלה מרכזת'!F1370</f>
        <v>450</v>
      </c>
      <c r="AD1370" s="63">
        <f>'טבלה מרכזת'!G1370</f>
        <v>9</v>
      </c>
      <c r="AE1370" s="63">
        <f>'טבלה מרכזת'!H1370</f>
        <v>4050</v>
      </c>
    </row>
    <row r="1371" spans="2:31" ht="14.5" thickBot="1" x14ac:dyDescent="0.35">
      <c r="B1371" s="64" t="str">
        <f>תקן[[#This Row],[סוג מרכז]]</f>
        <v>תשושים-אופק</v>
      </c>
      <c r="C1371" s="64">
        <f>תקן[[#This Row],[גודל מרכז]]</f>
        <v>90</v>
      </c>
      <c r="D1371" s="64" t="str">
        <f>תקן[[#This Row],[סוג פריט]]</f>
        <v>ריהוט</v>
      </c>
      <c r="E1371" s="64" t="str">
        <f>תקן[[#This Row],[קטגוריה]]</f>
        <v>חדר מזכירות וקבלה</v>
      </c>
      <c r="F1371" s="60" t="str">
        <f>תקן[[#This Row],[תיאור הפריט]]</f>
        <v>כיסא פעילות/עובד</v>
      </c>
      <c r="G1371" s="64">
        <f>תקן[[#This Row],[עלות פריט]]</f>
        <v>450</v>
      </c>
      <c r="H1371" s="64">
        <f>תקן[[#This Row],[כמות]]</f>
        <v>2</v>
      </c>
      <c r="I1371" s="64">
        <f>תקן[[#This Row],[סהכ עלות]]</f>
        <v>900</v>
      </c>
      <c r="J1371" s="65"/>
      <c r="K1371" s="209" t="str">
        <f t="shared" si="202"/>
        <v>כיסא פעילות/עובד</v>
      </c>
      <c r="L1371" s="210">
        <f t="shared" si="198"/>
        <v>2</v>
      </c>
      <c r="M1371" s="211">
        <f t="shared" si="199"/>
        <v>0</v>
      </c>
      <c r="N1371" s="211">
        <f t="shared" si="200"/>
        <v>900</v>
      </c>
      <c r="O1371" s="210"/>
      <c r="P1371" s="218"/>
      <c r="Q1371" s="215" t="str">
        <f t="shared" si="203"/>
        <v>ריהוט</v>
      </c>
      <c r="R1371" s="219">
        <f t="shared" si="204"/>
        <v>2</v>
      </c>
      <c r="S1371" s="211">
        <f t="shared" si="205"/>
        <v>0</v>
      </c>
      <c r="T1371" s="211">
        <f t="shared" si="201"/>
        <v>450</v>
      </c>
      <c r="U1371" s="211">
        <f t="shared" si="206"/>
        <v>900</v>
      </c>
      <c r="V1371" s="220"/>
      <c r="X1371" s="63" t="str">
        <f>'טבלה מרכזת'!A1371</f>
        <v>תשושים-אופק</v>
      </c>
      <c r="Y1371" s="63">
        <f>'טבלה מרכזת'!B1371</f>
        <v>90</v>
      </c>
      <c r="Z1371" s="63" t="str">
        <f>'טבלה מרכזת'!C1371</f>
        <v>ריהוט</v>
      </c>
      <c r="AA1371" s="63" t="str">
        <f>'טבלה מרכזת'!D1371</f>
        <v>חדר מזכירות וקבלה</v>
      </c>
      <c r="AB1371" s="63" t="str">
        <f>'טבלה מרכזת'!E1371</f>
        <v>כיסא פעילות/עובד</v>
      </c>
      <c r="AC1371" s="63">
        <f>'טבלה מרכזת'!F1371</f>
        <v>450</v>
      </c>
      <c r="AD1371" s="63">
        <f>'טבלה מרכזת'!G1371</f>
        <v>2</v>
      </c>
      <c r="AE1371" s="63">
        <f>'טבלה מרכזת'!H1371</f>
        <v>900</v>
      </c>
    </row>
    <row r="1372" spans="2:31" ht="14.5" thickBot="1" x14ac:dyDescent="0.35">
      <c r="B1372" s="64" t="str">
        <f>תקן[[#This Row],[סוג מרכז]]</f>
        <v>תשושים-אופק</v>
      </c>
      <c r="C1372" s="64">
        <f>תקן[[#This Row],[גודל מרכז]]</f>
        <v>90</v>
      </c>
      <c r="D1372" s="64" t="str">
        <f>תקן[[#This Row],[סוג פריט]]</f>
        <v>ריהוט</v>
      </c>
      <c r="E1372" s="64" t="str">
        <f>תקן[[#This Row],[קטגוריה]]</f>
        <v>חדר מנהל</v>
      </c>
      <c r="F1372" s="60" t="str">
        <f>תקן[[#This Row],[תיאור הפריט]]</f>
        <v>כיסא פעילות/עובד</v>
      </c>
      <c r="G1372" s="64">
        <f>תקן[[#This Row],[עלות פריט]]</f>
        <v>450</v>
      </c>
      <c r="H1372" s="64">
        <f>תקן[[#This Row],[כמות]]</f>
        <v>2</v>
      </c>
      <c r="I1372" s="64">
        <f>תקן[[#This Row],[סהכ עלות]]</f>
        <v>900</v>
      </c>
      <c r="J1372" s="65"/>
      <c r="K1372" s="209" t="str">
        <f t="shared" si="202"/>
        <v>כיסא פעילות/עובד</v>
      </c>
      <c r="L1372" s="210">
        <f t="shared" si="198"/>
        <v>2</v>
      </c>
      <c r="M1372" s="211">
        <f t="shared" si="199"/>
        <v>0</v>
      </c>
      <c r="N1372" s="211">
        <f t="shared" si="200"/>
        <v>900</v>
      </c>
      <c r="O1372" s="210"/>
      <c r="P1372" s="218"/>
      <c r="Q1372" s="215" t="str">
        <f t="shared" si="203"/>
        <v>ריהוט</v>
      </c>
      <c r="R1372" s="219">
        <f t="shared" si="204"/>
        <v>2</v>
      </c>
      <c r="S1372" s="211">
        <f t="shared" si="205"/>
        <v>0</v>
      </c>
      <c r="T1372" s="211">
        <f t="shared" si="201"/>
        <v>450</v>
      </c>
      <c r="U1372" s="211">
        <f t="shared" si="206"/>
        <v>900</v>
      </c>
      <c r="V1372" s="220"/>
      <c r="X1372" s="63" t="str">
        <f>'טבלה מרכזת'!A1372</f>
        <v>תשושים-אופק</v>
      </c>
      <c r="Y1372" s="63">
        <f>'טבלה מרכזת'!B1372</f>
        <v>90</v>
      </c>
      <c r="Z1372" s="63" t="str">
        <f>'טבלה מרכזת'!C1372</f>
        <v>ריהוט</v>
      </c>
      <c r="AA1372" s="63" t="str">
        <f>'טבלה מרכזת'!D1372</f>
        <v>חדר מנהל</v>
      </c>
      <c r="AB1372" s="63" t="str">
        <f>'טבלה מרכזת'!E1372</f>
        <v>כיסא פעילות/עובד</v>
      </c>
      <c r="AC1372" s="63">
        <f>'טבלה מרכזת'!F1372</f>
        <v>450</v>
      </c>
      <c r="AD1372" s="63">
        <f>'טבלה מרכזת'!G1372</f>
        <v>2</v>
      </c>
      <c r="AE1372" s="63">
        <f>'טבלה מרכזת'!H1372</f>
        <v>900</v>
      </c>
    </row>
    <row r="1373" spans="2:31" ht="14.5" thickBot="1" x14ac:dyDescent="0.35">
      <c r="B1373" s="64" t="str">
        <f>תקן[[#This Row],[סוג מרכז]]</f>
        <v>תשושים-אופק</v>
      </c>
      <c r="C1373" s="64">
        <f>תקן[[#This Row],[גודל מרכז]]</f>
        <v>90</v>
      </c>
      <c r="D1373" s="64" t="str">
        <f>תקן[[#This Row],[סוג פריט]]</f>
        <v>ריהוט</v>
      </c>
      <c r="E1373" s="64" t="str">
        <f>תקן[[#This Row],[קטגוריה]]</f>
        <v>חדרי פעילות/תעסוקה</v>
      </c>
      <c r="F1373" s="60" t="str">
        <f>תקן[[#This Row],[תיאור הפריט]]</f>
        <v>כיסא פעילות/עובד</v>
      </c>
      <c r="G1373" s="64">
        <f>תקן[[#This Row],[עלות פריט]]</f>
        <v>450</v>
      </c>
      <c r="H1373" s="64">
        <f>תקן[[#This Row],[כמות]]</f>
        <v>90</v>
      </c>
      <c r="I1373" s="64">
        <f>תקן[[#This Row],[סהכ עלות]]</f>
        <v>40500</v>
      </c>
      <c r="J1373" s="65"/>
      <c r="K1373" s="209" t="str">
        <f t="shared" si="202"/>
        <v>כיסא פעילות/עובד</v>
      </c>
      <c r="L1373" s="210">
        <f t="shared" si="198"/>
        <v>90</v>
      </c>
      <c r="M1373" s="211">
        <f t="shared" si="199"/>
        <v>0</v>
      </c>
      <c r="N1373" s="211">
        <f t="shared" si="200"/>
        <v>40500</v>
      </c>
      <c r="O1373" s="210"/>
      <c r="P1373" s="218"/>
      <c r="Q1373" s="215" t="str">
        <f t="shared" si="203"/>
        <v>ריהוט</v>
      </c>
      <c r="R1373" s="219">
        <f t="shared" si="204"/>
        <v>90</v>
      </c>
      <c r="S1373" s="211">
        <f t="shared" si="205"/>
        <v>0</v>
      </c>
      <c r="T1373" s="211">
        <f t="shared" si="201"/>
        <v>450</v>
      </c>
      <c r="U1373" s="211">
        <f t="shared" si="206"/>
        <v>40500</v>
      </c>
      <c r="V1373" s="220"/>
      <c r="X1373" s="63" t="str">
        <f>'טבלה מרכזת'!A1373</f>
        <v>תשושים-אופק</v>
      </c>
      <c r="Y1373" s="63">
        <f>'טבלה מרכזת'!B1373</f>
        <v>90</v>
      </c>
      <c r="Z1373" s="63" t="str">
        <f>'טבלה מרכזת'!C1373</f>
        <v>ריהוט</v>
      </c>
      <c r="AA1373" s="63" t="str">
        <f>'טבלה מרכזת'!D1373</f>
        <v>חדרי פעילות/תעסוקה</v>
      </c>
      <c r="AB1373" s="63" t="str">
        <f>'טבלה מרכזת'!E1373</f>
        <v>כיסא פעילות/עובד</v>
      </c>
      <c r="AC1373" s="63">
        <f>'טבלה מרכזת'!F1373</f>
        <v>450</v>
      </c>
      <c r="AD1373" s="63">
        <f>'טבלה מרכזת'!G1373</f>
        <v>90</v>
      </c>
      <c r="AE1373" s="63">
        <f>'טבלה מרכזת'!H1373</f>
        <v>40500</v>
      </c>
    </row>
    <row r="1374" spans="2:31" ht="14.5" thickBot="1" x14ac:dyDescent="0.35">
      <c r="B1374" s="64" t="str">
        <f>תקן[[#This Row],[סוג מרכז]]</f>
        <v>תשושים-אופק</v>
      </c>
      <c r="C1374" s="64">
        <f>תקן[[#This Row],[גודל מרכז]]</f>
        <v>90</v>
      </c>
      <c r="D1374" s="64" t="str">
        <f>תקן[[#This Row],[סוג פריט]]</f>
        <v>ריהוט</v>
      </c>
      <c r="E1374" s="64" t="str">
        <f>תקן[[#This Row],[קטגוריה]]</f>
        <v>חדרי צוות/רב תחומי</v>
      </c>
      <c r="F1374" s="60" t="str">
        <f>תקן[[#This Row],[תיאור הפריט]]</f>
        <v>כיסא פעילות/עובד</v>
      </c>
      <c r="G1374" s="64">
        <f>תקן[[#This Row],[עלות פריט]]</f>
        <v>450</v>
      </c>
      <c r="H1374" s="64">
        <f>תקן[[#This Row],[כמות]]</f>
        <v>15</v>
      </c>
      <c r="I1374" s="64">
        <f>תקן[[#This Row],[סהכ עלות]]</f>
        <v>6750</v>
      </c>
      <c r="J1374" s="65"/>
      <c r="K1374" s="209" t="str">
        <f t="shared" si="202"/>
        <v>כיסא פעילות/עובד</v>
      </c>
      <c r="L1374" s="210">
        <f t="shared" si="198"/>
        <v>15</v>
      </c>
      <c r="M1374" s="211">
        <f t="shared" si="199"/>
        <v>0</v>
      </c>
      <c r="N1374" s="211">
        <f t="shared" si="200"/>
        <v>6750</v>
      </c>
      <c r="O1374" s="210"/>
      <c r="P1374" s="218"/>
      <c r="Q1374" s="215" t="str">
        <f t="shared" si="203"/>
        <v>ריהוט</v>
      </c>
      <c r="R1374" s="219">
        <f t="shared" si="204"/>
        <v>15</v>
      </c>
      <c r="S1374" s="211">
        <f t="shared" si="205"/>
        <v>0</v>
      </c>
      <c r="T1374" s="211">
        <f t="shared" si="201"/>
        <v>450</v>
      </c>
      <c r="U1374" s="211">
        <f t="shared" si="206"/>
        <v>6750</v>
      </c>
      <c r="V1374" s="220"/>
      <c r="X1374" s="63" t="str">
        <f>'טבלה מרכזת'!A1374</f>
        <v>תשושים-אופק</v>
      </c>
      <c r="Y1374" s="63">
        <f>'טבלה מרכזת'!B1374</f>
        <v>90</v>
      </c>
      <c r="Z1374" s="63" t="str">
        <f>'טבלה מרכזת'!C1374</f>
        <v>ריהוט</v>
      </c>
      <c r="AA1374" s="63" t="str">
        <f>'טבלה מרכזת'!D1374</f>
        <v>חדרי צוות/רב תחומי</v>
      </c>
      <c r="AB1374" s="63" t="str">
        <f>'טבלה מרכזת'!E1374</f>
        <v>כיסא פעילות/עובד</v>
      </c>
      <c r="AC1374" s="63">
        <f>'טבלה מרכזת'!F1374</f>
        <v>450</v>
      </c>
      <c r="AD1374" s="63">
        <f>'טבלה מרכזת'!G1374</f>
        <v>15</v>
      </c>
      <c r="AE1374" s="63">
        <f>'טבלה מרכזת'!H1374</f>
        <v>6750</v>
      </c>
    </row>
    <row r="1375" spans="2:31" ht="14.5" thickBot="1" x14ac:dyDescent="0.35">
      <c r="B1375" s="64" t="str">
        <f>תקן[[#This Row],[סוג מרכז]]</f>
        <v>תשושים-אופק</v>
      </c>
      <c r="C1375" s="64">
        <f>תקן[[#This Row],[גודל מרכז]]</f>
        <v>90</v>
      </c>
      <c r="D1375" s="64" t="str">
        <f>תקן[[#This Row],[סוג פריט]]</f>
        <v>ריהוט</v>
      </c>
      <c r="E1375" s="64" t="str">
        <f>תקן[[#This Row],[קטגוריה]]</f>
        <v>חדר רחצה</v>
      </c>
      <c r="F1375" s="60" t="str">
        <f>תקן[[#This Row],[תיאור הפריט]]</f>
        <v>כיסא רחצה תיקני על גלגלים</v>
      </c>
      <c r="G1375" s="64">
        <f>תקן[[#This Row],[עלות פריט]]</f>
        <v>1200</v>
      </c>
      <c r="H1375" s="64">
        <f>תקן[[#This Row],[כמות]]</f>
        <v>2</v>
      </c>
      <c r="I1375" s="64">
        <f>תקן[[#This Row],[סהכ עלות]]</f>
        <v>2400</v>
      </c>
      <c r="J1375" s="65"/>
      <c r="K1375" s="209" t="str">
        <f t="shared" si="202"/>
        <v>כיסא רחצה תיקני על גלגלים</v>
      </c>
      <c r="L1375" s="210">
        <f t="shared" si="198"/>
        <v>2</v>
      </c>
      <c r="M1375" s="211">
        <f t="shared" si="199"/>
        <v>0</v>
      </c>
      <c r="N1375" s="211">
        <f t="shared" si="200"/>
        <v>2400</v>
      </c>
      <c r="O1375" s="210"/>
      <c r="P1375" s="218"/>
      <c r="Q1375" s="215" t="str">
        <f t="shared" si="203"/>
        <v>ריהוט</v>
      </c>
      <c r="R1375" s="219">
        <f t="shared" si="204"/>
        <v>2</v>
      </c>
      <c r="S1375" s="211">
        <f t="shared" si="205"/>
        <v>0</v>
      </c>
      <c r="T1375" s="211">
        <f t="shared" si="201"/>
        <v>1200</v>
      </c>
      <c r="U1375" s="211">
        <f t="shared" si="206"/>
        <v>2400</v>
      </c>
      <c r="V1375" s="220"/>
      <c r="X1375" s="63" t="str">
        <f>'טבלה מרכזת'!A1375</f>
        <v>תשושים-אופק</v>
      </c>
      <c r="Y1375" s="63">
        <f>'טבלה מרכזת'!B1375</f>
        <v>90</v>
      </c>
      <c r="Z1375" s="63" t="str">
        <f>'טבלה מרכזת'!C1375</f>
        <v>ריהוט</v>
      </c>
      <c r="AA1375" s="63" t="str">
        <f>'טבלה מרכזת'!D1375</f>
        <v>חדר רחצה</v>
      </c>
      <c r="AB1375" s="63" t="str">
        <f>'טבלה מרכזת'!E1375</f>
        <v>כיסא רחצה תיקני על גלגלים</v>
      </c>
      <c r="AC1375" s="63">
        <f>'טבלה מרכזת'!F1375</f>
        <v>1200</v>
      </c>
      <c r="AD1375" s="63">
        <f>'טבלה מרכזת'!G1375</f>
        <v>2</v>
      </c>
      <c r="AE1375" s="63">
        <f>'טבלה מרכזת'!H1375</f>
        <v>2400</v>
      </c>
    </row>
    <row r="1376" spans="2:31" ht="14.5" thickBot="1" x14ac:dyDescent="0.35">
      <c r="B1376" s="64" t="str">
        <f>תקן[[#This Row],[סוג מרכז]]</f>
        <v>תשושים-אופק</v>
      </c>
      <c r="C1376" s="64">
        <f>תקן[[#This Row],[גודל מרכז]]</f>
        <v>90</v>
      </c>
      <c r="D1376" s="64" t="str">
        <f>תקן[[#This Row],[סוג פריט]]</f>
        <v>ריהוט</v>
      </c>
      <c r="E1376" s="64" t="str">
        <f>תקן[[#This Row],[קטגוריה]]</f>
        <v>כללי</v>
      </c>
      <c r="F1376" s="60" t="str">
        <f>תקן[[#This Row],[תיאור הפריט]]</f>
        <v>כספת</v>
      </c>
      <c r="G1376" s="64">
        <f>תקן[[#This Row],[עלות פריט]]</f>
        <v>800</v>
      </c>
      <c r="H1376" s="64">
        <f>תקן[[#This Row],[כמות]]</f>
        <v>2</v>
      </c>
      <c r="I1376" s="64">
        <f>תקן[[#This Row],[סהכ עלות]]</f>
        <v>1600</v>
      </c>
      <c r="J1376" s="65"/>
      <c r="K1376" s="209" t="str">
        <f t="shared" si="202"/>
        <v>כספת</v>
      </c>
      <c r="L1376" s="210">
        <f t="shared" si="198"/>
        <v>2</v>
      </c>
      <c r="M1376" s="211">
        <f t="shared" si="199"/>
        <v>0</v>
      </c>
      <c r="N1376" s="211">
        <f t="shared" si="200"/>
        <v>1600</v>
      </c>
      <c r="O1376" s="210"/>
      <c r="P1376" s="218"/>
      <c r="Q1376" s="215" t="str">
        <f t="shared" si="203"/>
        <v>ריהוט</v>
      </c>
      <c r="R1376" s="219">
        <f t="shared" si="204"/>
        <v>2</v>
      </c>
      <c r="S1376" s="211">
        <f t="shared" si="205"/>
        <v>0</v>
      </c>
      <c r="T1376" s="211">
        <f t="shared" si="201"/>
        <v>800</v>
      </c>
      <c r="U1376" s="211">
        <f t="shared" si="206"/>
        <v>1600</v>
      </c>
      <c r="V1376" s="220"/>
      <c r="X1376" s="63" t="str">
        <f>'טבלה מרכזת'!A1376</f>
        <v>תשושים-אופק</v>
      </c>
      <c r="Y1376" s="63">
        <f>'טבלה מרכזת'!B1376</f>
        <v>90</v>
      </c>
      <c r="Z1376" s="63" t="str">
        <f>'טבלה מרכזת'!C1376</f>
        <v>ריהוט</v>
      </c>
      <c r="AA1376" s="63" t="str">
        <f>'טבלה מרכזת'!D1376</f>
        <v>כללי</v>
      </c>
      <c r="AB1376" s="63" t="str">
        <f>'טבלה מרכזת'!E1376</f>
        <v>כספת</v>
      </c>
      <c r="AC1376" s="63">
        <f>'טבלה מרכזת'!F1376</f>
        <v>800</v>
      </c>
      <c r="AD1376" s="63">
        <f>'טבלה מרכזת'!G1376</f>
        <v>2</v>
      </c>
      <c r="AE1376" s="63">
        <f>'טבלה מרכזת'!H1376</f>
        <v>1600</v>
      </c>
    </row>
    <row r="1377" spans="2:31" ht="14.5" thickBot="1" x14ac:dyDescent="0.35">
      <c r="B1377" s="64" t="str">
        <f>תקן[[#This Row],[סוג מרכז]]</f>
        <v>תשושים-אופק</v>
      </c>
      <c r="C1377" s="64">
        <f>תקן[[#This Row],[גודל מרכז]]</f>
        <v>90</v>
      </c>
      <c r="D1377" s="64" t="str">
        <f>תקן[[#This Row],[סוג פריט]]</f>
        <v>ריהוט</v>
      </c>
      <c r="E1377" s="64" t="str">
        <f>תקן[[#This Row],[קטגוריה]]</f>
        <v>חדר רחצה</v>
      </c>
      <c r="F1377" s="60" t="str">
        <f>תקן[[#This Row],[תיאור הפריט]]</f>
        <v>מדף להנחת אביזרים</v>
      </c>
      <c r="G1377" s="64">
        <f>תקן[[#This Row],[עלות פריט]]</f>
        <v>350</v>
      </c>
      <c r="H1377" s="64">
        <f>תקן[[#This Row],[כמות]]</f>
        <v>2</v>
      </c>
      <c r="I1377" s="64">
        <f>תקן[[#This Row],[סהכ עלות]]</f>
        <v>700</v>
      </c>
      <c r="J1377" s="65"/>
      <c r="K1377" s="209" t="str">
        <f t="shared" si="202"/>
        <v>מדף להנחת אביזרים</v>
      </c>
      <c r="L1377" s="210">
        <f t="shared" si="198"/>
        <v>2</v>
      </c>
      <c r="M1377" s="211">
        <f t="shared" si="199"/>
        <v>0</v>
      </c>
      <c r="N1377" s="211">
        <f t="shared" si="200"/>
        <v>700</v>
      </c>
      <c r="O1377" s="210"/>
      <c r="P1377" s="218"/>
      <c r="Q1377" s="215" t="str">
        <f t="shared" si="203"/>
        <v>ריהוט</v>
      </c>
      <c r="R1377" s="219">
        <f t="shared" si="204"/>
        <v>2</v>
      </c>
      <c r="S1377" s="211">
        <f t="shared" si="205"/>
        <v>0</v>
      </c>
      <c r="T1377" s="211">
        <f t="shared" si="201"/>
        <v>350</v>
      </c>
      <c r="U1377" s="211">
        <f t="shared" si="206"/>
        <v>700</v>
      </c>
      <c r="V1377" s="220"/>
      <c r="X1377" s="63" t="str">
        <f>'טבלה מרכזת'!A1377</f>
        <v>תשושים-אופק</v>
      </c>
      <c r="Y1377" s="63">
        <f>'טבלה מרכזת'!B1377</f>
        <v>90</v>
      </c>
      <c r="Z1377" s="63" t="str">
        <f>'טבלה מרכזת'!C1377</f>
        <v>ריהוט</v>
      </c>
      <c r="AA1377" s="63" t="str">
        <f>'טבלה מרכזת'!D1377</f>
        <v>חדר רחצה</v>
      </c>
      <c r="AB1377" s="63" t="str">
        <f>'טבלה מרכזת'!E1377</f>
        <v>מדף להנחת אביזרים</v>
      </c>
      <c r="AC1377" s="63">
        <f>'טבלה מרכזת'!F1377</f>
        <v>350</v>
      </c>
      <c r="AD1377" s="63">
        <f>'טבלה מרכזת'!G1377</f>
        <v>2</v>
      </c>
      <c r="AE1377" s="63">
        <f>'טבלה מרכזת'!H1377</f>
        <v>700</v>
      </c>
    </row>
    <row r="1378" spans="2:31" ht="14.5" thickBot="1" x14ac:dyDescent="0.35">
      <c r="B1378" s="64" t="str">
        <f>תקן[[#This Row],[סוג מרכז]]</f>
        <v>תשושים-אופק</v>
      </c>
      <c r="C1378" s="64">
        <f>תקן[[#This Row],[גודל מרכז]]</f>
        <v>90</v>
      </c>
      <c r="D1378" s="64" t="str">
        <f>תקן[[#This Row],[סוג פריט]]</f>
        <v>ריהוט</v>
      </c>
      <c r="E1378" s="64" t="str">
        <f>תקן[[#This Row],[קטגוריה]]</f>
        <v>חדר מנוחה</v>
      </c>
      <c r="F1378" s="60" t="str">
        <f>תקן[[#This Row],[תיאור הפריט]]</f>
        <v>מיטה + מזרון לטקס</v>
      </c>
      <c r="G1378" s="64">
        <f>תקן[[#This Row],[עלות פריט]]</f>
        <v>1500</v>
      </c>
      <c r="H1378" s="64">
        <f>תקן[[#This Row],[כמות]]</f>
        <v>1</v>
      </c>
      <c r="I1378" s="64">
        <f>תקן[[#This Row],[סהכ עלות]]</f>
        <v>1500</v>
      </c>
      <c r="J1378" s="65"/>
      <c r="K1378" s="209" t="str">
        <f t="shared" si="202"/>
        <v>מיטה + מזרון לטקס</v>
      </c>
      <c r="L1378" s="210">
        <f t="shared" si="198"/>
        <v>1</v>
      </c>
      <c r="M1378" s="211">
        <f t="shared" si="199"/>
        <v>0</v>
      </c>
      <c r="N1378" s="211">
        <f t="shared" si="200"/>
        <v>1500</v>
      </c>
      <c r="O1378" s="210"/>
      <c r="P1378" s="218"/>
      <c r="Q1378" s="215" t="str">
        <f t="shared" si="203"/>
        <v>ריהוט</v>
      </c>
      <c r="R1378" s="219">
        <f t="shared" si="204"/>
        <v>1</v>
      </c>
      <c r="S1378" s="211">
        <f t="shared" si="205"/>
        <v>0</v>
      </c>
      <c r="T1378" s="211">
        <f t="shared" si="201"/>
        <v>1500</v>
      </c>
      <c r="U1378" s="211">
        <f t="shared" si="206"/>
        <v>1500</v>
      </c>
      <c r="V1378" s="220"/>
      <c r="X1378" s="63" t="str">
        <f>'טבלה מרכזת'!A1378</f>
        <v>תשושים-אופק</v>
      </c>
      <c r="Y1378" s="63">
        <f>'טבלה מרכזת'!B1378</f>
        <v>90</v>
      </c>
      <c r="Z1378" s="63" t="str">
        <f>'טבלה מרכזת'!C1378</f>
        <v>ריהוט</v>
      </c>
      <c r="AA1378" s="63" t="str">
        <f>'טבלה מרכזת'!D1378</f>
        <v>חדר מנוחה</v>
      </c>
      <c r="AB1378" s="63" t="str">
        <f>'טבלה מרכזת'!E1378</f>
        <v>מיטה + מזרון לטקס</v>
      </c>
      <c r="AC1378" s="63">
        <f>'טבלה מרכזת'!F1378</f>
        <v>1500</v>
      </c>
      <c r="AD1378" s="63">
        <f>'טבלה מרכזת'!G1378</f>
        <v>1</v>
      </c>
      <c r="AE1378" s="63">
        <f>'טבלה מרכזת'!H1378</f>
        <v>1500</v>
      </c>
    </row>
    <row r="1379" spans="2:31" ht="14.5" thickBot="1" x14ac:dyDescent="0.35">
      <c r="B1379" s="64" t="str">
        <f>תקן[[#This Row],[סוג מרכז]]</f>
        <v>תשושים-אופק</v>
      </c>
      <c r="C1379" s="64">
        <f>תקן[[#This Row],[גודל מרכז]]</f>
        <v>90</v>
      </c>
      <c r="D1379" s="64" t="str">
        <f>תקן[[#This Row],[סוג פריט]]</f>
        <v>ריהוט</v>
      </c>
      <c r="E1379" s="64" t="str">
        <f>תקן[[#This Row],[קטגוריה]]</f>
        <v>חדרי צוות/רב תחומי</v>
      </c>
      <c r="F1379" s="60" t="str">
        <f>תקן[[#This Row],[תיאור הפריט]]</f>
        <v>מיטה חשמלית</v>
      </c>
      <c r="G1379" s="64">
        <f>תקן[[#This Row],[עלות פריט]]</f>
        <v>6000</v>
      </c>
      <c r="H1379" s="64">
        <f>תקן[[#This Row],[כמות]]</f>
        <v>1</v>
      </c>
      <c r="I1379" s="64">
        <f>תקן[[#This Row],[סהכ עלות]]</f>
        <v>6000</v>
      </c>
      <c r="J1379" s="65"/>
      <c r="K1379" s="209" t="str">
        <f t="shared" si="202"/>
        <v>מיטה חשמלית</v>
      </c>
      <c r="L1379" s="210">
        <f t="shared" si="198"/>
        <v>1</v>
      </c>
      <c r="M1379" s="211">
        <f t="shared" si="199"/>
        <v>0</v>
      </c>
      <c r="N1379" s="211">
        <f t="shared" si="200"/>
        <v>6000</v>
      </c>
      <c r="O1379" s="210"/>
      <c r="P1379" s="218"/>
      <c r="Q1379" s="215" t="str">
        <f t="shared" si="203"/>
        <v>ריהוט</v>
      </c>
      <c r="R1379" s="219">
        <f t="shared" si="204"/>
        <v>1</v>
      </c>
      <c r="S1379" s="211">
        <f t="shared" si="205"/>
        <v>0</v>
      </c>
      <c r="T1379" s="211">
        <f t="shared" si="201"/>
        <v>6000</v>
      </c>
      <c r="U1379" s="211">
        <f t="shared" si="206"/>
        <v>6000</v>
      </c>
      <c r="V1379" s="220"/>
      <c r="X1379" s="63" t="str">
        <f>'טבלה מרכזת'!A1379</f>
        <v>תשושים-אופק</v>
      </c>
      <c r="Y1379" s="63">
        <f>'טבלה מרכזת'!B1379</f>
        <v>90</v>
      </c>
      <c r="Z1379" s="63" t="str">
        <f>'טבלה מרכזת'!C1379</f>
        <v>ריהוט</v>
      </c>
      <c r="AA1379" s="63" t="str">
        <f>'טבלה מרכזת'!D1379</f>
        <v>חדרי צוות/רב תחומי</v>
      </c>
      <c r="AB1379" s="63" t="str">
        <f>'טבלה מרכזת'!E1379</f>
        <v>מיטה חשמלית</v>
      </c>
      <c r="AC1379" s="63">
        <f>'טבלה מרכזת'!F1379</f>
        <v>6000</v>
      </c>
      <c r="AD1379" s="63">
        <f>'טבלה מרכזת'!G1379</f>
        <v>1</v>
      </c>
      <c r="AE1379" s="63">
        <f>'טבלה מרכזת'!H1379</f>
        <v>6000</v>
      </c>
    </row>
    <row r="1380" spans="2:31" ht="14.5" thickBot="1" x14ac:dyDescent="0.35">
      <c r="B1380" s="64" t="str">
        <f>תקן[[#This Row],[סוג מרכז]]</f>
        <v>תשושים-אופק</v>
      </c>
      <c r="C1380" s="64">
        <f>תקן[[#This Row],[גודל מרכז]]</f>
        <v>90</v>
      </c>
      <c r="D1380" s="64" t="str">
        <f>תקן[[#This Row],[סוג פריט]]</f>
        <v>ריהוט</v>
      </c>
      <c r="E1380" s="64" t="str">
        <f>תקן[[#This Row],[קטגוריה]]</f>
        <v>חדר רחצה</v>
      </c>
      <c r="F1380" s="60" t="str">
        <f>תקן[[#This Row],[תיאור הפריט]]</f>
        <v>מראה</v>
      </c>
      <c r="G1380" s="64">
        <f>תקן[[#This Row],[עלות פריט]]</f>
        <v>250</v>
      </c>
      <c r="H1380" s="64">
        <f>תקן[[#This Row],[כמות]]</f>
        <v>2</v>
      </c>
      <c r="I1380" s="64">
        <f>תקן[[#This Row],[סהכ עלות]]</f>
        <v>500</v>
      </c>
      <c r="J1380" s="65"/>
      <c r="K1380" s="209" t="str">
        <f t="shared" si="202"/>
        <v>מראה</v>
      </c>
      <c r="L1380" s="210">
        <f t="shared" si="198"/>
        <v>2</v>
      </c>
      <c r="M1380" s="211">
        <f t="shared" si="199"/>
        <v>0</v>
      </c>
      <c r="N1380" s="211">
        <f t="shared" si="200"/>
        <v>500</v>
      </c>
      <c r="O1380" s="210"/>
      <c r="P1380" s="218"/>
      <c r="Q1380" s="215" t="str">
        <f t="shared" si="203"/>
        <v>ריהוט</v>
      </c>
      <c r="R1380" s="219">
        <f t="shared" si="204"/>
        <v>2</v>
      </c>
      <c r="S1380" s="211">
        <f t="shared" si="205"/>
        <v>0</v>
      </c>
      <c r="T1380" s="211">
        <f t="shared" si="201"/>
        <v>250</v>
      </c>
      <c r="U1380" s="211">
        <f t="shared" si="206"/>
        <v>500</v>
      </c>
      <c r="V1380" s="220"/>
      <c r="X1380" s="63" t="str">
        <f>'טבלה מרכזת'!A1380</f>
        <v>תשושים-אופק</v>
      </c>
      <c r="Y1380" s="63">
        <f>'טבלה מרכזת'!B1380</f>
        <v>90</v>
      </c>
      <c r="Z1380" s="63" t="str">
        <f>'טבלה מרכזת'!C1380</f>
        <v>ריהוט</v>
      </c>
      <c r="AA1380" s="63" t="str">
        <f>'טבלה מרכזת'!D1380</f>
        <v>חדר רחצה</v>
      </c>
      <c r="AB1380" s="63" t="str">
        <f>'טבלה מרכזת'!E1380</f>
        <v>מראה</v>
      </c>
      <c r="AC1380" s="63">
        <f>'טבלה מרכזת'!F1380</f>
        <v>250</v>
      </c>
      <c r="AD1380" s="63">
        <f>'טבלה מרכזת'!G1380</f>
        <v>2</v>
      </c>
      <c r="AE1380" s="63">
        <f>'טבלה מרכזת'!H1380</f>
        <v>500</v>
      </c>
    </row>
    <row r="1381" spans="2:31" ht="14.5" thickBot="1" x14ac:dyDescent="0.35">
      <c r="B1381" s="64" t="str">
        <f>תקן[[#This Row],[סוג מרכז]]</f>
        <v>תשושים-אופק</v>
      </c>
      <c r="C1381" s="64">
        <f>תקן[[#This Row],[גודל מרכז]]</f>
        <v>90</v>
      </c>
      <c r="D1381" s="64" t="str">
        <f>תקן[[#This Row],[סוג פריט]]</f>
        <v>ריהוט</v>
      </c>
      <c r="E1381" s="64" t="str">
        <f>תקן[[#This Row],[קטגוריה]]</f>
        <v>חדרי פעילות/תעסוקה</v>
      </c>
      <c r="F1381" s="60" t="str">
        <f>תקן[[#This Row],[תיאור הפריט]]</f>
        <v>מראות קיר</v>
      </c>
      <c r="G1381" s="64">
        <f>תקן[[#This Row],[עלות פריט]]</f>
        <v>6000</v>
      </c>
      <c r="H1381" s="64">
        <f>תקן[[#This Row],[כמות]]</f>
        <v>1</v>
      </c>
      <c r="I1381" s="64">
        <f>תקן[[#This Row],[סהכ עלות]]</f>
        <v>6000</v>
      </c>
      <c r="J1381" s="65"/>
      <c r="K1381" s="209" t="str">
        <f t="shared" si="202"/>
        <v>מראות קיר</v>
      </c>
      <c r="L1381" s="210">
        <f t="shared" si="198"/>
        <v>1</v>
      </c>
      <c r="M1381" s="211">
        <f t="shared" si="199"/>
        <v>0</v>
      </c>
      <c r="N1381" s="211">
        <f t="shared" si="200"/>
        <v>6000</v>
      </c>
      <c r="O1381" s="210"/>
      <c r="P1381" s="218"/>
      <c r="Q1381" s="215" t="str">
        <f t="shared" si="203"/>
        <v>ריהוט</v>
      </c>
      <c r="R1381" s="219">
        <f t="shared" si="204"/>
        <v>1</v>
      </c>
      <c r="S1381" s="211">
        <f t="shared" si="205"/>
        <v>0</v>
      </c>
      <c r="T1381" s="211">
        <f t="shared" si="201"/>
        <v>6000</v>
      </c>
      <c r="U1381" s="211">
        <f t="shared" si="206"/>
        <v>6000</v>
      </c>
      <c r="V1381" s="220"/>
      <c r="X1381" s="63" t="str">
        <f>'טבלה מרכזת'!A1381</f>
        <v>תשושים-אופק</v>
      </c>
      <c r="Y1381" s="63">
        <f>'טבלה מרכזת'!B1381</f>
        <v>90</v>
      </c>
      <c r="Z1381" s="63" t="str">
        <f>'טבלה מרכזת'!C1381</f>
        <v>ריהוט</v>
      </c>
      <c r="AA1381" s="63" t="str">
        <f>'טבלה מרכזת'!D1381</f>
        <v>חדרי פעילות/תעסוקה</v>
      </c>
      <c r="AB1381" s="63" t="str">
        <f>'טבלה מרכזת'!E1381</f>
        <v>מראות קיר</v>
      </c>
      <c r="AC1381" s="63">
        <f>'טבלה מרכזת'!F1381</f>
        <v>6000</v>
      </c>
      <c r="AD1381" s="63">
        <f>'טבלה מרכזת'!G1381</f>
        <v>1</v>
      </c>
      <c r="AE1381" s="63">
        <f>'טבלה מרכזת'!H1381</f>
        <v>6000</v>
      </c>
    </row>
    <row r="1382" spans="2:31" ht="14.5" thickBot="1" x14ac:dyDescent="0.35">
      <c r="B1382" s="64" t="str">
        <f>תקן[[#This Row],[סוג מרכז]]</f>
        <v>תשושים-אופק</v>
      </c>
      <c r="C1382" s="64">
        <f>תקן[[#This Row],[גודל מרכז]]</f>
        <v>90</v>
      </c>
      <c r="D1382" s="64" t="str">
        <f>תקן[[#This Row],[סוג פריט]]</f>
        <v>ריהוט</v>
      </c>
      <c r="E1382" s="64" t="str">
        <f>תקן[[#This Row],[קטגוריה]]</f>
        <v>מלתחה</v>
      </c>
      <c r="F1382" s="60" t="str">
        <f>תקן[[#This Row],[תיאור הפריט]]</f>
        <v>מראת קיר גבוהה</v>
      </c>
      <c r="G1382" s="64">
        <f>תקן[[#This Row],[עלות פריט]]</f>
        <v>1200</v>
      </c>
      <c r="H1382" s="64">
        <f>תקן[[#This Row],[כמות]]</f>
        <v>1</v>
      </c>
      <c r="I1382" s="64">
        <f>תקן[[#This Row],[סהכ עלות]]</f>
        <v>1200</v>
      </c>
      <c r="J1382" s="65"/>
      <c r="K1382" s="209" t="str">
        <f t="shared" si="202"/>
        <v>מראת קיר גבוהה</v>
      </c>
      <c r="L1382" s="210">
        <f t="shared" si="198"/>
        <v>1</v>
      </c>
      <c r="M1382" s="211">
        <f t="shared" si="199"/>
        <v>0</v>
      </c>
      <c r="N1382" s="211">
        <f t="shared" si="200"/>
        <v>1200</v>
      </c>
      <c r="O1382" s="210"/>
      <c r="P1382" s="218"/>
      <c r="Q1382" s="215" t="str">
        <f t="shared" si="203"/>
        <v>ריהוט</v>
      </c>
      <c r="R1382" s="219">
        <f t="shared" si="204"/>
        <v>1</v>
      </c>
      <c r="S1382" s="211">
        <f t="shared" si="205"/>
        <v>0</v>
      </c>
      <c r="T1382" s="211">
        <f t="shared" si="201"/>
        <v>1200</v>
      </c>
      <c r="U1382" s="211">
        <f t="shared" si="206"/>
        <v>1200</v>
      </c>
      <c r="V1382" s="220"/>
      <c r="X1382" s="63" t="str">
        <f>'טבלה מרכזת'!A1382</f>
        <v>תשושים-אופק</v>
      </c>
      <c r="Y1382" s="63">
        <f>'טבלה מרכזת'!B1382</f>
        <v>90</v>
      </c>
      <c r="Z1382" s="63" t="str">
        <f>'טבלה מרכזת'!C1382</f>
        <v>ריהוט</v>
      </c>
      <c r="AA1382" s="63" t="str">
        <f>'טבלה מרכזת'!D1382</f>
        <v>מלתחה</v>
      </c>
      <c r="AB1382" s="63" t="str">
        <f>'טבלה מרכזת'!E1382</f>
        <v>מראת קיר גבוהה</v>
      </c>
      <c r="AC1382" s="63">
        <f>'טבלה מרכזת'!F1382</f>
        <v>1200</v>
      </c>
      <c r="AD1382" s="63">
        <f>'טבלה מרכזת'!G1382</f>
        <v>1</v>
      </c>
      <c r="AE1382" s="63">
        <f>'טבלה מרכזת'!H1382</f>
        <v>1200</v>
      </c>
    </row>
    <row r="1383" spans="2:31" ht="14.5" thickBot="1" x14ac:dyDescent="0.35">
      <c r="B1383" s="64" t="str">
        <f>תקן[[#This Row],[סוג מרכז]]</f>
        <v>תשושים-אופק</v>
      </c>
      <c r="C1383" s="64">
        <f>תקן[[#This Row],[גודל מרכז]]</f>
        <v>90</v>
      </c>
      <c r="D1383" s="64" t="str">
        <f>תקן[[#This Row],[סוג פריט]]</f>
        <v>ריהוט</v>
      </c>
      <c r="E1383" s="64" t="str">
        <f>תקן[[#This Row],[קטגוריה]]</f>
        <v>שירותי צוות ומלתחה</v>
      </c>
      <c r="F1383" s="60" t="str">
        <f>תקן[[#This Row],[תיאור הפריט]]</f>
        <v>מראת קיר גבוהה</v>
      </c>
      <c r="G1383" s="64">
        <f>תקן[[#This Row],[עלות פריט]]</f>
        <v>1200</v>
      </c>
      <c r="H1383" s="64">
        <f>תקן[[#This Row],[כמות]]</f>
        <v>1</v>
      </c>
      <c r="I1383" s="64">
        <f>תקן[[#This Row],[סהכ עלות]]</f>
        <v>1200</v>
      </c>
      <c r="J1383" s="65"/>
      <c r="K1383" s="209" t="str">
        <f t="shared" si="202"/>
        <v>מראת קיר גבוהה</v>
      </c>
      <c r="L1383" s="210">
        <f t="shared" si="198"/>
        <v>1</v>
      </c>
      <c r="M1383" s="211">
        <f t="shared" si="199"/>
        <v>0</v>
      </c>
      <c r="N1383" s="211">
        <f t="shared" si="200"/>
        <v>1200</v>
      </c>
      <c r="O1383" s="210"/>
      <c r="P1383" s="218"/>
      <c r="Q1383" s="215" t="str">
        <f t="shared" si="203"/>
        <v>ריהוט</v>
      </c>
      <c r="R1383" s="219">
        <f t="shared" si="204"/>
        <v>1</v>
      </c>
      <c r="S1383" s="211">
        <f t="shared" si="205"/>
        <v>0</v>
      </c>
      <c r="T1383" s="211">
        <f t="shared" si="201"/>
        <v>1200</v>
      </c>
      <c r="U1383" s="211">
        <f t="shared" si="206"/>
        <v>1200</v>
      </c>
      <c r="V1383" s="220"/>
      <c r="X1383" s="63" t="str">
        <f>'טבלה מרכזת'!A1383</f>
        <v>תשושים-אופק</v>
      </c>
      <c r="Y1383" s="63">
        <f>'טבלה מרכזת'!B1383</f>
        <v>90</v>
      </c>
      <c r="Z1383" s="63" t="str">
        <f>'טבלה מרכזת'!C1383</f>
        <v>ריהוט</v>
      </c>
      <c r="AA1383" s="63" t="str">
        <f>'טבלה מרכזת'!D1383</f>
        <v>שירותי צוות ומלתחה</v>
      </c>
      <c r="AB1383" s="63" t="str">
        <f>'טבלה מרכזת'!E1383</f>
        <v>מראת קיר גבוהה</v>
      </c>
      <c r="AC1383" s="63">
        <f>'טבלה מרכזת'!F1383</f>
        <v>1200</v>
      </c>
      <c r="AD1383" s="63">
        <f>'טבלה מרכזת'!G1383</f>
        <v>1</v>
      </c>
      <c r="AE1383" s="63">
        <f>'טבלה מרכזת'!H1383</f>
        <v>1200</v>
      </c>
    </row>
    <row r="1384" spans="2:31" ht="14.5" thickBot="1" x14ac:dyDescent="0.35">
      <c r="B1384" s="64" t="str">
        <f>תקן[[#This Row],[סוג מרכז]]</f>
        <v>תשושים-אופק</v>
      </c>
      <c r="C1384" s="64">
        <f>תקן[[#This Row],[גודל מרכז]]</f>
        <v>90</v>
      </c>
      <c r="D1384" s="64" t="str">
        <f>תקן[[#This Row],[סוג פריט]]</f>
        <v>ריהוט</v>
      </c>
      <c r="E1384" s="64" t="str">
        <f>תקן[[#This Row],[קטגוריה]]</f>
        <v>חצר פעילות ומנוחה</v>
      </c>
      <c r="F1384" s="60" t="str">
        <f>תקן[[#This Row],[תיאור הפריט]]</f>
        <v>ספסל גן</v>
      </c>
      <c r="G1384" s="64">
        <f>תקן[[#This Row],[עלות פריט]]</f>
        <v>1650</v>
      </c>
      <c r="H1384" s="64">
        <f>תקן[[#This Row],[כמות]]</f>
        <v>3</v>
      </c>
      <c r="I1384" s="64">
        <f>תקן[[#This Row],[סהכ עלות]]</f>
        <v>4950</v>
      </c>
      <c r="J1384" s="65"/>
      <c r="K1384" s="209" t="str">
        <f t="shared" si="202"/>
        <v>ספסל גן</v>
      </c>
      <c r="L1384" s="210">
        <f t="shared" si="198"/>
        <v>3</v>
      </c>
      <c r="M1384" s="211">
        <f t="shared" si="199"/>
        <v>0</v>
      </c>
      <c r="N1384" s="211">
        <f t="shared" si="200"/>
        <v>4950</v>
      </c>
      <c r="O1384" s="210"/>
      <c r="P1384" s="218"/>
      <c r="Q1384" s="215" t="str">
        <f t="shared" si="203"/>
        <v>ריהוט</v>
      </c>
      <c r="R1384" s="219">
        <f t="shared" si="204"/>
        <v>3</v>
      </c>
      <c r="S1384" s="211">
        <f t="shared" si="205"/>
        <v>0</v>
      </c>
      <c r="T1384" s="211">
        <f t="shared" si="201"/>
        <v>1650</v>
      </c>
      <c r="U1384" s="211">
        <f t="shared" si="206"/>
        <v>4950</v>
      </c>
      <c r="V1384" s="220"/>
      <c r="X1384" s="63" t="str">
        <f>'טבלה מרכזת'!A1384</f>
        <v>תשושים-אופק</v>
      </c>
      <c r="Y1384" s="63">
        <f>'טבלה מרכזת'!B1384</f>
        <v>90</v>
      </c>
      <c r="Z1384" s="63" t="str">
        <f>'טבלה מרכזת'!C1384</f>
        <v>ריהוט</v>
      </c>
      <c r="AA1384" s="63" t="str">
        <f>'טבלה מרכזת'!D1384</f>
        <v>חצר פעילות ומנוחה</v>
      </c>
      <c r="AB1384" s="63" t="str">
        <f>'טבלה מרכזת'!E1384</f>
        <v>ספסל גן</v>
      </c>
      <c r="AC1384" s="63">
        <f>'טבלה מרכזת'!F1384</f>
        <v>1650</v>
      </c>
      <c r="AD1384" s="63">
        <f>'טבלה מרכזת'!G1384</f>
        <v>3</v>
      </c>
      <c r="AE1384" s="63">
        <f>'טבלה מרכזת'!H1384</f>
        <v>4950</v>
      </c>
    </row>
    <row r="1385" spans="2:31" ht="14.5" thickBot="1" x14ac:dyDescent="0.35">
      <c r="B1385" s="64" t="str">
        <f>תקן[[#This Row],[סוג מרכז]]</f>
        <v>תשושים-אופק</v>
      </c>
      <c r="C1385" s="64">
        <f>תקן[[#This Row],[גודל מרכז]]</f>
        <v>90</v>
      </c>
      <c r="D1385" s="64" t="str">
        <f>תקן[[#This Row],[סוג פריט]]</f>
        <v>ריהוט</v>
      </c>
      <c r="E1385" s="64" t="str">
        <f>תקן[[#This Row],[קטגוריה]]</f>
        <v>חדר רחצה</v>
      </c>
      <c r="F1385" s="60" t="str">
        <f>תקן[[#This Row],[תיאור הפריט]]</f>
        <v>ספסל הלבשה</v>
      </c>
      <c r="G1385" s="64">
        <f>תקן[[#This Row],[עלות פריט]]</f>
        <v>600</v>
      </c>
      <c r="H1385" s="64">
        <f>תקן[[#This Row],[כמות]]</f>
        <v>2</v>
      </c>
      <c r="I1385" s="64">
        <f>תקן[[#This Row],[סהכ עלות]]</f>
        <v>1200</v>
      </c>
      <c r="J1385" s="65"/>
      <c r="K1385" s="209" t="str">
        <f t="shared" si="202"/>
        <v>ספסל הלבשה</v>
      </c>
      <c r="L1385" s="210">
        <f t="shared" si="198"/>
        <v>2</v>
      </c>
      <c r="M1385" s="211">
        <f t="shared" si="199"/>
        <v>0</v>
      </c>
      <c r="N1385" s="211">
        <f t="shared" si="200"/>
        <v>1200</v>
      </c>
      <c r="O1385" s="210"/>
      <c r="P1385" s="218"/>
      <c r="Q1385" s="215" t="str">
        <f t="shared" si="203"/>
        <v>ריהוט</v>
      </c>
      <c r="R1385" s="219">
        <f t="shared" si="204"/>
        <v>2</v>
      </c>
      <c r="S1385" s="211">
        <f t="shared" si="205"/>
        <v>0</v>
      </c>
      <c r="T1385" s="211">
        <f t="shared" si="201"/>
        <v>600</v>
      </c>
      <c r="U1385" s="211">
        <f t="shared" si="206"/>
        <v>1200</v>
      </c>
      <c r="V1385" s="220"/>
      <c r="X1385" s="63" t="str">
        <f>'טבלה מרכזת'!A1385</f>
        <v>תשושים-אופק</v>
      </c>
      <c r="Y1385" s="63">
        <f>'טבלה מרכזת'!B1385</f>
        <v>90</v>
      </c>
      <c r="Z1385" s="63" t="str">
        <f>'טבלה מרכזת'!C1385</f>
        <v>ריהוט</v>
      </c>
      <c r="AA1385" s="63" t="str">
        <f>'טבלה מרכזת'!D1385</f>
        <v>חדר רחצה</v>
      </c>
      <c r="AB1385" s="63" t="str">
        <f>'טבלה מרכזת'!E1385</f>
        <v>ספסל הלבשה</v>
      </c>
      <c r="AC1385" s="63">
        <f>'טבלה מרכזת'!F1385</f>
        <v>600</v>
      </c>
      <c r="AD1385" s="63">
        <f>'טבלה מרכזת'!G1385</f>
        <v>2</v>
      </c>
      <c r="AE1385" s="63">
        <f>'טבלה מרכזת'!H1385</f>
        <v>1200</v>
      </c>
    </row>
    <row r="1386" spans="2:31" ht="14.5" thickBot="1" x14ac:dyDescent="0.35">
      <c r="B1386" s="64" t="str">
        <f>תקן[[#This Row],[סוג מרכז]]</f>
        <v>תשושים-אופק</v>
      </c>
      <c r="C1386" s="64">
        <f>תקן[[#This Row],[גודל מרכז]]</f>
        <v>90</v>
      </c>
      <c r="D1386" s="64" t="str">
        <f>תקן[[#This Row],[סוג פריט]]</f>
        <v>ריהוט</v>
      </c>
      <c r="E1386" s="64" t="str">
        <f>תקן[[#This Row],[קטגוריה]]</f>
        <v>חדר מזכירות וקבלה</v>
      </c>
      <c r="F1386" s="60" t="str">
        <f>תקן[[#This Row],[תיאור הפריט]]</f>
        <v>עמדת מחשב ומדפסת</v>
      </c>
      <c r="G1386" s="64">
        <f>תקן[[#This Row],[עלות פריט]]</f>
        <v>1100</v>
      </c>
      <c r="H1386" s="64">
        <f>תקן[[#This Row],[כמות]]</f>
        <v>1</v>
      </c>
      <c r="I1386" s="64">
        <f>תקן[[#This Row],[סהכ עלות]]</f>
        <v>1100</v>
      </c>
      <c r="J1386" s="65"/>
      <c r="K1386" s="209" t="str">
        <f t="shared" si="202"/>
        <v>עמדת מחשב ומדפסת</v>
      </c>
      <c r="L1386" s="210">
        <f t="shared" si="198"/>
        <v>1</v>
      </c>
      <c r="M1386" s="211">
        <f t="shared" si="199"/>
        <v>0</v>
      </c>
      <c r="N1386" s="211">
        <f t="shared" si="200"/>
        <v>1100</v>
      </c>
      <c r="O1386" s="210"/>
      <c r="P1386" s="218"/>
      <c r="Q1386" s="215" t="str">
        <f t="shared" si="203"/>
        <v>ריהוט</v>
      </c>
      <c r="R1386" s="219">
        <f t="shared" si="204"/>
        <v>1</v>
      </c>
      <c r="S1386" s="211">
        <f t="shared" si="205"/>
        <v>0</v>
      </c>
      <c r="T1386" s="211">
        <f t="shared" si="201"/>
        <v>1100</v>
      </c>
      <c r="U1386" s="211">
        <f t="shared" si="206"/>
        <v>1100</v>
      </c>
      <c r="V1386" s="220"/>
      <c r="X1386" s="63" t="str">
        <f>'טבלה מרכזת'!A1386</f>
        <v>תשושים-אופק</v>
      </c>
      <c r="Y1386" s="63">
        <f>'טבלה מרכזת'!B1386</f>
        <v>90</v>
      </c>
      <c r="Z1386" s="63" t="str">
        <f>'טבלה מרכזת'!C1386</f>
        <v>ריהוט</v>
      </c>
      <c r="AA1386" s="63" t="str">
        <f>'טבלה מרכזת'!D1386</f>
        <v>חדר מזכירות וקבלה</v>
      </c>
      <c r="AB1386" s="63" t="str">
        <f>'טבלה מרכזת'!E1386</f>
        <v>עמדת מחשב ומדפסת</v>
      </c>
      <c r="AC1386" s="63">
        <f>'טבלה מרכזת'!F1386</f>
        <v>1100</v>
      </c>
      <c r="AD1386" s="63">
        <f>'טבלה מרכזת'!G1386</f>
        <v>1</v>
      </c>
      <c r="AE1386" s="63">
        <f>'טבלה מרכזת'!H1386</f>
        <v>1100</v>
      </c>
    </row>
    <row r="1387" spans="2:31" ht="14.5" thickBot="1" x14ac:dyDescent="0.35">
      <c r="B1387" s="64" t="str">
        <f>תקן[[#This Row],[סוג מרכז]]</f>
        <v>תשושים-אופק</v>
      </c>
      <c r="C1387" s="64">
        <f>תקן[[#This Row],[גודל מרכז]]</f>
        <v>90</v>
      </c>
      <c r="D1387" s="64" t="str">
        <f>תקן[[#This Row],[סוג פריט]]</f>
        <v>ריהוט</v>
      </c>
      <c r="E1387" s="64" t="str">
        <f>תקן[[#This Row],[קטגוריה]]</f>
        <v>חדר מנוחה</v>
      </c>
      <c r="F1387" s="60" t="str">
        <f>תקן[[#This Row],[תיאור הפריט]]</f>
        <v>פרגוד אחות 3 כנפיים</v>
      </c>
      <c r="G1387" s="64">
        <f>תקן[[#This Row],[עלות פריט]]</f>
        <v>700</v>
      </c>
      <c r="H1387" s="64">
        <f>תקן[[#This Row],[כמות]]</f>
        <v>1</v>
      </c>
      <c r="I1387" s="64">
        <f>תקן[[#This Row],[סהכ עלות]]</f>
        <v>700</v>
      </c>
      <c r="J1387" s="65"/>
      <c r="K1387" s="209" t="str">
        <f t="shared" si="202"/>
        <v>פרגוד אחות 3 כנפיים</v>
      </c>
      <c r="L1387" s="210">
        <f t="shared" si="198"/>
        <v>1</v>
      </c>
      <c r="M1387" s="211">
        <f t="shared" si="199"/>
        <v>0</v>
      </c>
      <c r="N1387" s="211">
        <f t="shared" si="200"/>
        <v>700</v>
      </c>
      <c r="O1387" s="210"/>
      <c r="P1387" s="218"/>
      <c r="Q1387" s="215" t="str">
        <f t="shared" si="203"/>
        <v>ריהוט</v>
      </c>
      <c r="R1387" s="219">
        <f t="shared" si="204"/>
        <v>1</v>
      </c>
      <c r="S1387" s="211">
        <f t="shared" si="205"/>
        <v>0</v>
      </c>
      <c r="T1387" s="211">
        <f t="shared" si="201"/>
        <v>700</v>
      </c>
      <c r="U1387" s="211">
        <f t="shared" si="206"/>
        <v>700</v>
      </c>
      <c r="V1387" s="220"/>
      <c r="X1387" s="63" t="str">
        <f>'טבלה מרכזת'!A1387</f>
        <v>תשושים-אופק</v>
      </c>
      <c r="Y1387" s="63">
        <f>'טבלה מרכזת'!B1387</f>
        <v>90</v>
      </c>
      <c r="Z1387" s="63" t="str">
        <f>'טבלה מרכזת'!C1387</f>
        <v>ריהוט</v>
      </c>
      <c r="AA1387" s="63" t="str">
        <f>'טבלה מרכזת'!D1387</f>
        <v>חדר מנוחה</v>
      </c>
      <c r="AB1387" s="63" t="str">
        <f>'טבלה מרכזת'!E1387</f>
        <v>פרגוד אחות 3 כנפיים</v>
      </c>
      <c r="AC1387" s="63">
        <f>'טבלה מרכזת'!F1387</f>
        <v>700</v>
      </c>
      <c r="AD1387" s="63">
        <f>'טבלה מרכזת'!G1387</f>
        <v>1</v>
      </c>
      <c r="AE1387" s="63">
        <f>'טבלה מרכזת'!H1387</f>
        <v>700</v>
      </c>
    </row>
    <row r="1388" spans="2:31" ht="14.5" thickBot="1" x14ac:dyDescent="0.35">
      <c r="B1388" s="64" t="str">
        <f>תקן[[#This Row],[סוג מרכז]]</f>
        <v>תשושים-אופק</v>
      </c>
      <c r="C1388" s="64">
        <f>תקן[[#This Row],[גודל מרכז]]</f>
        <v>90</v>
      </c>
      <c r="D1388" s="64" t="str">
        <f>תקן[[#This Row],[סוג פריט]]</f>
        <v>ריהוט</v>
      </c>
      <c r="E1388" s="64" t="str">
        <f>תקן[[#This Row],[קטגוריה]]</f>
        <v>חדרי צוות/רב תחומי</v>
      </c>
      <c r="F1388" s="60" t="str">
        <f>תקן[[#This Row],[תיאור הפריט]]</f>
        <v>פרגוד אחות 3 כנפיים</v>
      </c>
      <c r="G1388" s="64">
        <f>תקן[[#This Row],[עלות פריט]]</f>
        <v>700</v>
      </c>
      <c r="H1388" s="64">
        <f>תקן[[#This Row],[כמות]]</f>
        <v>1</v>
      </c>
      <c r="I1388" s="64">
        <f>תקן[[#This Row],[סהכ עלות]]</f>
        <v>700</v>
      </c>
      <c r="J1388" s="65"/>
      <c r="K1388" s="209" t="str">
        <f t="shared" si="202"/>
        <v>פרגוד אחות 3 כנפיים</v>
      </c>
      <c r="L1388" s="210">
        <f t="shared" si="198"/>
        <v>1</v>
      </c>
      <c r="M1388" s="211">
        <f t="shared" si="199"/>
        <v>0</v>
      </c>
      <c r="N1388" s="211">
        <f t="shared" si="200"/>
        <v>700</v>
      </c>
      <c r="O1388" s="210"/>
      <c r="P1388" s="218"/>
      <c r="Q1388" s="215" t="str">
        <f t="shared" si="203"/>
        <v>ריהוט</v>
      </c>
      <c r="R1388" s="219">
        <f t="shared" si="204"/>
        <v>1</v>
      </c>
      <c r="S1388" s="211">
        <f t="shared" si="205"/>
        <v>0</v>
      </c>
      <c r="T1388" s="211">
        <f t="shared" si="201"/>
        <v>700</v>
      </c>
      <c r="U1388" s="211">
        <f t="shared" si="206"/>
        <v>700</v>
      </c>
      <c r="V1388" s="220"/>
      <c r="X1388" s="63" t="str">
        <f>'טבלה מרכזת'!A1388</f>
        <v>תשושים-אופק</v>
      </c>
      <c r="Y1388" s="63">
        <f>'טבלה מרכזת'!B1388</f>
        <v>90</v>
      </c>
      <c r="Z1388" s="63" t="str">
        <f>'טבלה מרכזת'!C1388</f>
        <v>ריהוט</v>
      </c>
      <c r="AA1388" s="63" t="str">
        <f>'טבלה מרכזת'!D1388</f>
        <v>חדרי צוות/רב תחומי</v>
      </c>
      <c r="AB1388" s="63" t="str">
        <f>'טבלה מרכזת'!E1388</f>
        <v>פרגוד אחות 3 כנפיים</v>
      </c>
      <c r="AC1388" s="63">
        <f>'טבלה מרכזת'!F1388</f>
        <v>700</v>
      </c>
      <c r="AD1388" s="63">
        <f>'טבלה מרכזת'!G1388</f>
        <v>1</v>
      </c>
      <c r="AE1388" s="63">
        <f>'טבלה מרכזת'!H1388</f>
        <v>700</v>
      </c>
    </row>
    <row r="1389" spans="2:31" ht="28.5" thickBot="1" x14ac:dyDescent="0.35">
      <c r="B1389" s="64" t="str">
        <f>תקן[[#This Row],[סוג מרכז]]</f>
        <v>תשושים-אופק</v>
      </c>
      <c r="C1389" s="64">
        <f>תקן[[#This Row],[גודל מרכז]]</f>
        <v>90</v>
      </c>
      <c r="D1389" s="64" t="str">
        <f>תקן[[#This Row],[סוג פריט]]</f>
        <v>ריהוט</v>
      </c>
      <c r="E1389" s="64" t="str">
        <f>תקן[[#This Row],[קטגוריה]]</f>
        <v>חצר פעילות ומנוחה</v>
      </c>
      <c r="F1389" s="60" t="str">
        <f>תקן[[#This Row],[תיאור הפריט]]</f>
        <v>פרגולה/סוכך (שאינו מצריך היתר בנייה)</v>
      </c>
      <c r="G1389" s="64">
        <f>תקן[[#This Row],[עלות פריט]]</f>
        <v>15000</v>
      </c>
      <c r="H1389" s="64">
        <f>תקן[[#This Row],[כמות]]</f>
        <v>1</v>
      </c>
      <c r="I1389" s="64">
        <f>תקן[[#This Row],[סהכ עלות]]</f>
        <v>15000</v>
      </c>
      <c r="J1389" s="65"/>
      <c r="K1389" s="209" t="str">
        <f t="shared" si="202"/>
        <v>פרגולה/סוכך (שאינו מצריך היתר בנייה)</v>
      </c>
      <c r="L1389" s="210">
        <f t="shared" si="198"/>
        <v>1</v>
      </c>
      <c r="M1389" s="211">
        <f t="shared" si="199"/>
        <v>0</v>
      </c>
      <c r="N1389" s="211">
        <f t="shared" si="200"/>
        <v>15000</v>
      </c>
      <c r="O1389" s="210"/>
      <c r="P1389" s="218"/>
      <c r="Q1389" s="215" t="str">
        <f t="shared" si="203"/>
        <v>ריהוט</v>
      </c>
      <c r="R1389" s="219">
        <f t="shared" si="204"/>
        <v>1</v>
      </c>
      <c r="S1389" s="211">
        <f t="shared" si="205"/>
        <v>0</v>
      </c>
      <c r="T1389" s="211">
        <f t="shared" si="201"/>
        <v>15000</v>
      </c>
      <c r="U1389" s="211">
        <f t="shared" si="206"/>
        <v>15000</v>
      </c>
      <c r="V1389" s="220"/>
      <c r="X1389" s="63" t="str">
        <f>'טבלה מרכזת'!A1389</f>
        <v>תשושים-אופק</v>
      </c>
      <c r="Y1389" s="63">
        <f>'טבלה מרכזת'!B1389</f>
        <v>90</v>
      </c>
      <c r="Z1389" s="63" t="str">
        <f>'טבלה מרכזת'!C1389</f>
        <v>ריהוט</v>
      </c>
      <c r="AA1389" s="63" t="str">
        <f>'טבלה מרכזת'!D1389</f>
        <v>חצר פעילות ומנוחה</v>
      </c>
      <c r="AB1389" s="63" t="str">
        <f>'טבלה מרכזת'!E1389</f>
        <v>פרגולה/סוכך (שאינו מצריך היתר בנייה)</v>
      </c>
      <c r="AC1389" s="63">
        <f>'טבלה מרכזת'!F1389</f>
        <v>15000</v>
      </c>
      <c r="AD1389" s="63">
        <f>'טבלה מרכזת'!G1389</f>
        <v>1</v>
      </c>
      <c r="AE1389" s="63">
        <f>'טבלה מרכזת'!H1389</f>
        <v>15000</v>
      </c>
    </row>
    <row r="1390" spans="2:31" ht="14.5" thickBot="1" x14ac:dyDescent="0.35">
      <c r="B1390" s="64" t="str">
        <f>תקן[[#This Row],[סוג מרכז]]</f>
        <v>תשושים-אופק</v>
      </c>
      <c r="C1390" s="64">
        <f>תקן[[#This Row],[גודל מרכז]]</f>
        <v>90</v>
      </c>
      <c r="D1390" s="64" t="str">
        <f>תקן[[#This Row],[סוג פריט]]</f>
        <v>ריהוט</v>
      </c>
      <c r="E1390" s="64" t="str">
        <f>תקן[[#This Row],[קטגוריה]]</f>
        <v>חדרי פעילות/תעסוקה</v>
      </c>
      <c r="F1390" s="60" t="str">
        <f>תקן[[#This Row],[תיאור הפריט]]</f>
        <v>ריצפת פרקט למינציה - 40 מ"ר</v>
      </c>
      <c r="G1390" s="64">
        <f>תקן[[#This Row],[עלות פריט]]</f>
        <v>8000</v>
      </c>
      <c r="H1390" s="64">
        <f>תקן[[#This Row],[כמות]]</f>
        <v>1</v>
      </c>
      <c r="I1390" s="64">
        <f>תקן[[#This Row],[סהכ עלות]]</f>
        <v>8000</v>
      </c>
      <c r="J1390" s="65"/>
      <c r="K1390" s="209" t="str">
        <f t="shared" si="202"/>
        <v>ריצפת פרקט למינציה - 40 מ"ר</v>
      </c>
      <c r="L1390" s="210">
        <f t="shared" si="198"/>
        <v>1</v>
      </c>
      <c r="M1390" s="211">
        <f t="shared" si="199"/>
        <v>0</v>
      </c>
      <c r="N1390" s="211">
        <f t="shared" si="200"/>
        <v>8000</v>
      </c>
      <c r="O1390" s="210"/>
      <c r="P1390" s="218"/>
      <c r="Q1390" s="215" t="str">
        <f t="shared" si="203"/>
        <v>ריהוט</v>
      </c>
      <c r="R1390" s="219">
        <f t="shared" si="204"/>
        <v>1</v>
      </c>
      <c r="S1390" s="211">
        <f t="shared" si="205"/>
        <v>0</v>
      </c>
      <c r="T1390" s="211">
        <f t="shared" si="201"/>
        <v>8000</v>
      </c>
      <c r="U1390" s="211">
        <f t="shared" si="206"/>
        <v>8000</v>
      </c>
      <c r="V1390" s="220"/>
      <c r="X1390" s="63" t="str">
        <f>'טבלה מרכזת'!A1390</f>
        <v>תשושים-אופק</v>
      </c>
      <c r="Y1390" s="63">
        <f>'טבלה מרכזת'!B1390</f>
        <v>90</v>
      </c>
      <c r="Z1390" s="63" t="str">
        <f>'טבלה מרכזת'!C1390</f>
        <v>ריהוט</v>
      </c>
      <c r="AA1390" s="63" t="str">
        <f>'טבלה מרכזת'!D1390</f>
        <v>חדרי פעילות/תעסוקה</v>
      </c>
      <c r="AB1390" s="63" t="str">
        <f>'טבלה מרכזת'!E1390</f>
        <v>ריצפת פרקט למינציה - 40 מ"ר</v>
      </c>
      <c r="AC1390" s="63">
        <f>'טבלה מרכזת'!F1390</f>
        <v>8000</v>
      </c>
      <c r="AD1390" s="63">
        <f>'טבלה מרכזת'!G1390</f>
        <v>1</v>
      </c>
      <c r="AE1390" s="63">
        <f>'טבלה מרכזת'!H1390</f>
        <v>8000</v>
      </c>
    </row>
    <row r="1391" spans="2:31" ht="14.5" thickBot="1" x14ac:dyDescent="0.35">
      <c r="B1391" s="64" t="str">
        <f>תקן[[#This Row],[סוג מרכז]]</f>
        <v>תשושים-אופק</v>
      </c>
      <c r="C1391" s="64">
        <f>תקן[[#This Row],[גודל מרכז]]</f>
        <v>90</v>
      </c>
      <c r="D1391" s="64" t="str">
        <f>תקן[[#This Row],[סוג פריט]]</f>
        <v>ריהוט</v>
      </c>
      <c r="E1391" s="64" t="str">
        <f>תקן[[#This Row],[קטגוריה]]</f>
        <v>חדר אוכל</v>
      </c>
      <c r="F1391" s="60" t="str">
        <f>תקן[[#This Row],[תיאור הפריט]]</f>
        <v>שולחן אוכל (4 מקומות)</v>
      </c>
      <c r="G1391" s="64">
        <f>תקן[[#This Row],[עלות פריט]]</f>
        <v>1590</v>
      </c>
      <c r="H1391" s="64">
        <f>תקן[[#This Row],[כמות]]</f>
        <v>24</v>
      </c>
      <c r="I1391" s="64">
        <f>תקן[[#This Row],[סהכ עלות]]</f>
        <v>38160</v>
      </c>
      <c r="J1391" s="65"/>
      <c r="K1391" s="209" t="str">
        <f t="shared" si="202"/>
        <v>שולחן אוכל (4 מקומות)</v>
      </c>
      <c r="L1391" s="210">
        <f t="shared" si="198"/>
        <v>24</v>
      </c>
      <c r="M1391" s="211">
        <f t="shared" si="199"/>
        <v>0</v>
      </c>
      <c r="N1391" s="211">
        <f t="shared" si="200"/>
        <v>38160</v>
      </c>
      <c r="O1391" s="210"/>
      <c r="P1391" s="218"/>
      <c r="Q1391" s="215" t="str">
        <f t="shared" si="203"/>
        <v>ריהוט</v>
      </c>
      <c r="R1391" s="219">
        <f t="shared" si="204"/>
        <v>24</v>
      </c>
      <c r="S1391" s="211">
        <f t="shared" si="205"/>
        <v>0</v>
      </c>
      <c r="T1391" s="211">
        <f t="shared" si="201"/>
        <v>1590</v>
      </c>
      <c r="U1391" s="211">
        <f t="shared" si="206"/>
        <v>38160</v>
      </c>
      <c r="V1391" s="220"/>
      <c r="X1391" s="63" t="str">
        <f>'טבלה מרכזת'!A1391</f>
        <v>תשושים-אופק</v>
      </c>
      <c r="Y1391" s="63">
        <f>'טבלה מרכזת'!B1391</f>
        <v>90</v>
      </c>
      <c r="Z1391" s="63" t="str">
        <f>'טבלה מרכזת'!C1391</f>
        <v>ריהוט</v>
      </c>
      <c r="AA1391" s="63" t="str">
        <f>'טבלה מרכזת'!D1391</f>
        <v>חדר אוכל</v>
      </c>
      <c r="AB1391" s="63" t="str">
        <f>'טבלה מרכזת'!E1391</f>
        <v>שולחן אוכל (4 מקומות)</v>
      </c>
      <c r="AC1391" s="63">
        <f>'טבלה מרכזת'!F1391</f>
        <v>1590</v>
      </c>
      <c r="AD1391" s="63">
        <f>'טבלה מרכזת'!G1391</f>
        <v>24</v>
      </c>
      <c r="AE1391" s="63">
        <f>'טבלה מרכזת'!H1391</f>
        <v>38160</v>
      </c>
    </row>
    <row r="1392" spans="2:31" ht="14.5" thickBot="1" x14ac:dyDescent="0.35">
      <c r="B1392" s="64" t="str">
        <f>תקן[[#This Row],[סוג מרכז]]</f>
        <v>תשושים-אופק</v>
      </c>
      <c r="C1392" s="64">
        <f>תקן[[#This Row],[גודל מרכז]]</f>
        <v>90</v>
      </c>
      <c r="D1392" s="64" t="str">
        <f>תקן[[#This Row],[סוג פריט]]</f>
        <v>ריהוט</v>
      </c>
      <c r="E1392" s="64" t="str">
        <f>תקן[[#This Row],[קטגוריה]]</f>
        <v>חצר פעילות ומנוחה</v>
      </c>
      <c r="F1392" s="60" t="str">
        <f>תקן[[#This Row],[תיאור הפריט]]</f>
        <v>שולחן גן</v>
      </c>
      <c r="G1392" s="64">
        <f>תקן[[#This Row],[עלות פריט]]</f>
        <v>850</v>
      </c>
      <c r="H1392" s="64">
        <f>תקן[[#This Row],[כמות]]</f>
        <v>3</v>
      </c>
      <c r="I1392" s="64">
        <f>תקן[[#This Row],[סהכ עלות]]</f>
        <v>2550</v>
      </c>
      <c r="J1392" s="65"/>
      <c r="K1392" s="209" t="str">
        <f t="shared" si="202"/>
        <v>שולחן גן</v>
      </c>
      <c r="L1392" s="210">
        <f t="shared" si="198"/>
        <v>3</v>
      </c>
      <c r="M1392" s="211">
        <f t="shared" si="199"/>
        <v>0</v>
      </c>
      <c r="N1392" s="211">
        <f t="shared" si="200"/>
        <v>2550</v>
      </c>
      <c r="O1392" s="210"/>
      <c r="P1392" s="218"/>
      <c r="Q1392" s="215" t="str">
        <f t="shared" si="203"/>
        <v>ריהוט</v>
      </c>
      <c r="R1392" s="219">
        <f t="shared" si="204"/>
        <v>3</v>
      </c>
      <c r="S1392" s="211">
        <f t="shared" si="205"/>
        <v>0</v>
      </c>
      <c r="T1392" s="211">
        <f t="shared" si="201"/>
        <v>850</v>
      </c>
      <c r="U1392" s="211">
        <f t="shared" si="206"/>
        <v>2550</v>
      </c>
      <c r="V1392" s="220"/>
      <c r="X1392" s="63" t="str">
        <f>'טבלה מרכזת'!A1392</f>
        <v>תשושים-אופק</v>
      </c>
      <c r="Y1392" s="63">
        <f>'טבלה מרכזת'!B1392</f>
        <v>90</v>
      </c>
      <c r="Z1392" s="63" t="str">
        <f>'טבלה מרכזת'!C1392</f>
        <v>ריהוט</v>
      </c>
      <c r="AA1392" s="63" t="str">
        <f>'טבלה מרכזת'!D1392</f>
        <v>חצר פעילות ומנוחה</v>
      </c>
      <c r="AB1392" s="63" t="str">
        <f>'טבלה מרכזת'!E1392</f>
        <v>שולחן גן</v>
      </c>
      <c r="AC1392" s="63">
        <f>'טבלה מרכזת'!F1392</f>
        <v>850</v>
      </c>
      <c r="AD1392" s="63">
        <f>'טבלה מרכזת'!G1392</f>
        <v>3</v>
      </c>
      <c r="AE1392" s="63">
        <f>'טבלה מרכזת'!H1392</f>
        <v>2550</v>
      </c>
    </row>
    <row r="1393" spans="2:31" ht="14.5" thickBot="1" x14ac:dyDescent="0.35">
      <c r="B1393" s="64" t="str">
        <f>תקן[[#This Row],[סוג מרכז]]</f>
        <v>תשושים-אופק</v>
      </c>
      <c r="C1393" s="64">
        <f>תקן[[#This Row],[גודל מרכז]]</f>
        <v>90</v>
      </c>
      <c r="D1393" s="64" t="str">
        <f>תקן[[#This Row],[סוג פריט]]</f>
        <v>ריהוט</v>
      </c>
      <c r="E1393" s="64" t="str">
        <f>תקן[[#This Row],[קטגוריה]]</f>
        <v>חדר מחשבים</v>
      </c>
      <c r="F1393" s="60" t="str">
        <f>תקן[[#This Row],[תיאור הפריט]]</f>
        <v>שולחן מחשב</v>
      </c>
      <c r="G1393" s="64">
        <f>תקן[[#This Row],[עלות פריט]]</f>
        <v>750</v>
      </c>
      <c r="H1393" s="64">
        <f>תקן[[#This Row],[כמות]]</f>
        <v>3</v>
      </c>
      <c r="I1393" s="64">
        <f>תקן[[#This Row],[סהכ עלות]]</f>
        <v>2250</v>
      </c>
      <c r="J1393" s="65"/>
      <c r="K1393" s="209" t="str">
        <f t="shared" si="202"/>
        <v>שולחן מחשב</v>
      </c>
      <c r="L1393" s="210">
        <f t="shared" si="198"/>
        <v>3</v>
      </c>
      <c r="M1393" s="211">
        <f t="shared" si="199"/>
        <v>0</v>
      </c>
      <c r="N1393" s="211">
        <f t="shared" si="200"/>
        <v>2250</v>
      </c>
      <c r="O1393" s="210"/>
      <c r="P1393" s="218"/>
      <c r="Q1393" s="215" t="str">
        <f t="shared" si="203"/>
        <v>ריהוט</v>
      </c>
      <c r="R1393" s="219">
        <f t="shared" si="204"/>
        <v>3</v>
      </c>
      <c r="S1393" s="211">
        <f t="shared" si="205"/>
        <v>0</v>
      </c>
      <c r="T1393" s="211">
        <f t="shared" si="201"/>
        <v>750</v>
      </c>
      <c r="U1393" s="211">
        <f t="shared" si="206"/>
        <v>2250</v>
      </c>
      <c r="V1393" s="220"/>
      <c r="X1393" s="63" t="str">
        <f>'טבלה מרכזת'!A1393</f>
        <v>תשושים-אופק</v>
      </c>
      <c r="Y1393" s="63">
        <f>'טבלה מרכזת'!B1393</f>
        <v>90</v>
      </c>
      <c r="Z1393" s="63" t="str">
        <f>'טבלה מרכזת'!C1393</f>
        <v>ריהוט</v>
      </c>
      <c r="AA1393" s="63" t="str">
        <f>'טבלה מרכזת'!D1393</f>
        <v>חדר מחשבים</v>
      </c>
      <c r="AB1393" s="63" t="str">
        <f>'טבלה מרכזת'!E1393</f>
        <v>שולחן מחשב</v>
      </c>
      <c r="AC1393" s="63">
        <f>'טבלה מרכזת'!F1393</f>
        <v>750</v>
      </c>
      <c r="AD1393" s="63">
        <f>'טבלה מרכזת'!G1393</f>
        <v>3</v>
      </c>
      <c r="AE1393" s="63">
        <f>'טבלה מרכזת'!H1393</f>
        <v>2250</v>
      </c>
    </row>
    <row r="1394" spans="2:31" ht="14.5" thickBot="1" x14ac:dyDescent="0.35">
      <c r="B1394" s="64" t="str">
        <f>תקן[[#This Row],[סוג מרכז]]</f>
        <v>תשושים-אופק</v>
      </c>
      <c r="C1394" s="64">
        <f>תקן[[#This Row],[גודל מרכז]]</f>
        <v>90</v>
      </c>
      <c r="D1394" s="64" t="str">
        <f>תקן[[#This Row],[סוג פריט]]</f>
        <v>ריהוט</v>
      </c>
      <c r="E1394" s="64" t="str">
        <f>תקן[[#This Row],[קטגוריה]]</f>
        <v>חדר מחשבים</v>
      </c>
      <c r="F1394" s="60" t="str">
        <f>תקן[[#This Row],[תיאור הפריט]]</f>
        <v>שולחן מחשב מתכנן</v>
      </c>
      <c r="G1394" s="64">
        <f>תקן[[#This Row],[עלות פריט]]</f>
        <v>2500</v>
      </c>
      <c r="H1394" s="64">
        <f>תקן[[#This Row],[כמות]]</f>
        <v>1</v>
      </c>
      <c r="I1394" s="64">
        <f>תקן[[#This Row],[סהכ עלות]]</f>
        <v>2500</v>
      </c>
      <c r="J1394" s="65"/>
      <c r="K1394" s="209" t="str">
        <f t="shared" si="202"/>
        <v>שולחן מחשב מתכנן</v>
      </c>
      <c r="L1394" s="210">
        <f t="shared" si="198"/>
        <v>1</v>
      </c>
      <c r="M1394" s="211">
        <f t="shared" si="199"/>
        <v>0</v>
      </c>
      <c r="N1394" s="211">
        <f t="shared" si="200"/>
        <v>2500</v>
      </c>
      <c r="O1394" s="210"/>
      <c r="P1394" s="218"/>
      <c r="Q1394" s="215" t="str">
        <f t="shared" si="203"/>
        <v>ריהוט</v>
      </c>
      <c r="R1394" s="219">
        <f t="shared" si="204"/>
        <v>1</v>
      </c>
      <c r="S1394" s="211">
        <f t="shared" si="205"/>
        <v>0</v>
      </c>
      <c r="T1394" s="211">
        <f t="shared" si="201"/>
        <v>2500</v>
      </c>
      <c r="U1394" s="211">
        <f t="shared" si="206"/>
        <v>2500</v>
      </c>
      <c r="V1394" s="220"/>
      <c r="X1394" s="63" t="str">
        <f>'טבלה מרכזת'!A1394</f>
        <v>תשושים-אופק</v>
      </c>
      <c r="Y1394" s="63">
        <f>'טבלה מרכזת'!B1394</f>
        <v>90</v>
      </c>
      <c r="Z1394" s="63" t="str">
        <f>'טבלה מרכזת'!C1394</f>
        <v>ריהוט</v>
      </c>
      <c r="AA1394" s="63" t="str">
        <f>'טבלה מרכזת'!D1394</f>
        <v>חדר מחשבים</v>
      </c>
      <c r="AB1394" s="63" t="str">
        <f>'טבלה מרכזת'!E1394</f>
        <v>שולחן מחשב מתכנן</v>
      </c>
      <c r="AC1394" s="63">
        <f>'טבלה מרכזת'!F1394</f>
        <v>2500</v>
      </c>
      <c r="AD1394" s="63">
        <f>'טבלה מרכזת'!G1394</f>
        <v>1</v>
      </c>
      <c r="AE1394" s="63">
        <f>'טבלה מרכזת'!H1394</f>
        <v>2500</v>
      </c>
    </row>
    <row r="1395" spans="2:31" ht="28.5" thickBot="1" x14ac:dyDescent="0.35">
      <c r="B1395" s="64" t="str">
        <f>תקן[[#This Row],[סוג מרכז]]</f>
        <v>תשושים-אופק</v>
      </c>
      <c r="C1395" s="64">
        <f>תקן[[#This Row],[גודל מרכז]]</f>
        <v>90</v>
      </c>
      <c r="D1395" s="64" t="str">
        <f>תקן[[#This Row],[סוג פריט]]</f>
        <v>ריהוט</v>
      </c>
      <c r="E1395" s="64" t="str">
        <f>תקן[[#This Row],[קטגוריה]]</f>
        <v>חדר מזכירות וקבלה</v>
      </c>
      <c r="F1395" s="60" t="str">
        <f>תקן[[#This Row],[תיאור הפריט]]</f>
        <v>שולחן משרדי + שלוחה + מגירות</v>
      </c>
      <c r="G1395" s="64">
        <f>תקן[[#This Row],[עלות פריט]]</f>
        <v>1700</v>
      </c>
      <c r="H1395" s="64">
        <f>תקן[[#This Row],[כמות]]</f>
        <v>1</v>
      </c>
      <c r="I1395" s="64">
        <f>תקן[[#This Row],[סהכ עלות]]</f>
        <v>1700</v>
      </c>
      <c r="J1395" s="65"/>
      <c r="K1395" s="209" t="str">
        <f t="shared" si="202"/>
        <v>שולחן משרדי + שלוחה + מגירות</v>
      </c>
      <c r="L1395" s="210">
        <f t="shared" si="198"/>
        <v>1</v>
      </c>
      <c r="M1395" s="211">
        <f t="shared" si="199"/>
        <v>0</v>
      </c>
      <c r="N1395" s="211">
        <f t="shared" si="200"/>
        <v>1700</v>
      </c>
      <c r="O1395" s="210"/>
      <c r="P1395" s="218"/>
      <c r="Q1395" s="215" t="str">
        <f t="shared" si="203"/>
        <v>ריהוט</v>
      </c>
      <c r="R1395" s="219">
        <f t="shared" si="204"/>
        <v>1</v>
      </c>
      <c r="S1395" s="211">
        <f t="shared" si="205"/>
        <v>0</v>
      </c>
      <c r="T1395" s="211">
        <f t="shared" si="201"/>
        <v>1700</v>
      </c>
      <c r="U1395" s="211">
        <f t="shared" si="206"/>
        <v>1700</v>
      </c>
      <c r="V1395" s="220"/>
      <c r="X1395" s="63" t="str">
        <f>'טבלה מרכזת'!A1395</f>
        <v>תשושים-אופק</v>
      </c>
      <c r="Y1395" s="63">
        <f>'טבלה מרכזת'!B1395</f>
        <v>90</v>
      </c>
      <c r="Z1395" s="63" t="str">
        <f>'טבלה מרכזת'!C1395</f>
        <v>ריהוט</v>
      </c>
      <c r="AA1395" s="63" t="str">
        <f>'טבלה מרכזת'!D1395</f>
        <v>חדר מזכירות וקבלה</v>
      </c>
      <c r="AB1395" s="63" t="str">
        <f>'טבלה מרכזת'!E1395</f>
        <v>שולחן משרדי + שלוחה + מגירות</v>
      </c>
      <c r="AC1395" s="63">
        <f>'טבלה מרכזת'!F1395</f>
        <v>1700</v>
      </c>
      <c r="AD1395" s="63">
        <f>'טבלה מרכזת'!G1395</f>
        <v>1</v>
      </c>
      <c r="AE1395" s="63">
        <f>'טבלה מרכזת'!H1395</f>
        <v>1700</v>
      </c>
    </row>
    <row r="1396" spans="2:31" ht="28.5" thickBot="1" x14ac:dyDescent="0.35">
      <c r="B1396" s="64" t="str">
        <f>תקן[[#This Row],[סוג מרכז]]</f>
        <v>תשושים-אופק</v>
      </c>
      <c r="C1396" s="64">
        <f>תקן[[#This Row],[גודל מרכז]]</f>
        <v>90</v>
      </c>
      <c r="D1396" s="64" t="str">
        <f>תקן[[#This Row],[סוג פריט]]</f>
        <v>ריהוט</v>
      </c>
      <c r="E1396" s="64" t="str">
        <f>תקן[[#This Row],[קטגוריה]]</f>
        <v>חדר מנהל</v>
      </c>
      <c r="F1396" s="60" t="str">
        <f>תקן[[#This Row],[תיאור הפריט]]</f>
        <v>שולחן משרדי + שלוחה + מגירות</v>
      </c>
      <c r="G1396" s="64">
        <f>תקן[[#This Row],[עלות פריט]]</f>
        <v>1700</v>
      </c>
      <c r="H1396" s="64">
        <f>תקן[[#This Row],[כמות]]</f>
        <v>1</v>
      </c>
      <c r="I1396" s="64">
        <f>תקן[[#This Row],[סהכ עלות]]</f>
        <v>1700</v>
      </c>
      <c r="J1396" s="65"/>
      <c r="K1396" s="209" t="str">
        <f t="shared" si="202"/>
        <v>שולחן משרדי + שלוחה + מגירות</v>
      </c>
      <c r="L1396" s="210">
        <f t="shared" si="198"/>
        <v>1</v>
      </c>
      <c r="M1396" s="211">
        <f t="shared" si="199"/>
        <v>0</v>
      </c>
      <c r="N1396" s="211">
        <f t="shared" si="200"/>
        <v>1700</v>
      </c>
      <c r="O1396" s="210"/>
      <c r="P1396" s="218"/>
      <c r="Q1396" s="215" t="str">
        <f t="shared" si="203"/>
        <v>ריהוט</v>
      </c>
      <c r="R1396" s="219">
        <f t="shared" si="204"/>
        <v>1</v>
      </c>
      <c r="S1396" s="211">
        <f t="shared" si="205"/>
        <v>0</v>
      </c>
      <c r="T1396" s="211">
        <f t="shared" si="201"/>
        <v>1700</v>
      </c>
      <c r="U1396" s="211">
        <f t="shared" si="206"/>
        <v>1700</v>
      </c>
      <c r="V1396" s="220"/>
      <c r="X1396" s="63" t="str">
        <f>'טבלה מרכזת'!A1396</f>
        <v>תשושים-אופק</v>
      </c>
      <c r="Y1396" s="63">
        <f>'טבלה מרכזת'!B1396</f>
        <v>90</v>
      </c>
      <c r="Z1396" s="63" t="str">
        <f>'טבלה מרכזת'!C1396</f>
        <v>ריהוט</v>
      </c>
      <c r="AA1396" s="63" t="str">
        <f>'טבלה מרכזת'!D1396</f>
        <v>חדר מנהל</v>
      </c>
      <c r="AB1396" s="63" t="str">
        <f>'טבלה מרכזת'!E1396</f>
        <v>שולחן משרדי + שלוחה + מגירות</v>
      </c>
      <c r="AC1396" s="63">
        <f>'טבלה מרכזת'!F1396</f>
        <v>1700</v>
      </c>
      <c r="AD1396" s="63">
        <f>'טבלה מרכזת'!G1396</f>
        <v>1</v>
      </c>
      <c r="AE1396" s="63">
        <f>'טבלה מרכזת'!H1396</f>
        <v>1700</v>
      </c>
    </row>
    <row r="1397" spans="2:31" ht="28.5" thickBot="1" x14ac:dyDescent="0.35">
      <c r="B1397" s="64" t="str">
        <f>תקן[[#This Row],[סוג מרכז]]</f>
        <v>תשושים-אופק</v>
      </c>
      <c r="C1397" s="64">
        <f>תקן[[#This Row],[גודל מרכז]]</f>
        <v>90</v>
      </c>
      <c r="D1397" s="64" t="str">
        <f>תקן[[#This Row],[סוג פריט]]</f>
        <v>ריהוט</v>
      </c>
      <c r="E1397" s="64" t="str">
        <f>תקן[[#This Row],[קטגוריה]]</f>
        <v>חדרי צוות/רב תחומי</v>
      </c>
      <c r="F1397" s="60" t="str">
        <f>תקן[[#This Row],[תיאור הפריט]]</f>
        <v>שולחן משרדי + שלוחה + מגירות</v>
      </c>
      <c r="G1397" s="64">
        <f>תקן[[#This Row],[עלות פריט]]</f>
        <v>1700</v>
      </c>
      <c r="H1397" s="64">
        <f>תקן[[#This Row],[כמות]]</f>
        <v>2</v>
      </c>
      <c r="I1397" s="64">
        <f>תקן[[#This Row],[סהכ עלות]]</f>
        <v>3400</v>
      </c>
      <c r="J1397" s="65"/>
      <c r="K1397" s="209" t="str">
        <f t="shared" si="202"/>
        <v>שולחן משרדי + שלוחה + מגירות</v>
      </c>
      <c r="L1397" s="210">
        <f t="shared" si="198"/>
        <v>2</v>
      </c>
      <c r="M1397" s="211">
        <f t="shared" si="199"/>
        <v>0</v>
      </c>
      <c r="N1397" s="211">
        <f t="shared" si="200"/>
        <v>3400</v>
      </c>
      <c r="O1397" s="210"/>
      <c r="P1397" s="218"/>
      <c r="Q1397" s="215" t="str">
        <f t="shared" si="203"/>
        <v>ריהוט</v>
      </c>
      <c r="R1397" s="219">
        <f t="shared" si="204"/>
        <v>2</v>
      </c>
      <c r="S1397" s="211">
        <f t="shared" si="205"/>
        <v>0</v>
      </c>
      <c r="T1397" s="211">
        <f t="shared" si="201"/>
        <v>1700</v>
      </c>
      <c r="U1397" s="211">
        <f t="shared" si="206"/>
        <v>3400</v>
      </c>
      <c r="V1397" s="220"/>
      <c r="X1397" s="63" t="str">
        <f>'טבלה מרכזת'!A1397</f>
        <v>תשושים-אופק</v>
      </c>
      <c r="Y1397" s="63">
        <f>'טבלה מרכזת'!B1397</f>
        <v>90</v>
      </c>
      <c r="Z1397" s="63" t="str">
        <f>'טבלה מרכזת'!C1397</f>
        <v>ריהוט</v>
      </c>
      <c r="AA1397" s="63" t="str">
        <f>'טבלה מרכזת'!D1397</f>
        <v>חדרי צוות/רב תחומי</v>
      </c>
      <c r="AB1397" s="63" t="str">
        <f>'טבלה מרכזת'!E1397</f>
        <v>שולחן משרדי + שלוחה + מגירות</v>
      </c>
      <c r="AC1397" s="63">
        <f>'טבלה מרכזת'!F1397</f>
        <v>1700</v>
      </c>
      <c r="AD1397" s="63">
        <f>'טבלה מרכזת'!G1397</f>
        <v>2</v>
      </c>
      <c r="AE1397" s="63">
        <f>'טבלה מרכזת'!H1397</f>
        <v>3400</v>
      </c>
    </row>
    <row r="1398" spans="2:31" ht="14.5" thickBot="1" x14ac:dyDescent="0.35">
      <c r="B1398" s="64" t="str">
        <f>תקן[[#This Row],[סוג מרכז]]</f>
        <v>תשושים-אופק</v>
      </c>
      <c r="C1398" s="64">
        <f>תקן[[#This Row],[גודל מרכז]]</f>
        <v>90</v>
      </c>
      <c r="D1398" s="64" t="str">
        <f>תקן[[#This Row],[סוג פריט]]</f>
        <v>ריהוט</v>
      </c>
      <c r="E1398" s="64" t="str">
        <f>תקן[[#This Row],[קטגוריה]]</f>
        <v>אולם כניסה</v>
      </c>
      <c r="F1398" s="60" t="str">
        <f>תקן[[#This Row],[תיאור הפריט]]</f>
        <v xml:space="preserve">שולחן פינתי נמוך 60/60  </v>
      </c>
      <c r="G1398" s="64">
        <f>תקן[[#This Row],[עלות פריט]]</f>
        <v>800</v>
      </c>
      <c r="H1398" s="64">
        <f>תקן[[#This Row],[כמות]]</f>
        <v>4</v>
      </c>
      <c r="I1398" s="64">
        <f>תקן[[#This Row],[סהכ עלות]]</f>
        <v>3200</v>
      </c>
      <c r="J1398" s="65"/>
      <c r="K1398" s="209" t="str">
        <f t="shared" si="202"/>
        <v xml:space="preserve">שולחן פינתי נמוך 60/60  </v>
      </c>
      <c r="L1398" s="210">
        <f t="shared" si="198"/>
        <v>4</v>
      </c>
      <c r="M1398" s="211">
        <f t="shared" si="199"/>
        <v>0</v>
      </c>
      <c r="N1398" s="211">
        <f t="shared" si="200"/>
        <v>3200</v>
      </c>
      <c r="O1398" s="210"/>
      <c r="P1398" s="218"/>
      <c r="Q1398" s="215" t="str">
        <f t="shared" si="203"/>
        <v>ריהוט</v>
      </c>
      <c r="R1398" s="219">
        <f t="shared" si="204"/>
        <v>4</v>
      </c>
      <c r="S1398" s="211">
        <f t="shared" si="205"/>
        <v>0</v>
      </c>
      <c r="T1398" s="211">
        <f t="shared" si="201"/>
        <v>800</v>
      </c>
      <c r="U1398" s="211">
        <f t="shared" si="206"/>
        <v>3200</v>
      </c>
      <c r="V1398" s="220"/>
      <c r="X1398" s="63" t="str">
        <f>'טבלה מרכזת'!A1398</f>
        <v>תשושים-אופק</v>
      </c>
      <c r="Y1398" s="63">
        <f>'טבלה מרכזת'!B1398</f>
        <v>90</v>
      </c>
      <c r="Z1398" s="63" t="str">
        <f>'טבלה מרכזת'!C1398</f>
        <v>ריהוט</v>
      </c>
      <c r="AA1398" s="63" t="str">
        <f>'טבלה מרכזת'!D1398</f>
        <v>אולם כניסה</v>
      </c>
      <c r="AB1398" s="63" t="str">
        <f>'טבלה מרכזת'!E1398</f>
        <v xml:space="preserve">שולחן פינתי נמוך 60/60  </v>
      </c>
      <c r="AC1398" s="63">
        <f>'טבלה מרכזת'!F1398</f>
        <v>800</v>
      </c>
      <c r="AD1398" s="63">
        <f>'טבלה מרכזת'!G1398</f>
        <v>4</v>
      </c>
      <c r="AE1398" s="63">
        <f>'טבלה מרכזת'!H1398</f>
        <v>3200</v>
      </c>
    </row>
    <row r="1399" spans="2:31" ht="14.5" thickBot="1" x14ac:dyDescent="0.35">
      <c r="B1399" s="64" t="str">
        <f>תקן[[#This Row],[סוג מרכז]]</f>
        <v>תשושים-אופק</v>
      </c>
      <c r="C1399" s="64">
        <f>תקן[[#This Row],[גודל מרכז]]</f>
        <v>90</v>
      </c>
      <c r="D1399" s="64" t="str">
        <f>תקן[[#This Row],[סוג פריט]]</f>
        <v>ריהוט</v>
      </c>
      <c r="E1399" s="64" t="str">
        <f>תקן[[#This Row],[קטגוריה]]</f>
        <v>חדרי פעילות/תעסוקה</v>
      </c>
      <c r="F1399" s="60" t="str">
        <f>תקן[[#This Row],[תיאור הפריט]]</f>
        <v>שולחן פעילות 6 מקומות</v>
      </c>
      <c r="G1399" s="64">
        <f>תקן[[#This Row],[עלות פריט]]</f>
        <v>1500</v>
      </c>
      <c r="H1399" s="64">
        <f>תקן[[#This Row],[כמות]]</f>
        <v>15</v>
      </c>
      <c r="I1399" s="64">
        <f>תקן[[#This Row],[סהכ עלות]]</f>
        <v>22500</v>
      </c>
      <c r="J1399" s="65"/>
      <c r="K1399" s="209" t="str">
        <f t="shared" si="202"/>
        <v>שולחן פעילות 6 מקומות</v>
      </c>
      <c r="L1399" s="210">
        <f t="shared" si="198"/>
        <v>15</v>
      </c>
      <c r="M1399" s="211">
        <f t="shared" si="199"/>
        <v>0</v>
      </c>
      <c r="N1399" s="211">
        <f t="shared" si="200"/>
        <v>22500</v>
      </c>
      <c r="O1399" s="210"/>
      <c r="P1399" s="218"/>
      <c r="Q1399" s="215" t="str">
        <f t="shared" si="203"/>
        <v>ריהוט</v>
      </c>
      <c r="R1399" s="219">
        <f t="shared" si="204"/>
        <v>15</v>
      </c>
      <c r="S1399" s="211">
        <f t="shared" si="205"/>
        <v>0</v>
      </c>
      <c r="T1399" s="211">
        <f t="shared" si="201"/>
        <v>1500</v>
      </c>
      <c r="U1399" s="211">
        <f t="shared" si="206"/>
        <v>22500</v>
      </c>
      <c r="V1399" s="220"/>
      <c r="X1399" s="63" t="str">
        <f>'טבלה מרכזת'!A1399</f>
        <v>תשושים-אופק</v>
      </c>
      <c r="Y1399" s="63">
        <f>'טבלה מרכזת'!B1399</f>
        <v>90</v>
      </c>
      <c r="Z1399" s="63" t="str">
        <f>'טבלה מרכזת'!C1399</f>
        <v>ריהוט</v>
      </c>
      <c r="AA1399" s="63" t="str">
        <f>'טבלה מרכזת'!D1399</f>
        <v>חדרי פעילות/תעסוקה</v>
      </c>
      <c r="AB1399" s="63" t="str">
        <f>'טבלה מרכזת'!E1399</f>
        <v>שולחן פעילות 6 מקומות</v>
      </c>
      <c r="AC1399" s="63">
        <f>'טבלה מרכזת'!F1399</f>
        <v>1500</v>
      </c>
      <c r="AD1399" s="63">
        <f>'טבלה מרכזת'!G1399</f>
        <v>15</v>
      </c>
      <c r="AE1399" s="63">
        <f>'טבלה מרכזת'!H1399</f>
        <v>22500</v>
      </c>
    </row>
    <row r="1400" spans="2:31" ht="14.5" thickBot="1" x14ac:dyDescent="0.35">
      <c r="B1400" s="64" t="str">
        <f>תקן[[#This Row],[סוג מרכז]]</f>
        <v>תשושים-אופק</v>
      </c>
      <c r="C1400" s="64">
        <f>תקן[[#This Row],[גודל מרכז]]</f>
        <v>90</v>
      </c>
      <c r="D1400" s="64" t="str">
        <f>תקן[[#This Row],[סוג פריט]]</f>
        <v>ריהוט</v>
      </c>
      <c r="E1400" s="64" t="str">
        <f>תקן[[#This Row],[קטגוריה]]</f>
        <v>חדרי צוות/רב תחומי</v>
      </c>
      <c r="F1400" s="60" t="str">
        <f>תקן[[#This Row],[תיאור הפריט]]</f>
        <v>שולחן פעילות 6 מקומות</v>
      </c>
      <c r="G1400" s="64">
        <f>תקן[[#This Row],[עלות פריט]]</f>
        <v>1500</v>
      </c>
      <c r="H1400" s="64">
        <f>תקן[[#This Row],[כמות]]</f>
        <v>2</v>
      </c>
      <c r="I1400" s="64">
        <f>תקן[[#This Row],[סהכ עלות]]</f>
        <v>3000</v>
      </c>
      <c r="J1400" s="65"/>
      <c r="K1400" s="209" t="str">
        <f t="shared" si="202"/>
        <v>שולחן פעילות 6 מקומות</v>
      </c>
      <c r="L1400" s="210">
        <f t="shared" si="198"/>
        <v>2</v>
      </c>
      <c r="M1400" s="211">
        <f t="shared" si="199"/>
        <v>0</v>
      </c>
      <c r="N1400" s="211">
        <f t="shared" si="200"/>
        <v>3000</v>
      </c>
      <c r="O1400" s="210"/>
      <c r="P1400" s="218"/>
      <c r="Q1400" s="215" t="str">
        <f t="shared" si="203"/>
        <v>ריהוט</v>
      </c>
      <c r="R1400" s="219">
        <f t="shared" si="204"/>
        <v>2</v>
      </c>
      <c r="S1400" s="211">
        <f t="shared" si="205"/>
        <v>0</v>
      </c>
      <c r="T1400" s="211">
        <f t="shared" si="201"/>
        <v>1500</v>
      </c>
      <c r="U1400" s="211">
        <f t="shared" si="206"/>
        <v>3000</v>
      </c>
      <c r="V1400" s="220"/>
      <c r="X1400" s="63" t="str">
        <f>'טבלה מרכזת'!A1400</f>
        <v>תשושים-אופק</v>
      </c>
      <c r="Y1400" s="63">
        <f>'טבלה מרכזת'!B1400</f>
        <v>90</v>
      </c>
      <c r="Z1400" s="63" t="str">
        <f>'טבלה מרכזת'!C1400</f>
        <v>ריהוט</v>
      </c>
      <c r="AA1400" s="63" t="str">
        <f>'טבלה מרכזת'!D1400</f>
        <v>חדרי צוות/רב תחומי</v>
      </c>
      <c r="AB1400" s="63" t="str">
        <f>'טבלה מרכזת'!E1400</f>
        <v>שולחן פעילות 6 מקומות</v>
      </c>
      <c r="AC1400" s="63">
        <f>'טבלה מרכזת'!F1400</f>
        <v>1500</v>
      </c>
      <c r="AD1400" s="63">
        <f>'טבלה מרכזת'!G1400</f>
        <v>2</v>
      </c>
      <c r="AE1400" s="63">
        <f>'טבלה מרכזת'!H1400</f>
        <v>3000</v>
      </c>
    </row>
    <row r="1401" spans="2:31" ht="14.5" thickBot="1" x14ac:dyDescent="0.35">
      <c r="B1401" s="64" t="str">
        <f>תקן[[#This Row],[סוג מרכז]]</f>
        <v>תשושים-אופק</v>
      </c>
      <c r="C1401" s="64">
        <f>תקן[[#This Row],[גודל מרכז]]</f>
        <v>90</v>
      </c>
      <c r="D1401" s="64" t="str">
        <f>תקן[[#This Row],[סוג פריט]]</f>
        <v>ריהוט</v>
      </c>
      <c r="E1401" s="64" t="str">
        <f>תקן[[#This Row],[קטגוריה]]</f>
        <v>חצר פעילות ומנוחה</v>
      </c>
      <c r="F1401" s="60" t="str">
        <f>תקן[[#This Row],[תיאור הפריט]]</f>
        <v>שמשיית גן</v>
      </c>
      <c r="G1401" s="64">
        <f>תקן[[#This Row],[עלות פריט]]</f>
        <v>400</v>
      </c>
      <c r="H1401" s="64">
        <f>תקן[[#This Row],[כמות]]</f>
        <v>3</v>
      </c>
      <c r="I1401" s="64">
        <f>תקן[[#This Row],[סהכ עלות]]</f>
        <v>1200</v>
      </c>
      <c r="J1401" s="65"/>
      <c r="K1401" s="209" t="str">
        <f t="shared" si="202"/>
        <v>שמשיית גן</v>
      </c>
      <c r="L1401" s="210">
        <f t="shared" si="198"/>
        <v>3</v>
      </c>
      <c r="M1401" s="211">
        <f t="shared" si="199"/>
        <v>0</v>
      </c>
      <c r="N1401" s="211">
        <f t="shared" si="200"/>
        <v>1200</v>
      </c>
      <c r="O1401" s="210"/>
      <c r="P1401" s="218"/>
      <c r="Q1401" s="215" t="str">
        <f t="shared" si="203"/>
        <v>ריהוט</v>
      </c>
      <c r="R1401" s="219">
        <f t="shared" si="204"/>
        <v>3</v>
      </c>
      <c r="S1401" s="211">
        <f t="shared" si="205"/>
        <v>0</v>
      </c>
      <c r="T1401" s="211">
        <f t="shared" si="201"/>
        <v>400</v>
      </c>
      <c r="U1401" s="211">
        <f t="shared" si="206"/>
        <v>1200</v>
      </c>
      <c r="V1401" s="220"/>
      <c r="X1401" s="63" t="str">
        <f>'טבלה מרכזת'!A1401</f>
        <v>תשושים-אופק</v>
      </c>
      <c r="Y1401" s="63">
        <f>'טבלה מרכזת'!B1401</f>
        <v>90</v>
      </c>
      <c r="Z1401" s="63" t="str">
        <f>'טבלה מרכזת'!C1401</f>
        <v>ריהוט</v>
      </c>
      <c r="AA1401" s="63" t="str">
        <f>'טבלה מרכזת'!D1401</f>
        <v>חצר פעילות ומנוחה</v>
      </c>
      <c r="AB1401" s="63" t="str">
        <f>'טבלה מרכזת'!E1401</f>
        <v>שמשיית גן</v>
      </c>
      <c r="AC1401" s="63">
        <f>'טבלה מרכזת'!F1401</f>
        <v>400</v>
      </c>
      <c r="AD1401" s="63">
        <f>'טבלה מרכזת'!G1401</f>
        <v>3</v>
      </c>
      <c r="AE1401" s="63">
        <f>'טבלה מרכזת'!H1401</f>
        <v>1200</v>
      </c>
    </row>
    <row r="1402" spans="2:31" ht="14.5" thickBot="1" x14ac:dyDescent="0.35">
      <c r="B1402" s="64" t="str">
        <f>תקן[[#This Row],[סוג מרכז]]</f>
        <v>תשושים-אופק</v>
      </c>
      <c r="C1402" s="64">
        <f>תקן[[#This Row],[גודל מרכז]]</f>
        <v>90</v>
      </c>
      <c r="D1402" s="64" t="str">
        <f>תקן[[#This Row],[סוג פריט]]</f>
        <v>ריהוט</v>
      </c>
      <c r="E1402" s="64" t="str">
        <f>תקן[[#This Row],[קטגוריה]]</f>
        <v>מלתחה</v>
      </c>
      <c r="F1402" s="60" t="str">
        <f>תקן[[#This Row],[תיאור הפריט]]</f>
        <v>תא אישי עם נעילה</v>
      </c>
      <c r="G1402" s="64">
        <f>תקן[[#This Row],[עלות פריט]]</f>
        <v>250</v>
      </c>
      <c r="H1402" s="64">
        <f>תקן[[#This Row],[כמות]]</f>
        <v>30</v>
      </c>
      <c r="I1402" s="64">
        <f>תקן[[#This Row],[סהכ עלות]]</f>
        <v>7500</v>
      </c>
      <c r="J1402" s="65"/>
      <c r="K1402" s="209" t="str">
        <f t="shared" si="202"/>
        <v>תא אישי עם נעילה</v>
      </c>
      <c r="L1402" s="210">
        <f t="shared" si="198"/>
        <v>30</v>
      </c>
      <c r="M1402" s="211">
        <f t="shared" si="199"/>
        <v>0</v>
      </c>
      <c r="N1402" s="211">
        <f t="shared" si="200"/>
        <v>7500</v>
      </c>
      <c r="O1402" s="210"/>
      <c r="P1402" s="218"/>
      <c r="Q1402" s="215" t="str">
        <f t="shared" si="203"/>
        <v>ריהוט</v>
      </c>
      <c r="R1402" s="219">
        <f t="shared" si="204"/>
        <v>30</v>
      </c>
      <c r="S1402" s="211">
        <f t="shared" si="205"/>
        <v>0</v>
      </c>
      <c r="T1402" s="211">
        <f t="shared" si="201"/>
        <v>250</v>
      </c>
      <c r="U1402" s="211">
        <f t="shared" si="206"/>
        <v>7500</v>
      </c>
      <c r="V1402" s="220"/>
      <c r="X1402" s="63" t="str">
        <f>'טבלה מרכזת'!A1402</f>
        <v>תשושים-אופק</v>
      </c>
      <c r="Y1402" s="63">
        <f>'טבלה מרכזת'!B1402</f>
        <v>90</v>
      </c>
      <c r="Z1402" s="63" t="str">
        <f>'טבלה מרכזת'!C1402</f>
        <v>ריהוט</v>
      </c>
      <c r="AA1402" s="63" t="str">
        <f>'טבלה מרכזת'!D1402</f>
        <v>מלתחה</v>
      </c>
      <c r="AB1402" s="63" t="str">
        <f>'טבלה מרכזת'!E1402</f>
        <v>תא אישי עם נעילה</v>
      </c>
      <c r="AC1402" s="63">
        <f>'טבלה מרכזת'!F1402</f>
        <v>250</v>
      </c>
      <c r="AD1402" s="63">
        <f>'טבלה מרכזת'!G1402</f>
        <v>30</v>
      </c>
      <c r="AE1402" s="63">
        <f>'טבלה מרכזת'!H1402</f>
        <v>7500</v>
      </c>
    </row>
    <row r="1403" spans="2:31" ht="14.5" thickBot="1" x14ac:dyDescent="0.35">
      <c r="B1403" s="64" t="str">
        <f>תקן[[#This Row],[סוג מרכז]]</f>
        <v>תשושים-אופק</v>
      </c>
      <c r="C1403" s="64">
        <f>תקן[[#This Row],[גודל מרכז]]</f>
        <v>90</v>
      </c>
      <c r="D1403" s="64" t="str">
        <f>תקן[[#This Row],[סוג פריט]]</f>
        <v>ריהוט</v>
      </c>
      <c r="E1403" s="64" t="str">
        <f>תקן[[#This Row],[קטגוריה]]</f>
        <v>שירותי צוות ומלתחה</v>
      </c>
      <c r="F1403" s="60" t="str">
        <f>תקן[[#This Row],[תיאור הפריט]]</f>
        <v>תא אישי עם נעילה</v>
      </c>
      <c r="G1403" s="64">
        <f>תקן[[#This Row],[עלות פריט]]</f>
        <v>250</v>
      </c>
      <c r="H1403" s="64">
        <f>תקן[[#This Row],[כמות]]</f>
        <v>15</v>
      </c>
      <c r="I1403" s="64">
        <f>תקן[[#This Row],[סהכ עלות]]</f>
        <v>3750</v>
      </c>
      <c r="J1403" s="65"/>
      <c r="K1403" s="209" t="str">
        <f t="shared" si="202"/>
        <v>תא אישי עם נעילה</v>
      </c>
      <c r="L1403" s="210">
        <f t="shared" si="198"/>
        <v>15</v>
      </c>
      <c r="M1403" s="211">
        <f t="shared" si="199"/>
        <v>0</v>
      </c>
      <c r="N1403" s="211">
        <f t="shared" si="200"/>
        <v>3750</v>
      </c>
      <c r="O1403" s="210"/>
      <c r="P1403" s="218"/>
      <c r="Q1403" s="215" t="str">
        <f t="shared" si="203"/>
        <v>ריהוט</v>
      </c>
      <c r="R1403" s="219">
        <f t="shared" si="204"/>
        <v>15</v>
      </c>
      <c r="S1403" s="211">
        <f t="shared" si="205"/>
        <v>0</v>
      </c>
      <c r="T1403" s="211">
        <f t="shared" si="201"/>
        <v>250</v>
      </c>
      <c r="U1403" s="211">
        <f t="shared" si="206"/>
        <v>3750</v>
      </c>
      <c r="V1403" s="220"/>
      <c r="X1403" s="63" t="str">
        <f>'טבלה מרכזת'!A1403</f>
        <v>תשושים-אופק</v>
      </c>
      <c r="Y1403" s="63">
        <f>'טבלה מרכזת'!B1403</f>
        <v>90</v>
      </c>
      <c r="Z1403" s="63" t="str">
        <f>'טבלה מרכזת'!C1403</f>
        <v>ריהוט</v>
      </c>
      <c r="AA1403" s="63" t="str">
        <f>'טבלה מרכזת'!D1403</f>
        <v>שירותי צוות ומלתחה</v>
      </c>
      <c r="AB1403" s="63" t="str">
        <f>'טבלה מרכזת'!E1403</f>
        <v>תא אישי עם נעילה</v>
      </c>
      <c r="AC1403" s="63">
        <f>'טבלה מרכזת'!F1403</f>
        <v>250</v>
      </c>
      <c r="AD1403" s="63">
        <f>'טבלה מרכזת'!G1403</f>
        <v>15</v>
      </c>
      <c r="AE1403" s="63">
        <f>'טבלה מרכזת'!H1403</f>
        <v>3750</v>
      </c>
    </row>
    <row r="1404" spans="2:31" ht="14.5" thickBot="1" x14ac:dyDescent="0.35">
      <c r="B1404" s="64" t="str">
        <f>תקן[[#This Row],[סוג מרכז]]</f>
        <v>תשושים-אופק</v>
      </c>
      <c r="C1404" s="64">
        <f>תקן[[#This Row],[גודל מרכז]]</f>
        <v>90</v>
      </c>
      <c r="D1404" s="64" t="str">
        <f>תקן[[#This Row],[סוג פריט]]</f>
        <v>ריפוי בעיסוק ופיזיותרפיה</v>
      </c>
      <c r="E1404" s="64" t="str">
        <f>תקן[[#This Row],[קטגוריה]]</f>
        <v>ריפוי בעיסוק ופיזיותרפיה</v>
      </c>
      <c r="F1404" s="60" t="str">
        <f>תקן[[#This Row],[תיאור הפריט]]</f>
        <v xml:space="preserve">ראה גיליון מצורף </v>
      </c>
      <c r="G1404" s="64">
        <f>תקן[[#This Row],[עלות פריט]]</f>
        <v>0</v>
      </c>
      <c r="H1404" s="64">
        <f>תקן[[#This Row],[כמות]]</f>
        <v>0</v>
      </c>
      <c r="I1404" s="64">
        <f>תקן[[#This Row],[סהכ עלות]]</f>
        <v>0</v>
      </c>
      <c r="J1404" s="65"/>
      <c r="K1404" s="209" t="str">
        <f t="shared" si="202"/>
        <v xml:space="preserve">ראה גיליון מצורף </v>
      </c>
      <c r="L1404" s="210">
        <f t="shared" si="198"/>
        <v>0</v>
      </c>
      <c r="M1404" s="211">
        <f t="shared" si="199"/>
        <v>0</v>
      </c>
      <c r="N1404" s="211">
        <f t="shared" si="200"/>
        <v>0</v>
      </c>
      <c r="O1404" s="210"/>
      <c r="P1404" s="218"/>
      <c r="Q1404" s="215" t="str">
        <f t="shared" si="203"/>
        <v>ריפוי בעיסוק ופיזיותרפיה</v>
      </c>
      <c r="R1404" s="219">
        <f t="shared" si="204"/>
        <v>0</v>
      </c>
      <c r="S1404" s="211">
        <f t="shared" si="205"/>
        <v>0</v>
      </c>
      <c r="T1404" s="211">
        <f t="shared" si="201"/>
        <v>0</v>
      </c>
      <c r="U1404" s="211">
        <f t="shared" si="206"/>
        <v>0</v>
      </c>
      <c r="V1404" s="220"/>
      <c r="X1404" s="63" t="str">
        <f>'טבלה מרכזת'!A1404</f>
        <v>תשושים-אופק</v>
      </c>
      <c r="Y1404" s="63">
        <f>'טבלה מרכזת'!B1404</f>
        <v>90</v>
      </c>
      <c r="Z1404" s="63" t="str">
        <f>'טבלה מרכזת'!C1404</f>
        <v>ריפוי בעיסוק ופיזיותרפיה</v>
      </c>
      <c r="AA1404" s="63" t="str">
        <f>'טבלה מרכזת'!D1404</f>
        <v>ריפוי בעיסוק ופיזיותרפיה</v>
      </c>
      <c r="AB1404" s="63" t="str">
        <f>'טבלה מרכזת'!E1404</f>
        <v xml:space="preserve">ראה גיליון מצורף </v>
      </c>
      <c r="AC1404" s="63">
        <f>'טבלה מרכזת'!F1404</f>
        <v>0</v>
      </c>
      <c r="AD1404" s="63">
        <f>'טבלה מרכזת'!G1404</f>
        <v>0</v>
      </c>
      <c r="AE1404" s="63">
        <f>'טבלה מרכזת'!H1404</f>
        <v>0</v>
      </c>
    </row>
    <row r="1405" spans="2:31" ht="14.5" thickBot="1" x14ac:dyDescent="0.35">
      <c r="B1405" s="64" t="str">
        <f>תקן[[#This Row],[סוג מרכז]]</f>
        <v>תשושים-אופק</v>
      </c>
      <c r="C1405" s="64">
        <f>תקן[[#This Row],[גודל מרכז]]</f>
        <v>90</v>
      </c>
      <c r="D1405" s="64" t="str">
        <f>תקן[[#This Row],[סוג פריט]]</f>
        <v>שימור שיפור ופנאי</v>
      </c>
      <c r="E1405" s="64" t="str">
        <f>תקן[[#This Row],[קטגוריה]]</f>
        <v>שימור שיפור ופנאי</v>
      </c>
      <c r="F1405" s="60" t="str">
        <f>תקן[[#This Row],[תיאור הפריט]]</f>
        <v xml:space="preserve">ראה גיליון מצורף </v>
      </c>
      <c r="G1405" s="64">
        <f>תקן[[#This Row],[עלות פריט]]</f>
        <v>0</v>
      </c>
      <c r="H1405" s="64">
        <f>תקן[[#This Row],[כמות]]</f>
        <v>0</v>
      </c>
      <c r="I1405" s="64">
        <f>תקן[[#This Row],[סהכ עלות]]</f>
        <v>0</v>
      </c>
      <c r="J1405" s="65"/>
      <c r="K1405" s="209" t="str">
        <f t="shared" si="202"/>
        <v xml:space="preserve">ראה גיליון מצורף </v>
      </c>
      <c r="L1405" s="210">
        <f t="shared" si="198"/>
        <v>0</v>
      </c>
      <c r="M1405" s="211">
        <f t="shared" si="199"/>
        <v>0</v>
      </c>
      <c r="N1405" s="211">
        <f t="shared" si="200"/>
        <v>0</v>
      </c>
      <c r="O1405" s="210"/>
      <c r="P1405" s="218"/>
      <c r="Q1405" s="215" t="str">
        <f t="shared" si="203"/>
        <v>שימור שיפור ופנאי</v>
      </c>
      <c r="R1405" s="219">
        <f t="shared" si="204"/>
        <v>0</v>
      </c>
      <c r="S1405" s="211">
        <f t="shared" si="205"/>
        <v>0</v>
      </c>
      <c r="T1405" s="211">
        <f t="shared" si="201"/>
        <v>0</v>
      </c>
      <c r="U1405" s="211">
        <f t="shared" si="206"/>
        <v>0</v>
      </c>
      <c r="V1405" s="220"/>
      <c r="X1405" s="63" t="str">
        <f>'טבלה מרכזת'!A1405</f>
        <v>תשושים-אופק</v>
      </c>
      <c r="Y1405" s="63">
        <f>'טבלה מרכזת'!B1405</f>
        <v>90</v>
      </c>
      <c r="Z1405" s="63" t="str">
        <f>'טבלה מרכזת'!C1405</f>
        <v>שימור שיפור ופנאי</v>
      </c>
      <c r="AA1405" s="63" t="str">
        <f>'טבלה מרכזת'!D1405</f>
        <v>שימור שיפור ופנאי</v>
      </c>
      <c r="AB1405" s="63" t="str">
        <f>'טבלה מרכזת'!E1405</f>
        <v xml:space="preserve">ראה גיליון מצורף </v>
      </c>
      <c r="AC1405" s="63">
        <f>'טבלה מרכזת'!F1405</f>
        <v>0</v>
      </c>
      <c r="AD1405" s="63">
        <f>'טבלה מרכזת'!G1405</f>
        <v>0</v>
      </c>
      <c r="AE1405" s="63">
        <f>'טבלה מרכזת'!H1405</f>
        <v>0</v>
      </c>
    </row>
    <row r="1406" spans="2:31" ht="14.5" thickBot="1" x14ac:dyDescent="0.35">
      <c r="B1406" s="64" t="str">
        <f>תקן[[#This Row],[סוג מרכז]]</f>
        <v>תשושים-אופק</v>
      </c>
      <c r="C1406" s="64">
        <f>תקן[[#This Row],[גודל מרכז]]</f>
        <v>120</v>
      </c>
      <c r="D1406" s="64" t="str">
        <f>תקן[[#This Row],[סוג פריט]]</f>
        <v>אביזרים</v>
      </c>
      <c r="E1406" s="64" t="str">
        <f>תקן[[#This Row],[קטגוריה]]</f>
        <v>כללי</v>
      </c>
      <c r="F1406" s="60" t="str">
        <f>תקן[[#This Row],[תיאור הפריט]]</f>
        <v xml:space="preserve"> שילוט לחדרים (תקציב)</v>
      </c>
      <c r="G1406" s="64">
        <f>תקן[[#This Row],[עלות פריט]]</f>
        <v>250</v>
      </c>
      <c r="H1406" s="64">
        <f>תקן[[#This Row],[כמות]]</f>
        <v>15</v>
      </c>
      <c r="I1406" s="64">
        <f>תקן[[#This Row],[סהכ עלות]]</f>
        <v>3750</v>
      </c>
      <c r="J1406" s="65"/>
      <c r="K1406" s="209" t="str">
        <f t="shared" si="202"/>
        <v xml:space="preserve"> שילוט לחדרים (תקציב)</v>
      </c>
      <c r="L1406" s="210">
        <f t="shared" si="198"/>
        <v>15</v>
      </c>
      <c r="M1406" s="211">
        <f t="shared" si="199"/>
        <v>0</v>
      </c>
      <c r="N1406" s="211">
        <f t="shared" si="200"/>
        <v>3750</v>
      </c>
      <c r="O1406" s="210"/>
      <c r="P1406" s="218"/>
      <c r="Q1406" s="215" t="str">
        <f t="shared" si="203"/>
        <v>אביזרים</v>
      </c>
      <c r="R1406" s="219">
        <f t="shared" si="204"/>
        <v>15</v>
      </c>
      <c r="S1406" s="211">
        <f t="shared" si="205"/>
        <v>0</v>
      </c>
      <c r="T1406" s="211">
        <f t="shared" si="201"/>
        <v>250</v>
      </c>
      <c r="U1406" s="211">
        <f t="shared" si="206"/>
        <v>3750</v>
      </c>
      <c r="V1406" s="220"/>
      <c r="X1406" s="63" t="str">
        <f>'טבלה מרכזת'!A1406</f>
        <v>תשושים-אופק</v>
      </c>
      <c r="Y1406" s="63">
        <f>'טבלה מרכזת'!B1406</f>
        <v>120</v>
      </c>
      <c r="Z1406" s="63" t="str">
        <f>'טבלה מרכזת'!C1406</f>
        <v>אביזרים</v>
      </c>
      <c r="AA1406" s="63" t="str">
        <f>'טבלה מרכזת'!D1406</f>
        <v>כללי</v>
      </c>
      <c r="AB1406" s="63" t="str">
        <f>'טבלה מרכזת'!E1406</f>
        <v xml:space="preserve"> שילוט לחדרים (תקציב)</v>
      </c>
      <c r="AC1406" s="63">
        <f>'טבלה מרכזת'!F1406</f>
        <v>250</v>
      </c>
      <c r="AD1406" s="63">
        <f>'טבלה מרכזת'!G1406</f>
        <v>15</v>
      </c>
      <c r="AE1406" s="63">
        <f>'טבלה מרכזת'!H1406</f>
        <v>3750</v>
      </c>
    </row>
    <row r="1407" spans="2:31" ht="28.5" thickBot="1" x14ac:dyDescent="0.35">
      <c r="B1407" s="64" t="str">
        <f>תקן[[#This Row],[סוג מרכז]]</f>
        <v>תשושים-אופק</v>
      </c>
      <c r="C1407" s="64">
        <f>תקן[[#This Row],[גודל מרכז]]</f>
        <v>120</v>
      </c>
      <c r="D1407" s="64" t="str">
        <f>תקן[[#This Row],[סוג פריט]]</f>
        <v>אביזרים</v>
      </c>
      <c r="E1407" s="64" t="str">
        <f>תקן[[#This Row],[קטגוריה]]</f>
        <v>חדר מזכירות וקבלה</v>
      </c>
      <c r="F1407" s="60" t="str">
        <f>תקן[[#This Row],[תיאור הפריט]]</f>
        <v>אביזרים (לוח מודעות, פח, פריטי עיצוב)</v>
      </c>
      <c r="G1407" s="64">
        <f>תקן[[#This Row],[עלות פריט]]</f>
        <v>500</v>
      </c>
      <c r="H1407" s="64">
        <f>תקן[[#This Row],[כמות]]</f>
        <v>1</v>
      </c>
      <c r="I1407" s="64">
        <f>תקן[[#This Row],[סהכ עלות]]</f>
        <v>500</v>
      </c>
      <c r="J1407" s="65"/>
      <c r="K1407" s="209" t="str">
        <f t="shared" si="202"/>
        <v>אביזרים (לוח מודעות, פח, פריטי עיצוב)</v>
      </c>
      <c r="L1407" s="210">
        <f t="shared" si="198"/>
        <v>1</v>
      </c>
      <c r="M1407" s="211">
        <f t="shared" si="199"/>
        <v>0</v>
      </c>
      <c r="N1407" s="211">
        <f t="shared" si="200"/>
        <v>500</v>
      </c>
      <c r="O1407" s="210"/>
      <c r="P1407" s="218"/>
      <c r="Q1407" s="215" t="str">
        <f t="shared" si="203"/>
        <v>אביזרים</v>
      </c>
      <c r="R1407" s="219">
        <f t="shared" si="204"/>
        <v>1</v>
      </c>
      <c r="S1407" s="211">
        <f t="shared" si="205"/>
        <v>0</v>
      </c>
      <c r="T1407" s="211">
        <f t="shared" si="201"/>
        <v>500</v>
      </c>
      <c r="U1407" s="211">
        <f t="shared" si="206"/>
        <v>500</v>
      </c>
      <c r="V1407" s="220"/>
      <c r="X1407" s="63" t="str">
        <f>'טבלה מרכזת'!A1407</f>
        <v>תשושים-אופק</v>
      </c>
      <c r="Y1407" s="63">
        <f>'טבלה מרכזת'!B1407</f>
        <v>120</v>
      </c>
      <c r="Z1407" s="63" t="str">
        <f>'טבלה מרכזת'!C1407</f>
        <v>אביזרים</v>
      </c>
      <c r="AA1407" s="63" t="str">
        <f>'טבלה מרכזת'!D1407</f>
        <v>חדר מזכירות וקבלה</v>
      </c>
      <c r="AB1407" s="63" t="str">
        <f>'טבלה מרכזת'!E1407</f>
        <v>אביזרים (לוח מודעות, פח, פריטי עיצוב)</v>
      </c>
      <c r="AC1407" s="63">
        <f>'טבלה מרכזת'!F1407</f>
        <v>500</v>
      </c>
      <c r="AD1407" s="63">
        <f>'טבלה מרכזת'!G1407</f>
        <v>1</v>
      </c>
      <c r="AE1407" s="63">
        <f>'טבלה מרכזת'!H1407</f>
        <v>500</v>
      </c>
    </row>
    <row r="1408" spans="2:31" ht="28.5" thickBot="1" x14ac:dyDescent="0.35">
      <c r="B1408" s="64" t="str">
        <f>תקן[[#This Row],[סוג מרכז]]</f>
        <v>תשושים-אופק</v>
      </c>
      <c r="C1408" s="64">
        <f>תקן[[#This Row],[גודל מרכז]]</f>
        <v>120</v>
      </c>
      <c r="D1408" s="64" t="str">
        <f>תקן[[#This Row],[סוג פריט]]</f>
        <v>אביזרים</v>
      </c>
      <c r="E1408" s="64" t="str">
        <f>תקן[[#This Row],[קטגוריה]]</f>
        <v>חדר מנהל</v>
      </c>
      <c r="F1408" s="60" t="str">
        <f>תקן[[#This Row],[תיאור הפריט]]</f>
        <v>אביזרים (לוח מודעות, פח, פריטי עיצוב)</v>
      </c>
      <c r="G1408" s="64">
        <f>תקן[[#This Row],[עלות פריט]]</f>
        <v>500</v>
      </c>
      <c r="H1408" s="64">
        <f>תקן[[#This Row],[כמות]]</f>
        <v>1</v>
      </c>
      <c r="I1408" s="64">
        <f>תקן[[#This Row],[סהכ עלות]]</f>
        <v>500</v>
      </c>
      <c r="J1408" s="65"/>
      <c r="K1408" s="209" t="str">
        <f t="shared" si="202"/>
        <v>אביזרים (לוח מודעות, פח, פריטי עיצוב)</v>
      </c>
      <c r="L1408" s="210">
        <f t="shared" si="198"/>
        <v>1</v>
      </c>
      <c r="M1408" s="211">
        <f t="shared" si="199"/>
        <v>0</v>
      </c>
      <c r="N1408" s="211">
        <f t="shared" si="200"/>
        <v>500</v>
      </c>
      <c r="O1408" s="210"/>
      <c r="P1408" s="218"/>
      <c r="Q1408" s="215" t="str">
        <f t="shared" si="203"/>
        <v>אביזרים</v>
      </c>
      <c r="R1408" s="219">
        <f t="shared" si="204"/>
        <v>1</v>
      </c>
      <c r="S1408" s="211">
        <f t="shared" si="205"/>
        <v>0</v>
      </c>
      <c r="T1408" s="211">
        <f t="shared" si="201"/>
        <v>500</v>
      </c>
      <c r="U1408" s="211">
        <f t="shared" si="206"/>
        <v>500</v>
      </c>
      <c r="V1408" s="220"/>
      <c r="X1408" s="63" t="str">
        <f>'טבלה מרכזת'!A1408</f>
        <v>תשושים-אופק</v>
      </c>
      <c r="Y1408" s="63">
        <f>'טבלה מרכזת'!B1408</f>
        <v>120</v>
      </c>
      <c r="Z1408" s="63" t="str">
        <f>'טבלה מרכזת'!C1408</f>
        <v>אביזרים</v>
      </c>
      <c r="AA1408" s="63" t="str">
        <f>'טבלה מרכזת'!D1408</f>
        <v>חדר מנהל</v>
      </c>
      <c r="AB1408" s="63" t="str">
        <f>'טבלה מרכזת'!E1408</f>
        <v>אביזרים (לוח מודעות, פח, פריטי עיצוב)</v>
      </c>
      <c r="AC1408" s="63">
        <f>'טבלה מרכזת'!F1408</f>
        <v>500</v>
      </c>
      <c r="AD1408" s="63">
        <f>'טבלה מרכזת'!G1408</f>
        <v>1</v>
      </c>
      <c r="AE1408" s="63">
        <f>'טבלה מרכזת'!H1408</f>
        <v>500</v>
      </c>
    </row>
    <row r="1409" spans="2:31" ht="42.5" thickBot="1" x14ac:dyDescent="0.35">
      <c r="B1409" s="64" t="str">
        <f>תקן[[#This Row],[סוג מרכז]]</f>
        <v>תשושים-אופק</v>
      </c>
      <c r="C1409" s="64">
        <f>תקן[[#This Row],[גודל מרכז]]</f>
        <v>120</v>
      </c>
      <c r="D1409" s="64" t="str">
        <f>תקן[[#This Row],[סוג פריט]]</f>
        <v>אביזרים</v>
      </c>
      <c r="E1409" s="64" t="str">
        <f>תקן[[#This Row],[קטגוריה]]</f>
        <v>שירותי צוות ומלתחה</v>
      </c>
      <c r="F1409" s="60" t="str">
        <f>תקן[[#This Row],[תיאור הפריט]]</f>
        <v>אביזרים (מתקן לסבון נוזלי, מתקן טואלט, מתקן מגבות נייר,פח וכדו')</v>
      </c>
      <c r="G1409" s="64">
        <f>תקן[[#This Row],[עלות פריט]]</f>
        <v>500</v>
      </c>
      <c r="H1409" s="64">
        <f>תקן[[#This Row],[כמות]]</f>
        <v>2</v>
      </c>
      <c r="I1409" s="64">
        <f>תקן[[#This Row],[סהכ עלות]]</f>
        <v>1000</v>
      </c>
      <c r="J1409" s="65"/>
      <c r="K1409" s="209" t="str">
        <f t="shared" si="202"/>
        <v>אביזרים (מתקן לסבון נוזלי, מתקן טואלט, מתקן מגבות נייר,פח וכדו')</v>
      </c>
      <c r="L1409" s="210">
        <f t="shared" si="198"/>
        <v>2</v>
      </c>
      <c r="M1409" s="211">
        <f t="shared" si="199"/>
        <v>0</v>
      </c>
      <c r="N1409" s="211">
        <f t="shared" si="200"/>
        <v>1000</v>
      </c>
      <c r="O1409" s="210"/>
      <c r="P1409" s="218"/>
      <c r="Q1409" s="215" t="str">
        <f t="shared" si="203"/>
        <v>אביזרים</v>
      </c>
      <c r="R1409" s="219">
        <f t="shared" si="204"/>
        <v>2</v>
      </c>
      <c r="S1409" s="211">
        <f t="shared" si="205"/>
        <v>0</v>
      </c>
      <c r="T1409" s="211">
        <f t="shared" si="201"/>
        <v>500</v>
      </c>
      <c r="U1409" s="211">
        <f t="shared" si="206"/>
        <v>1000</v>
      </c>
      <c r="V1409" s="220"/>
      <c r="X1409" s="63" t="str">
        <f>'טבלה מרכזת'!A1409</f>
        <v>תשושים-אופק</v>
      </c>
      <c r="Y1409" s="63">
        <f>'טבלה מרכזת'!B1409</f>
        <v>120</v>
      </c>
      <c r="Z1409" s="63" t="str">
        <f>'טבלה מרכזת'!C1409</f>
        <v>אביזרים</v>
      </c>
      <c r="AA1409" s="63" t="str">
        <f>'טבלה מרכזת'!D1409</f>
        <v>שירותי צוות ומלתחה</v>
      </c>
      <c r="AB1409" s="63" t="str">
        <f>'טבלה מרכזת'!E1409</f>
        <v>אביזרים (מתקן לסבון נוזלי, מתקן טואלט, מתקן מגבות נייר,פח וכדו')</v>
      </c>
      <c r="AC1409" s="63">
        <f>'טבלה מרכזת'!F1409</f>
        <v>500</v>
      </c>
      <c r="AD1409" s="63">
        <f>'טבלה מרכזת'!G1409</f>
        <v>2</v>
      </c>
      <c r="AE1409" s="63">
        <f>'טבלה מרכזת'!H1409</f>
        <v>1000</v>
      </c>
    </row>
    <row r="1410" spans="2:31" ht="42.5" thickBot="1" x14ac:dyDescent="0.35">
      <c r="B1410" s="64" t="str">
        <f>תקן[[#This Row],[סוג מרכז]]</f>
        <v>תשושים-אופק</v>
      </c>
      <c r="C1410" s="64">
        <f>תקן[[#This Row],[גודל מרכז]]</f>
        <v>120</v>
      </c>
      <c r="D1410" s="64" t="str">
        <f>תקן[[#This Row],[סוג פריט]]</f>
        <v>אביזרים</v>
      </c>
      <c r="E1410" s="64" t="str">
        <f>תקן[[#This Row],[קטגוריה]]</f>
        <v>שירותים ציבוריים</v>
      </c>
      <c r="F1410" s="60" t="str">
        <f>תקן[[#This Row],[תיאור הפריט]]</f>
        <v>אביזרים (מתקן לסבון נוזלי, מתקן טואלט, מתקן מגבות נייר,פח,ידיות אחיזה)</v>
      </c>
      <c r="G1410" s="64">
        <f>תקן[[#This Row],[עלות פריט]]</f>
        <v>500</v>
      </c>
      <c r="H1410" s="64">
        <f>תקן[[#This Row],[כמות]]</f>
        <v>6</v>
      </c>
      <c r="I1410" s="64">
        <f>תקן[[#This Row],[סהכ עלות]]</f>
        <v>3000</v>
      </c>
      <c r="J1410" s="65"/>
      <c r="K1410" s="209" t="str">
        <f t="shared" si="202"/>
        <v>אביזרים (מתקן לסבון נוזלי, מתקן טואלט, מתקן מגבות נייר,פח,ידיות אחיזה)</v>
      </c>
      <c r="L1410" s="210">
        <f t="shared" si="198"/>
        <v>6</v>
      </c>
      <c r="M1410" s="211">
        <f t="shared" si="199"/>
        <v>0</v>
      </c>
      <c r="N1410" s="211">
        <f t="shared" si="200"/>
        <v>3000</v>
      </c>
      <c r="O1410" s="210"/>
      <c r="P1410" s="218"/>
      <c r="Q1410" s="215" t="str">
        <f t="shared" si="203"/>
        <v>אביזרים</v>
      </c>
      <c r="R1410" s="219">
        <f t="shared" si="204"/>
        <v>6</v>
      </c>
      <c r="S1410" s="211">
        <f t="shared" si="205"/>
        <v>0</v>
      </c>
      <c r="T1410" s="211">
        <f t="shared" si="201"/>
        <v>500</v>
      </c>
      <c r="U1410" s="211">
        <f t="shared" si="206"/>
        <v>3000</v>
      </c>
      <c r="V1410" s="220"/>
      <c r="X1410" s="63" t="str">
        <f>'טבלה מרכזת'!A1410</f>
        <v>תשושים-אופק</v>
      </c>
      <c r="Y1410" s="63">
        <f>'טבלה מרכזת'!B1410</f>
        <v>120</v>
      </c>
      <c r="Z1410" s="63" t="str">
        <f>'טבלה מרכזת'!C1410</f>
        <v>אביזרים</v>
      </c>
      <c r="AA1410" s="63" t="str">
        <f>'טבלה מרכזת'!D1410</f>
        <v>שירותים ציבוריים</v>
      </c>
      <c r="AB1410" s="63" t="str">
        <f>'טבלה מרכזת'!E1410</f>
        <v>אביזרים (מתקן לסבון נוזלי, מתקן טואלט, מתקן מגבות נייר,פח,ידיות אחיזה)</v>
      </c>
      <c r="AC1410" s="63">
        <f>'טבלה מרכזת'!F1410</f>
        <v>500</v>
      </c>
      <c r="AD1410" s="63">
        <f>'טבלה מרכזת'!G1410</f>
        <v>6</v>
      </c>
      <c r="AE1410" s="63">
        <f>'טבלה מרכזת'!H1410</f>
        <v>3000</v>
      </c>
    </row>
    <row r="1411" spans="2:31" ht="42.5" thickBot="1" x14ac:dyDescent="0.35">
      <c r="B1411" s="64" t="str">
        <f>תקן[[#This Row],[סוג מרכז]]</f>
        <v>תשושים-אופק</v>
      </c>
      <c r="C1411" s="64">
        <f>תקן[[#This Row],[גודל מרכז]]</f>
        <v>120</v>
      </c>
      <c r="D1411" s="64" t="str">
        <f>תקן[[#This Row],[סוג פריט]]</f>
        <v>אביזרים</v>
      </c>
      <c r="E1411" s="64" t="str">
        <f>תקן[[#This Row],[קטגוריה]]</f>
        <v>אולם כניסה</v>
      </c>
      <c r="F1411" s="60" t="str">
        <f>תקן[[#This Row],[תיאור הפריט]]</f>
        <v>אביזרים (פח אשפה, מיכלי צמחים, מתקן מטריות, שעון קיר, אביזרי עיצוב)</v>
      </c>
      <c r="G1411" s="64">
        <f>תקן[[#This Row],[עלות פריט]]</f>
        <v>500</v>
      </c>
      <c r="H1411" s="64">
        <f>תקן[[#This Row],[כמות]]</f>
        <v>5</v>
      </c>
      <c r="I1411" s="64">
        <f>תקן[[#This Row],[סהכ עלות]]</f>
        <v>2500</v>
      </c>
      <c r="J1411" s="65"/>
      <c r="K1411" s="209" t="str">
        <f t="shared" si="202"/>
        <v>אביזרים (פח אשפה, מיכלי צמחים, מתקן מטריות, שעון קיר, אביזרי עיצוב)</v>
      </c>
      <c r="L1411" s="210">
        <f t="shared" si="198"/>
        <v>5</v>
      </c>
      <c r="M1411" s="211">
        <f t="shared" si="199"/>
        <v>0</v>
      </c>
      <c r="N1411" s="211">
        <f t="shared" si="200"/>
        <v>2500</v>
      </c>
      <c r="O1411" s="210"/>
      <c r="P1411" s="218"/>
      <c r="Q1411" s="215" t="str">
        <f t="shared" si="203"/>
        <v>אביזרים</v>
      </c>
      <c r="R1411" s="219">
        <f t="shared" si="204"/>
        <v>5</v>
      </c>
      <c r="S1411" s="211">
        <f t="shared" si="205"/>
        <v>0</v>
      </c>
      <c r="T1411" s="211">
        <f t="shared" si="201"/>
        <v>500</v>
      </c>
      <c r="U1411" s="211">
        <f t="shared" si="206"/>
        <v>2500</v>
      </c>
      <c r="V1411" s="220"/>
      <c r="X1411" s="63" t="str">
        <f>'טבלה מרכזת'!A1411</f>
        <v>תשושים-אופק</v>
      </c>
      <c r="Y1411" s="63">
        <f>'טבלה מרכזת'!B1411</f>
        <v>120</v>
      </c>
      <c r="Z1411" s="63" t="str">
        <f>'טבלה מרכזת'!C1411</f>
        <v>אביזרים</v>
      </c>
      <c r="AA1411" s="63" t="str">
        <f>'טבלה מרכזת'!D1411</f>
        <v>אולם כניסה</v>
      </c>
      <c r="AB1411" s="63" t="str">
        <f>'טבלה מרכזת'!E1411</f>
        <v>אביזרים (פח אשפה, מיכלי צמחים, מתקן מטריות, שעון קיר, אביזרי עיצוב)</v>
      </c>
      <c r="AC1411" s="63">
        <f>'טבלה מרכזת'!F1411</f>
        <v>500</v>
      </c>
      <c r="AD1411" s="63">
        <f>'טבלה מרכזת'!G1411</f>
        <v>5</v>
      </c>
      <c r="AE1411" s="63">
        <f>'טבלה מרכזת'!H1411</f>
        <v>2500</v>
      </c>
    </row>
    <row r="1412" spans="2:31" ht="28.5" thickBot="1" x14ac:dyDescent="0.35">
      <c r="B1412" s="64" t="str">
        <f>תקן[[#This Row],[סוג מרכז]]</f>
        <v>תשושים-אופק</v>
      </c>
      <c r="C1412" s="64">
        <f>תקן[[#This Row],[גודל מרכז]]</f>
        <v>120</v>
      </c>
      <c r="D1412" s="64" t="str">
        <f>תקן[[#This Row],[סוג פריט]]</f>
        <v>אביזרים</v>
      </c>
      <c r="E1412" s="64" t="str">
        <f>תקן[[#This Row],[קטגוריה]]</f>
        <v>חצר פעילות ומנוחה</v>
      </c>
      <c r="F1412" s="60" t="str">
        <f>תקן[[#This Row],[תיאור הפריט]]</f>
        <v>אביזרים (פח אשפה, מיכלי צמחים, פריטי עיצוב)</v>
      </c>
      <c r="G1412" s="64">
        <f>תקן[[#This Row],[עלות פריט]]</f>
        <v>500</v>
      </c>
      <c r="H1412" s="64">
        <f>תקן[[#This Row],[כמות]]</f>
        <v>4</v>
      </c>
      <c r="I1412" s="64">
        <f>תקן[[#This Row],[סהכ עלות]]</f>
        <v>2000</v>
      </c>
      <c r="J1412" s="65"/>
      <c r="K1412" s="209" t="str">
        <f t="shared" si="202"/>
        <v>אביזרים (פח אשפה, מיכלי צמחים, פריטי עיצוב)</v>
      </c>
      <c r="L1412" s="210">
        <f t="shared" si="198"/>
        <v>4</v>
      </c>
      <c r="M1412" s="211">
        <f t="shared" si="199"/>
        <v>0</v>
      </c>
      <c r="N1412" s="211">
        <f t="shared" si="200"/>
        <v>2000</v>
      </c>
      <c r="O1412" s="210"/>
      <c r="P1412" s="218"/>
      <c r="Q1412" s="215" t="str">
        <f t="shared" si="203"/>
        <v>אביזרים</v>
      </c>
      <c r="R1412" s="219">
        <f t="shared" si="204"/>
        <v>4</v>
      </c>
      <c r="S1412" s="211">
        <f t="shared" si="205"/>
        <v>0</v>
      </c>
      <c r="T1412" s="211">
        <f t="shared" si="201"/>
        <v>500</v>
      </c>
      <c r="U1412" s="211">
        <f t="shared" si="206"/>
        <v>2000</v>
      </c>
      <c r="V1412" s="220"/>
      <c r="X1412" s="63" t="str">
        <f>'טבלה מרכזת'!A1412</f>
        <v>תשושים-אופק</v>
      </c>
      <c r="Y1412" s="63">
        <f>'טבלה מרכזת'!B1412</f>
        <v>120</v>
      </c>
      <c r="Z1412" s="63" t="str">
        <f>'טבלה מרכזת'!C1412</f>
        <v>אביזרים</v>
      </c>
      <c r="AA1412" s="63" t="str">
        <f>'טבלה מרכזת'!D1412</f>
        <v>חצר פעילות ומנוחה</v>
      </c>
      <c r="AB1412" s="63" t="str">
        <f>'טבלה מרכזת'!E1412</f>
        <v>אביזרים (פח אשפה, מיכלי צמחים, פריטי עיצוב)</v>
      </c>
      <c r="AC1412" s="63">
        <f>'טבלה מרכזת'!F1412</f>
        <v>500</v>
      </c>
      <c r="AD1412" s="63">
        <f>'טבלה מרכזת'!G1412</f>
        <v>4</v>
      </c>
      <c r="AE1412" s="63">
        <f>'טבלה מרכזת'!H1412</f>
        <v>2000</v>
      </c>
    </row>
    <row r="1413" spans="2:31" ht="14.5" thickBot="1" x14ac:dyDescent="0.35">
      <c r="B1413" s="64" t="str">
        <f>תקן[[#This Row],[סוג מרכז]]</f>
        <v>תשושים-אופק</v>
      </c>
      <c r="C1413" s="64">
        <f>תקן[[#This Row],[גודל מרכז]]</f>
        <v>120</v>
      </c>
      <c r="D1413" s="64" t="str">
        <f>תקן[[#This Row],[סוג פריט]]</f>
        <v>אביזרים</v>
      </c>
      <c r="E1413" s="64" t="str">
        <f>תקן[[#This Row],[קטגוריה]]</f>
        <v>חדר מחשבים</v>
      </c>
      <c r="F1413" s="60" t="str">
        <f>תקן[[#This Row],[תיאור הפריט]]</f>
        <v>אביזרים (פח, עיצוב וכדו')</v>
      </c>
      <c r="G1413" s="64">
        <f>תקן[[#This Row],[עלות פריט]]</f>
        <v>500</v>
      </c>
      <c r="H1413" s="64">
        <f>תקן[[#This Row],[כמות]]</f>
        <v>3</v>
      </c>
      <c r="I1413" s="64">
        <f>תקן[[#This Row],[סהכ עלות]]</f>
        <v>1500</v>
      </c>
      <c r="J1413" s="65"/>
      <c r="K1413" s="209" t="str">
        <f t="shared" si="202"/>
        <v>אביזרים (פח, עיצוב וכדו')</v>
      </c>
      <c r="L1413" s="210">
        <f t="shared" ref="L1413:L1474" si="207">H1413</f>
        <v>3</v>
      </c>
      <c r="M1413" s="211">
        <f t="shared" ref="M1413:M1474" si="208">IF(L1413-H1413&lt;&gt;0,L1413-H1413,0)</f>
        <v>0</v>
      </c>
      <c r="N1413" s="211">
        <f t="shared" ref="N1413:N1474" si="209">L1413*G1413</f>
        <v>1500</v>
      </c>
      <c r="O1413" s="210"/>
      <c r="P1413" s="218"/>
      <c r="Q1413" s="215" t="str">
        <f t="shared" si="203"/>
        <v>אביזרים</v>
      </c>
      <c r="R1413" s="219">
        <f t="shared" si="204"/>
        <v>3</v>
      </c>
      <c r="S1413" s="211">
        <f t="shared" si="205"/>
        <v>0</v>
      </c>
      <c r="T1413" s="211">
        <f t="shared" ref="T1413:T1474" si="210">G1413</f>
        <v>500</v>
      </c>
      <c r="U1413" s="211">
        <f t="shared" si="206"/>
        <v>1500</v>
      </c>
      <c r="V1413" s="220"/>
      <c r="X1413" s="63" t="str">
        <f>'טבלה מרכזת'!A1413</f>
        <v>תשושים-אופק</v>
      </c>
      <c r="Y1413" s="63">
        <f>'טבלה מרכזת'!B1413</f>
        <v>120</v>
      </c>
      <c r="Z1413" s="63" t="str">
        <f>'טבלה מרכזת'!C1413</f>
        <v>אביזרים</v>
      </c>
      <c r="AA1413" s="63" t="str">
        <f>'טבלה מרכזת'!D1413</f>
        <v>חדר מחשבים</v>
      </c>
      <c r="AB1413" s="63" t="str">
        <f>'טבלה מרכזת'!E1413</f>
        <v>אביזרים (פח, עיצוב וכדו')</v>
      </c>
      <c r="AC1413" s="63">
        <f>'טבלה מרכזת'!F1413</f>
        <v>500</v>
      </c>
      <c r="AD1413" s="63">
        <f>'טבלה מרכזת'!G1413</f>
        <v>3</v>
      </c>
      <c r="AE1413" s="63">
        <f>'טבלה מרכזת'!H1413</f>
        <v>1500</v>
      </c>
    </row>
    <row r="1414" spans="2:31" ht="28.5" thickBot="1" x14ac:dyDescent="0.35">
      <c r="B1414" s="64" t="str">
        <f>תקן[[#This Row],[סוג מרכז]]</f>
        <v>תשושים-אופק</v>
      </c>
      <c r="C1414" s="64">
        <f>תקן[[#This Row],[גודל מרכז]]</f>
        <v>120</v>
      </c>
      <c r="D1414" s="64" t="str">
        <f>תקן[[#This Row],[סוג פריט]]</f>
        <v>אביזרים</v>
      </c>
      <c r="E1414" s="64" t="str">
        <f>תקן[[#This Row],[קטגוריה]]</f>
        <v>מחסנים - מטבח, כללי, תעסוקה</v>
      </c>
      <c r="F1414" s="60" t="str">
        <f>תקן[[#This Row],[תיאור הפריט]]</f>
        <v>ארגז כלי עבודה כולל מקדחה ומברגה</v>
      </c>
      <c r="G1414" s="64">
        <f>תקן[[#This Row],[עלות פריט]]</f>
        <v>1300</v>
      </c>
      <c r="H1414" s="64">
        <f>תקן[[#This Row],[כמות]]</f>
        <v>1</v>
      </c>
      <c r="I1414" s="64">
        <f>תקן[[#This Row],[סהכ עלות]]</f>
        <v>1300</v>
      </c>
      <c r="J1414" s="65"/>
      <c r="K1414" s="209" t="str">
        <f t="shared" ref="K1414:K1474" si="211">F1414</f>
        <v>ארגז כלי עבודה כולל מקדחה ומברגה</v>
      </c>
      <c r="L1414" s="210">
        <f t="shared" si="207"/>
        <v>1</v>
      </c>
      <c r="M1414" s="211">
        <f t="shared" si="208"/>
        <v>0</v>
      </c>
      <c r="N1414" s="211">
        <f t="shared" si="209"/>
        <v>1300</v>
      </c>
      <c r="O1414" s="210"/>
      <c r="P1414" s="218"/>
      <c r="Q1414" s="215" t="str">
        <f t="shared" ref="Q1414:Q1474" si="212">D1414</f>
        <v>אביזרים</v>
      </c>
      <c r="R1414" s="219">
        <f t="shared" ref="R1414:R1474" si="213">L1414</f>
        <v>1</v>
      </c>
      <c r="S1414" s="211">
        <f t="shared" ref="S1414:S1474" si="214">M1414</f>
        <v>0</v>
      </c>
      <c r="T1414" s="211">
        <f t="shared" si="210"/>
        <v>1300</v>
      </c>
      <c r="U1414" s="211">
        <f t="shared" ref="U1414:U1474" si="215">T1414*R1414</f>
        <v>1300</v>
      </c>
      <c r="V1414" s="220"/>
      <c r="X1414" s="63" t="str">
        <f>'טבלה מרכזת'!A1414</f>
        <v>תשושים-אופק</v>
      </c>
      <c r="Y1414" s="63">
        <f>'טבלה מרכזת'!B1414</f>
        <v>120</v>
      </c>
      <c r="Z1414" s="63" t="str">
        <f>'טבלה מרכזת'!C1414</f>
        <v>אביזרים</v>
      </c>
      <c r="AA1414" s="63" t="str">
        <f>'טבלה מרכזת'!D1414</f>
        <v>מחסנים - מטבח, כללי, תעסוקה</v>
      </c>
      <c r="AB1414" s="63" t="str">
        <f>'טבלה מרכזת'!E1414</f>
        <v>ארגז כלי עבודה כולל מקדחה ומברגה</v>
      </c>
      <c r="AC1414" s="63">
        <f>'טבלה מרכזת'!F1414</f>
        <v>1300</v>
      </c>
      <c r="AD1414" s="63">
        <f>'טבלה מרכזת'!G1414</f>
        <v>1</v>
      </c>
      <c r="AE1414" s="63">
        <f>'טבלה מרכזת'!H1414</f>
        <v>1300</v>
      </c>
    </row>
    <row r="1415" spans="2:31" ht="14.5" thickBot="1" x14ac:dyDescent="0.35">
      <c r="B1415" s="64" t="str">
        <f>תקן[[#This Row],[סוג מרכז]]</f>
        <v>תשושים-אופק</v>
      </c>
      <c r="C1415" s="64">
        <f>תקן[[#This Row],[גודל מרכז]]</f>
        <v>120</v>
      </c>
      <c r="D1415" s="64" t="str">
        <f>תקן[[#This Row],[סוג פריט]]</f>
        <v>אביזרים</v>
      </c>
      <c r="E1415" s="64" t="str">
        <f>תקן[[#This Row],[קטגוריה]]</f>
        <v>חדר רחצה</v>
      </c>
      <c r="F1415" s="60" t="str">
        <f>תקן[[#This Row],[תיאור הפריט]]</f>
        <v>וילון מקלחת</v>
      </c>
      <c r="G1415" s="64">
        <f>תקן[[#This Row],[עלות פריט]]</f>
        <v>150</v>
      </c>
      <c r="H1415" s="64">
        <f>תקן[[#This Row],[כמות]]</f>
        <v>3</v>
      </c>
      <c r="I1415" s="64">
        <f>תקן[[#This Row],[סהכ עלות]]</f>
        <v>450</v>
      </c>
      <c r="J1415" s="65"/>
      <c r="K1415" s="209" t="str">
        <f t="shared" si="211"/>
        <v>וילון מקלחת</v>
      </c>
      <c r="L1415" s="210">
        <f t="shared" si="207"/>
        <v>3</v>
      </c>
      <c r="M1415" s="211">
        <f t="shared" si="208"/>
        <v>0</v>
      </c>
      <c r="N1415" s="211">
        <f t="shared" si="209"/>
        <v>450</v>
      </c>
      <c r="O1415" s="210"/>
      <c r="P1415" s="218"/>
      <c r="Q1415" s="215" t="str">
        <f t="shared" si="212"/>
        <v>אביזרים</v>
      </c>
      <c r="R1415" s="219">
        <f t="shared" si="213"/>
        <v>3</v>
      </c>
      <c r="S1415" s="211">
        <f t="shared" si="214"/>
        <v>0</v>
      </c>
      <c r="T1415" s="211">
        <f t="shared" si="210"/>
        <v>150</v>
      </c>
      <c r="U1415" s="211">
        <f t="shared" si="215"/>
        <v>450</v>
      </c>
      <c r="V1415" s="220"/>
      <c r="X1415" s="63" t="str">
        <f>'טבלה מרכזת'!A1415</f>
        <v>תשושים-אופק</v>
      </c>
      <c r="Y1415" s="63">
        <f>'טבלה מרכזת'!B1415</f>
        <v>120</v>
      </c>
      <c r="Z1415" s="63" t="str">
        <f>'טבלה מרכזת'!C1415</f>
        <v>אביזרים</v>
      </c>
      <c r="AA1415" s="63" t="str">
        <f>'טבלה מרכזת'!D1415</f>
        <v>חדר רחצה</v>
      </c>
      <c r="AB1415" s="63" t="str">
        <f>'טבלה מרכזת'!E1415</f>
        <v>וילון מקלחת</v>
      </c>
      <c r="AC1415" s="63">
        <f>'טבלה מרכזת'!F1415</f>
        <v>150</v>
      </c>
      <c r="AD1415" s="63">
        <f>'טבלה מרכזת'!G1415</f>
        <v>3</v>
      </c>
      <c r="AE1415" s="63">
        <f>'טבלה מרכזת'!H1415</f>
        <v>450</v>
      </c>
    </row>
    <row r="1416" spans="2:31" ht="14.5" thickBot="1" x14ac:dyDescent="0.35">
      <c r="B1416" s="64" t="str">
        <f>תקן[[#This Row],[סוג מרכז]]</f>
        <v>תשושים-אופק</v>
      </c>
      <c r="C1416" s="64">
        <f>תקן[[#This Row],[גודל מרכז]]</f>
        <v>120</v>
      </c>
      <c r="D1416" s="64" t="str">
        <f>תקן[[#This Row],[סוג פריט]]</f>
        <v>אביזרים</v>
      </c>
      <c r="E1416" s="64" t="str">
        <f>תקן[[#This Row],[קטגוריה]]</f>
        <v>חדר רחצה</v>
      </c>
      <c r="F1416" s="60" t="str">
        <f>תקן[[#This Row],[תיאור הפריט]]</f>
        <v>ידיות אחיזה</v>
      </c>
      <c r="G1416" s="64">
        <f>תקן[[#This Row],[עלות פריט]]</f>
        <v>300</v>
      </c>
      <c r="H1416" s="64">
        <f>תקן[[#This Row],[כמות]]</f>
        <v>2</v>
      </c>
      <c r="I1416" s="64">
        <f>תקן[[#This Row],[סהכ עלות]]</f>
        <v>600</v>
      </c>
      <c r="J1416" s="65"/>
      <c r="K1416" s="209" t="str">
        <f t="shared" si="211"/>
        <v>ידיות אחיזה</v>
      </c>
      <c r="L1416" s="210">
        <f t="shared" si="207"/>
        <v>2</v>
      </c>
      <c r="M1416" s="211">
        <f t="shared" si="208"/>
        <v>0</v>
      </c>
      <c r="N1416" s="211">
        <f t="shared" si="209"/>
        <v>600</v>
      </c>
      <c r="O1416" s="210"/>
      <c r="P1416" s="218"/>
      <c r="Q1416" s="215" t="str">
        <f t="shared" si="212"/>
        <v>אביזרים</v>
      </c>
      <c r="R1416" s="219">
        <f t="shared" si="213"/>
        <v>2</v>
      </c>
      <c r="S1416" s="211">
        <f t="shared" si="214"/>
        <v>0</v>
      </c>
      <c r="T1416" s="211">
        <f t="shared" si="210"/>
        <v>300</v>
      </c>
      <c r="U1416" s="211">
        <f t="shared" si="215"/>
        <v>600</v>
      </c>
      <c r="V1416" s="220"/>
      <c r="X1416" s="63" t="str">
        <f>'טבלה מרכזת'!A1416</f>
        <v>תשושים-אופק</v>
      </c>
      <c r="Y1416" s="63">
        <f>'טבלה מרכזת'!B1416</f>
        <v>120</v>
      </c>
      <c r="Z1416" s="63" t="str">
        <f>'טבלה מרכזת'!C1416</f>
        <v>אביזרים</v>
      </c>
      <c r="AA1416" s="63" t="str">
        <f>'טבלה מרכזת'!D1416</f>
        <v>חדר רחצה</v>
      </c>
      <c r="AB1416" s="63" t="str">
        <f>'טבלה מרכזת'!E1416</f>
        <v>ידיות אחיזה</v>
      </c>
      <c r="AC1416" s="63">
        <f>'טבלה מרכזת'!F1416</f>
        <v>300</v>
      </c>
      <c r="AD1416" s="63">
        <f>'טבלה מרכזת'!G1416</f>
        <v>2</v>
      </c>
      <c r="AE1416" s="63">
        <f>'טבלה מרכזת'!H1416</f>
        <v>600</v>
      </c>
    </row>
    <row r="1417" spans="2:31" ht="14.5" thickBot="1" x14ac:dyDescent="0.35">
      <c r="B1417" s="64" t="str">
        <f>תקן[[#This Row],[סוג מרכז]]</f>
        <v>תשושים-אופק</v>
      </c>
      <c r="C1417" s="64">
        <f>תקן[[#This Row],[גודל מרכז]]</f>
        <v>120</v>
      </c>
      <c r="D1417" s="64" t="str">
        <f>תקן[[#This Row],[סוג פריט]]</f>
        <v>אביזרים</v>
      </c>
      <c r="E1417" s="64" t="str">
        <f>תקן[[#This Row],[קטגוריה]]</f>
        <v>חדר אוכל</v>
      </c>
      <c r="F1417" s="60" t="str">
        <f>תקן[[#This Row],[תיאור הפריט]]</f>
        <v>לוח מודעות 80/120</v>
      </c>
      <c r="G1417" s="64">
        <f>תקן[[#This Row],[עלות פריט]]</f>
        <v>200</v>
      </c>
      <c r="H1417" s="64">
        <f>תקן[[#This Row],[כמות]]</f>
        <v>2</v>
      </c>
      <c r="I1417" s="64">
        <f>תקן[[#This Row],[סהכ עלות]]</f>
        <v>400</v>
      </c>
      <c r="J1417" s="65"/>
      <c r="K1417" s="209" t="str">
        <f t="shared" si="211"/>
        <v>לוח מודעות 80/120</v>
      </c>
      <c r="L1417" s="210">
        <f t="shared" si="207"/>
        <v>2</v>
      </c>
      <c r="M1417" s="211">
        <f t="shared" si="208"/>
        <v>0</v>
      </c>
      <c r="N1417" s="211">
        <f t="shared" si="209"/>
        <v>400</v>
      </c>
      <c r="O1417" s="210"/>
      <c r="P1417" s="218"/>
      <c r="Q1417" s="215" t="str">
        <f t="shared" si="212"/>
        <v>אביזרים</v>
      </c>
      <c r="R1417" s="219">
        <f t="shared" si="213"/>
        <v>2</v>
      </c>
      <c r="S1417" s="211">
        <f t="shared" si="214"/>
        <v>0</v>
      </c>
      <c r="T1417" s="211">
        <f t="shared" si="210"/>
        <v>200</v>
      </c>
      <c r="U1417" s="211">
        <f t="shared" si="215"/>
        <v>400</v>
      </c>
      <c r="V1417" s="220"/>
      <c r="X1417" s="63" t="str">
        <f>'טבלה מרכזת'!A1417</f>
        <v>תשושים-אופק</v>
      </c>
      <c r="Y1417" s="63">
        <f>'טבלה מרכזת'!B1417</f>
        <v>120</v>
      </c>
      <c r="Z1417" s="63" t="str">
        <f>'טבלה מרכזת'!C1417</f>
        <v>אביזרים</v>
      </c>
      <c r="AA1417" s="63" t="str">
        <f>'טבלה מרכזת'!D1417</f>
        <v>חדר אוכל</v>
      </c>
      <c r="AB1417" s="63" t="str">
        <f>'טבלה מרכזת'!E1417</f>
        <v>לוח מודעות 80/120</v>
      </c>
      <c r="AC1417" s="63">
        <f>'טבלה מרכזת'!F1417</f>
        <v>200</v>
      </c>
      <c r="AD1417" s="63">
        <f>'טבלה מרכזת'!G1417</f>
        <v>2</v>
      </c>
      <c r="AE1417" s="63">
        <f>'טבלה מרכזת'!H1417</f>
        <v>400</v>
      </c>
    </row>
    <row r="1418" spans="2:31" ht="14.5" thickBot="1" x14ac:dyDescent="0.35">
      <c r="B1418" s="64" t="str">
        <f>תקן[[#This Row],[סוג מרכז]]</f>
        <v>תשושים-אופק</v>
      </c>
      <c r="C1418" s="64">
        <f>תקן[[#This Row],[גודל מרכז]]</f>
        <v>120</v>
      </c>
      <c r="D1418" s="64" t="str">
        <f>תקן[[#This Row],[סוג פריט]]</f>
        <v>אביזרים</v>
      </c>
      <c r="E1418" s="64" t="str">
        <f>תקן[[#This Row],[קטגוריה]]</f>
        <v>חדר מחשבים</v>
      </c>
      <c r="F1418" s="60" t="str">
        <f>תקן[[#This Row],[תיאור הפריט]]</f>
        <v>לוח מודעות 80/120</v>
      </c>
      <c r="G1418" s="64">
        <f>תקן[[#This Row],[עלות פריט]]</f>
        <v>200</v>
      </c>
      <c r="H1418" s="64">
        <f>תקן[[#This Row],[כמות]]</f>
        <v>2</v>
      </c>
      <c r="I1418" s="64">
        <f>תקן[[#This Row],[סהכ עלות]]</f>
        <v>400</v>
      </c>
      <c r="J1418" s="65"/>
      <c r="K1418" s="209" t="str">
        <f t="shared" si="211"/>
        <v>לוח מודעות 80/120</v>
      </c>
      <c r="L1418" s="210">
        <f t="shared" si="207"/>
        <v>2</v>
      </c>
      <c r="M1418" s="211">
        <f t="shared" si="208"/>
        <v>0</v>
      </c>
      <c r="N1418" s="211">
        <f t="shared" si="209"/>
        <v>400</v>
      </c>
      <c r="O1418" s="210"/>
      <c r="P1418" s="218"/>
      <c r="Q1418" s="215" t="str">
        <f t="shared" si="212"/>
        <v>אביזרים</v>
      </c>
      <c r="R1418" s="219">
        <f t="shared" si="213"/>
        <v>2</v>
      </c>
      <c r="S1418" s="211">
        <f t="shared" si="214"/>
        <v>0</v>
      </c>
      <c r="T1418" s="211">
        <f t="shared" si="210"/>
        <v>200</v>
      </c>
      <c r="U1418" s="211">
        <f t="shared" si="215"/>
        <v>400</v>
      </c>
      <c r="V1418" s="220"/>
      <c r="X1418" s="63" t="str">
        <f>'טבלה מרכזת'!A1418</f>
        <v>תשושים-אופק</v>
      </c>
      <c r="Y1418" s="63">
        <f>'טבלה מרכזת'!B1418</f>
        <v>120</v>
      </c>
      <c r="Z1418" s="63" t="str">
        <f>'טבלה מרכזת'!C1418</f>
        <v>אביזרים</v>
      </c>
      <c r="AA1418" s="63" t="str">
        <f>'טבלה מרכזת'!D1418</f>
        <v>חדר מחשבים</v>
      </c>
      <c r="AB1418" s="63" t="str">
        <f>'טבלה מרכזת'!E1418</f>
        <v>לוח מודעות 80/120</v>
      </c>
      <c r="AC1418" s="63">
        <f>'טבלה מרכזת'!F1418</f>
        <v>200</v>
      </c>
      <c r="AD1418" s="63">
        <f>'טבלה מרכזת'!G1418</f>
        <v>2</v>
      </c>
      <c r="AE1418" s="63">
        <f>'טבלה מרכזת'!H1418</f>
        <v>400</v>
      </c>
    </row>
    <row r="1419" spans="2:31" ht="14.5" thickBot="1" x14ac:dyDescent="0.35">
      <c r="B1419" s="64" t="str">
        <f>תקן[[#This Row],[סוג מרכז]]</f>
        <v>תשושים-אופק</v>
      </c>
      <c r="C1419" s="64">
        <f>תקן[[#This Row],[גודל מרכז]]</f>
        <v>120</v>
      </c>
      <c r="D1419" s="64" t="str">
        <f>תקן[[#This Row],[סוג פריט]]</f>
        <v>אביזרים</v>
      </c>
      <c r="E1419" s="64" t="str">
        <f>תקן[[#This Row],[קטגוריה]]</f>
        <v>חדרי פעילות/תעסוקה</v>
      </c>
      <c r="F1419" s="60" t="str">
        <f>תקן[[#This Row],[תיאור הפריט]]</f>
        <v>לוח מודעות 80/120</v>
      </c>
      <c r="G1419" s="64">
        <f>תקן[[#This Row],[עלות פריט]]</f>
        <v>200</v>
      </c>
      <c r="H1419" s="64">
        <f>תקן[[#This Row],[כמות]]</f>
        <v>8</v>
      </c>
      <c r="I1419" s="64">
        <f>תקן[[#This Row],[סהכ עלות]]</f>
        <v>1600</v>
      </c>
      <c r="J1419" s="65"/>
      <c r="K1419" s="209" t="str">
        <f t="shared" si="211"/>
        <v>לוח מודעות 80/120</v>
      </c>
      <c r="L1419" s="210">
        <f t="shared" si="207"/>
        <v>8</v>
      </c>
      <c r="M1419" s="211">
        <f t="shared" si="208"/>
        <v>0</v>
      </c>
      <c r="N1419" s="211">
        <f t="shared" si="209"/>
        <v>1600</v>
      </c>
      <c r="O1419" s="210"/>
      <c r="P1419" s="218"/>
      <c r="Q1419" s="215" t="str">
        <f t="shared" si="212"/>
        <v>אביזרים</v>
      </c>
      <c r="R1419" s="219">
        <f t="shared" si="213"/>
        <v>8</v>
      </c>
      <c r="S1419" s="211">
        <f t="shared" si="214"/>
        <v>0</v>
      </c>
      <c r="T1419" s="211">
        <f t="shared" si="210"/>
        <v>200</v>
      </c>
      <c r="U1419" s="211">
        <f t="shared" si="215"/>
        <v>1600</v>
      </c>
      <c r="V1419" s="220"/>
      <c r="X1419" s="63" t="str">
        <f>'טבלה מרכזת'!A1419</f>
        <v>תשושים-אופק</v>
      </c>
      <c r="Y1419" s="63">
        <f>'טבלה מרכזת'!B1419</f>
        <v>120</v>
      </c>
      <c r="Z1419" s="63" t="str">
        <f>'טבלה מרכזת'!C1419</f>
        <v>אביזרים</v>
      </c>
      <c r="AA1419" s="63" t="str">
        <f>'טבלה מרכזת'!D1419</f>
        <v>חדרי פעילות/תעסוקה</v>
      </c>
      <c r="AB1419" s="63" t="str">
        <f>'טבלה מרכזת'!E1419</f>
        <v>לוח מודעות 80/120</v>
      </c>
      <c r="AC1419" s="63">
        <f>'טבלה מרכזת'!F1419</f>
        <v>200</v>
      </c>
      <c r="AD1419" s="63">
        <f>'טבלה מרכזת'!G1419</f>
        <v>8</v>
      </c>
      <c r="AE1419" s="63">
        <f>'טבלה מרכזת'!H1419</f>
        <v>1600</v>
      </c>
    </row>
    <row r="1420" spans="2:31" ht="14.5" thickBot="1" x14ac:dyDescent="0.35">
      <c r="B1420" s="64" t="str">
        <f>תקן[[#This Row],[סוג מרכז]]</f>
        <v>תשושים-אופק</v>
      </c>
      <c r="C1420" s="64">
        <f>תקן[[#This Row],[גודל מרכז]]</f>
        <v>120</v>
      </c>
      <c r="D1420" s="64" t="str">
        <f>תקן[[#This Row],[סוג פריט]]</f>
        <v>אביזרים</v>
      </c>
      <c r="E1420" s="64" t="str">
        <f>תקן[[#This Row],[קטגוריה]]</f>
        <v>חדרי צוות/רב תחומי</v>
      </c>
      <c r="F1420" s="60" t="str">
        <f>תקן[[#This Row],[תיאור הפריט]]</f>
        <v>לוח מודעות 80/120</v>
      </c>
      <c r="G1420" s="64">
        <f>תקן[[#This Row],[עלות פריט]]</f>
        <v>200</v>
      </c>
      <c r="H1420" s="64">
        <f>תקן[[#This Row],[כמות]]</f>
        <v>4</v>
      </c>
      <c r="I1420" s="64">
        <f>תקן[[#This Row],[סהכ עלות]]</f>
        <v>800</v>
      </c>
      <c r="J1420" s="65"/>
      <c r="K1420" s="209" t="str">
        <f t="shared" si="211"/>
        <v>לוח מודעות 80/120</v>
      </c>
      <c r="L1420" s="210">
        <f t="shared" si="207"/>
        <v>4</v>
      </c>
      <c r="M1420" s="211">
        <f t="shared" si="208"/>
        <v>0</v>
      </c>
      <c r="N1420" s="211">
        <f t="shared" si="209"/>
        <v>800</v>
      </c>
      <c r="O1420" s="210"/>
      <c r="P1420" s="218"/>
      <c r="Q1420" s="215" t="str">
        <f t="shared" si="212"/>
        <v>אביזרים</v>
      </c>
      <c r="R1420" s="219">
        <f t="shared" si="213"/>
        <v>4</v>
      </c>
      <c r="S1420" s="211">
        <f t="shared" si="214"/>
        <v>0</v>
      </c>
      <c r="T1420" s="211">
        <f t="shared" si="210"/>
        <v>200</v>
      </c>
      <c r="U1420" s="211">
        <f t="shared" si="215"/>
        <v>800</v>
      </c>
      <c r="V1420" s="220"/>
      <c r="X1420" s="63" t="str">
        <f>'טבלה מרכזת'!A1420</f>
        <v>תשושים-אופק</v>
      </c>
      <c r="Y1420" s="63">
        <f>'טבלה מרכזת'!B1420</f>
        <v>120</v>
      </c>
      <c r="Z1420" s="63" t="str">
        <f>'טבלה מרכזת'!C1420</f>
        <v>אביזרים</v>
      </c>
      <c r="AA1420" s="63" t="str">
        <f>'טבלה מרכזת'!D1420</f>
        <v>חדרי צוות/רב תחומי</v>
      </c>
      <c r="AB1420" s="63" t="str">
        <f>'טבלה מרכזת'!E1420</f>
        <v>לוח מודעות 80/120</v>
      </c>
      <c r="AC1420" s="63">
        <f>'טבלה מרכזת'!F1420</f>
        <v>200</v>
      </c>
      <c r="AD1420" s="63">
        <f>'טבלה מרכזת'!G1420</f>
        <v>4</v>
      </c>
      <c r="AE1420" s="63">
        <f>'טבלה מרכזת'!H1420</f>
        <v>800</v>
      </c>
    </row>
    <row r="1421" spans="2:31" ht="14.5" thickBot="1" x14ac:dyDescent="0.35">
      <c r="B1421" s="64" t="str">
        <f>תקן[[#This Row],[סוג מרכז]]</f>
        <v>תשושים-אופק</v>
      </c>
      <c r="C1421" s="64">
        <f>תקן[[#This Row],[גודל מרכז]]</f>
        <v>120</v>
      </c>
      <c r="D1421" s="64" t="str">
        <f>תקן[[#This Row],[סוג פריט]]</f>
        <v>אביזרים</v>
      </c>
      <c r="E1421" s="64" t="str">
        <f>תקן[[#This Row],[קטגוריה]]</f>
        <v>כללי</v>
      </c>
      <c r="F1421" s="60" t="str">
        <f>תקן[[#This Row],[תיאור הפריט]]</f>
        <v>מאזני אדם</v>
      </c>
      <c r="G1421" s="64">
        <f>תקן[[#This Row],[עלות פריט]]</f>
        <v>250</v>
      </c>
      <c r="H1421" s="64">
        <f>תקן[[#This Row],[כמות]]</f>
        <v>1</v>
      </c>
      <c r="I1421" s="64">
        <f>תקן[[#This Row],[סהכ עלות]]</f>
        <v>250</v>
      </c>
      <c r="J1421" s="65"/>
      <c r="K1421" s="209" t="str">
        <f t="shared" si="211"/>
        <v>מאזני אדם</v>
      </c>
      <c r="L1421" s="210">
        <f t="shared" si="207"/>
        <v>1</v>
      </c>
      <c r="M1421" s="211">
        <f t="shared" si="208"/>
        <v>0</v>
      </c>
      <c r="N1421" s="211">
        <f t="shared" si="209"/>
        <v>250</v>
      </c>
      <c r="O1421" s="210"/>
      <c r="P1421" s="218"/>
      <c r="Q1421" s="215" t="str">
        <f t="shared" si="212"/>
        <v>אביזרים</v>
      </c>
      <c r="R1421" s="219">
        <f t="shared" si="213"/>
        <v>1</v>
      </c>
      <c r="S1421" s="211">
        <f t="shared" si="214"/>
        <v>0</v>
      </c>
      <c r="T1421" s="211">
        <f t="shared" si="210"/>
        <v>250</v>
      </c>
      <c r="U1421" s="211">
        <f t="shared" si="215"/>
        <v>250</v>
      </c>
      <c r="V1421" s="220"/>
      <c r="X1421" s="63" t="str">
        <f>'טבלה מרכזת'!A1421</f>
        <v>תשושים-אופק</v>
      </c>
      <c r="Y1421" s="63">
        <f>'טבלה מרכזת'!B1421</f>
        <v>120</v>
      </c>
      <c r="Z1421" s="63" t="str">
        <f>'טבלה מרכזת'!C1421</f>
        <v>אביזרים</v>
      </c>
      <c r="AA1421" s="63" t="str">
        <f>'טבלה מרכזת'!D1421</f>
        <v>כללי</v>
      </c>
      <c r="AB1421" s="63" t="str">
        <f>'טבלה מרכזת'!E1421</f>
        <v>מאזני אדם</v>
      </c>
      <c r="AC1421" s="63">
        <f>'טבלה מרכזת'!F1421</f>
        <v>250</v>
      </c>
      <c r="AD1421" s="63">
        <f>'טבלה מרכזת'!G1421</f>
        <v>1</v>
      </c>
      <c r="AE1421" s="63">
        <f>'טבלה מרכזת'!H1421</f>
        <v>250</v>
      </c>
    </row>
    <row r="1422" spans="2:31" ht="14.5" thickBot="1" x14ac:dyDescent="0.35">
      <c r="B1422" s="64" t="str">
        <f>תקן[[#This Row],[סוג מרכז]]</f>
        <v>תשושים-אופק</v>
      </c>
      <c r="C1422" s="64">
        <f>תקן[[#This Row],[גודל מרכז]]</f>
        <v>120</v>
      </c>
      <c r="D1422" s="64" t="str">
        <f>תקן[[#This Row],[סוג פריט]]</f>
        <v>אביזרים</v>
      </c>
      <c r="E1422" s="64" t="str">
        <f>תקן[[#This Row],[קטגוריה]]</f>
        <v>חדר רחצה</v>
      </c>
      <c r="F1422" s="60" t="str">
        <f>תקן[[#This Row],[תיאור הפריט]]</f>
        <v>מדף לסבונים + סבוניה</v>
      </c>
      <c r="G1422" s="64">
        <f>תקן[[#This Row],[עלות פריט]]</f>
        <v>350</v>
      </c>
      <c r="H1422" s="64">
        <f>תקן[[#This Row],[כמות]]</f>
        <v>2</v>
      </c>
      <c r="I1422" s="64">
        <f>תקן[[#This Row],[סהכ עלות]]</f>
        <v>700</v>
      </c>
      <c r="J1422" s="65"/>
      <c r="K1422" s="209" t="str">
        <f t="shared" si="211"/>
        <v>מדף לסבונים + סבוניה</v>
      </c>
      <c r="L1422" s="210">
        <f t="shared" si="207"/>
        <v>2</v>
      </c>
      <c r="M1422" s="211">
        <f t="shared" si="208"/>
        <v>0</v>
      </c>
      <c r="N1422" s="211">
        <f t="shared" si="209"/>
        <v>700</v>
      </c>
      <c r="O1422" s="210"/>
      <c r="P1422" s="218"/>
      <c r="Q1422" s="215" t="str">
        <f t="shared" si="212"/>
        <v>אביזרים</v>
      </c>
      <c r="R1422" s="219">
        <f t="shared" si="213"/>
        <v>2</v>
      </c>
      <c r="S1422" s="211">
        <f t="shared" si="214"/>
        <v>0</v>
      </c>
      <c r="T1422" s="211">
        <f t="shared" si="210"/>
        <v>350</v>
      </c>
      <c r="U1422" s="211">
        <f t="shared" si="215"/>
        <v>700</v>
      </c>
      <c r="V1422" s="220"/>
      <c r="X1422" s="63" t="str">
        <f>'טבלה מרכזת'!A1422</f>
        <v>תשושים-אופק</v>
      </c>
      <c r="Y1422" s="63">
        <f>'טבלה מרכזת'!B1422</f>
        <v>120</v>
      </c>
      <c r="Z1422" s="63" t="str">
        <f>'טבלה מרכזת'!C1422</f>
        <v>אביזרים</v>
      </c>
      <c r="AA1422" s="63" t="str">
        <f>'טבלה מרכזת'!D1422</f>
        <v>חדר רחצה</v>
      </c>
      <c r="AB1422" s="63" t="str">
        <f>'טבלה מרכזת'!E1422</f>
        <v>מדף לסבונים + סבוניה</v>
      </c>
      <c r="AC1422" s="63">
        <f>'טבלה מרכזת'!F1422</f>
        <v>350</v>
      </c>
      <c r="AD1422" s="63">
        <f>'טבלה מרכזת'!G1422</f>
        <v>2</v>
      </c>
      <c r="AE1422" s="63">
        <f>'טבלה מרכזת'!H1422</f>
        <v>700</v>
      </c>
    </row>
    <row r="1423" spans="2:31" ht="14.5" thickBot="1" x14ac:dyDescent="0.35">
      <c r="B1423" s="64" t="str">
        <f>תקן[[#This Row],[סוג מרכז]]</f>
        <v>תשושים-אופק</v>
      </c>
      <c r="C1423" s="64">
        <f>תקן[[#This Row],[גודל מרכז]]</f>
        <v>120</v>
      </c>
      <c r="D1423" s="64" t="str">
        <f>תקן[[#This Row],[סוג פריט]]</f>
        <v>אביזרים</v>
      </c>
      <c r="E1423" s="64" t="str">
        <f>תקן[[#This Row],[קטגוריה]]</f>
        <v>שירותים ציבוריים</v>
      </c>
      <c r="F1423" s="60" t="str">
        <f>תקן[[#This Row],[תיאור הפריט]]</f>
        <v>מושב הגבהה לשירותים</v>
      </c>
      <c r="G1423" s="64">
        <f>תקן[[#This Row],[עלות פריט]]</f>
        <v>500</v>
      </c>
      <c r="H1423" s="64">
        <f>תקן[[#This Row],[כמות]]</f>
        <v>3</v>
      </c>
      <c r="I1423" s="64">
        <f>תקן[[#This Row],[סהכ עלות]]</f>
        <v>1500</v>
      </c>
      <c r="J1423" s="65"/>
      <c r="K1423" s="209" t="str">
        <f t="shared" si="211"/>
        <v>מושב הגבהה לשירותים</v>
      </c>
      <c r="L1423" s="210">
        <f t="shared" si="207"/>
        <v>3</v>
      </c>
      <c r="M1423" s="211">
        <f t="shared" si="208"/>
        <v>0</v>
      </c>
      <c r="N1423" s="211">
        <f t="shared" si="209"/>
        <v>1500</v>
      </c>
      <c r="O1423" s="210"/>
      <c r="P1423" s="218"/>
      <c r="Q1423" s="215" t="str">
        <f t="shared" si="212"/>
        <v>אביזרים</v>
      </c>
      <c r="R1423" s="219">
        <f t="shared" si="213"/>
        <v>3</v>
      </c>
      <c r="S1423" s="211">
        <f t="shared" si="214"/>
        <v>0</v>
      </c>
      <c r="T1423" s="211">
        <f t="shared" si="210"/>
        <v>500</v>
      </c>
      <c r="U1423" s="211">
        <f t="shared" si="215"/>
        <v>1500</v>
      </c>
      <c r="V1423" s="220"/>
      <c r="X1423" s="63" t="str">
        <f>'טבלה מרכזת'!A1423</f>
        <v>תשושים-אופק</v>
      </c>
      <c r="Y1423" s="63">
        <f>'טבלה מרכזת'!B1423</f>
        <v>120</v>
      </c>
      <c r="Z1423" s="63" t="str">
        <f>'טבלה מרכזת'!C1423</f>
        <v>אביזרים</v>
      </c>
      <c r="AA1423" s="63" t="str">
        <f>'טבלה מרכזת'!D1423</f>
        <v>שירותים ציבוריים</v>
      </c>
      <c r="AB1423" s="63" t="str">
        <f>'טבלה מרכזת'!E1423</f>
        <v>מושב הגבהה לשירותים</v>
      </c>
      <c r="AC1423" s="63">
        <f>'טבלה מרכזת'!F1423</f>
        <v>500</v>
      </c>
      <c r="AD1423" s="63">
        <f>'טבלה מרכזת'!G1423</f>
        <v>3</v>
      </c>
      <c r="AE1423" s="63">
        <f>'טבלה מרכזת'!H1423</f>
        <v>1500</v>
      </c>
    </row>
    <row r="1424" spans="2:31" ht="14.5" thickBot="1" x14ac:dyDescent="0.35">
      <c r="B1424" s="64" t="str">
        <f>תקן[[#This Row],[סוג מרכז]]</f>
        <v>תשושים-אופק</v>
      </c>
      <c r="C1424" s="64">
        <f>תקן[[#This Row],[גודל מרכז]]</f>
        <v>120</v>
      </c>
      <c r="D1424" s="64" t="str">
        <f>תקן[[#This Row],[סוג פריט]]</f>
        <v>אביזרים</v>
      </c>
      <c r="E1424" s="64" t="str">
        <f>תקן[[#This Row],[קטגוריה]]</f>
        <v>כללי</v>
      </c>
      <c r="F1424" s="60" t="str">
        <f>תקן[[#This Row],[תיאור הפריט]]</f>
        <v>מזוזות</v>
      </c>
      <c r="G1424" s="64">
        <f>תקן[[#This Row],[עלות פריט]]</f>
        <v>200</v>
      </c>
      <c r="H1424" s="64">
        <f>תקן[[#This Row],[כמות]]</f>
        <v>15</v>
      </c>
      <c r="I1424" s="64">
        <f>תקן[[#This Row],[סהכ עלות]]</f>
        <v>3000</v>
      </c>
      <c r="J1424" s="65"/>
      <c r="K1424" s="209" t="str">
        <f t="shared" si="211"/>
        <v>מזוזות</v>
      </c>
      <c r="L1424" s="210">
        <f t="shared" si="207"/>
        <v>15</v>
      </c>
      <c r="M1424" s="211">
        <f t="shared" si="208"/>
        <v>0</v>
      </c>
      <c r="N1424" s="211">
        <f t="shared" si="209"/>
        <v>3000</v>
      </c>
      <c r="O1424" s="210"/>
      <c r="P1424" s="218"/>
      <c r="Q1424" s="215" t="str">
        <f t="shared" si="212"/>
        <v>אביזרים</v>
      </c>
      <c r="R1424" s="219">
        <f t="shared" si="213"/>
        <v>15</v>
      </c>
      <c r="S1424" s="211">
        <f t="shared" si="214"/>
        <v>0</v>
      </c>
      <c r="T1424" s="211">
        <f t="shared" si="210"/>
        <v>200</v>
      </c>
      <c r="U1424" s="211">
        <f t="shared" si="215"/>
        <v>3000</v>
      </c>
      <c r="V1424" s="220"/>
      <c r="X1424" s="63" t="str">
        <f>'טבלה מרכזת'!A1424</f>
        <v>תשושים-אופק</v>
      </c>
      <c r="Y1424" s="63">
        <f>'טבלה מרכזת'!B1424</f>
        <v>120</v>
      </c>
      <c r="Z1424" s="63" t="str">
        <f>'טבלה מרכזת'!C1424</f>
        <v>אביזרים</v>
      </c>
      <c r="AA1424" s="63" t="str">
        <f>'טבלה מרכזת'!D1424</f>
        <v>כללי</v>
      </c>
      <c r="AB1424" s="63" t="str">
        <f>'טבלה מרכזת'!E1424</f>
        <v>מזוזות</v>
      </c>
      <c r="AC1424" s="63">
        <f>'טבלה מרכזת'!F1424</f>
        <v>200</v>
      </c>
      <c r="AD1424" s="63">
        <f>'טבלה מרכזת'!G1424</f>
        <v>15</v>
      </c>
      <c r="AE1424" s="63">
        <f>'טבלה מרכזת'!H1424</f>
        <v>3000</v>
      </c>
    </row>
    <row r="1425" spans="2:31" ht="14.5" thickBot="1" x14ac:dyDescent="0.35">
      <c r="B1425" s="64" t="str">
        <f>תקן[[#This Row],[סוג מרכז]]</f>
        <v>תשושים-אופק</v>
      </c>
      <c r="C1425" s="64">
        <f>תקן[[#This Row],[גודל מרכז]]</f>
        <v>120</v>
      </c>
      <c r="D1425" s="64" t="str">
        <f>תקן[[#This Row],[סוג פריט]]</f>
        <v>אביזרים</v>
      </c>
      <c r="E1425" s="64" t="str">
        <f>תקן[[#This Row],[קטגוריה]]</f>
        <v>חדרי צוות/רב תחומי</v>
      </c>
      <c r="F1425" s="60" t="str">
        <f>תקן[[#This Row],[תיאור הפריט]]</f>
        <v>מיכל לאיסוף מחטים משומשות</v>
      </c>
      <c r="G1425" s="64">
        <f>תקן[[#This Row],[עלות פריט]]</f>
        <v>50</v>
      </c>
      <c r="H1425" s="64">
        <f>תקן[[#This Row],[כמות]]</f>
        <v>1</v>
      </c>
      <c r="I1425" s="64">
        <f>תקן[[#This Row],[סהכ עלות]]</f>
        <v>50</v>
      </c>
      <c r="J1425" s="65"/>
      <c r="K1425" s="209" t="str">
        <f t="shared" si="211"/>
        <v>מיכל לאיסוף מחטים משומשות</v>
      </c>
      <c r="L1425" s="210">
        <f t="shared" si="207"/>
        <v>1</v>
      </c>
      <c r="M1425" s="211">
        <f t="shared" si="208"/>
        <v>0</v>
      </c>
      <c r="N1425" s="211">
        <f t="shared" si="209"/>
        <v>50</v>
      </c>
      <c r="O1425" s="210"/>
      <c r="P1425" s="218"/>
      <c r="Q1425" s="215" t="str">
        <f t="shared" si="212"/>
        <v>אביזרים</v>
      </c>
      <c r="R1425" s="219">
        <f t="shared" si="213"/>
        <v>1</v>
      </c>
      <c r="S1425" s="211">
        <f t="shared" si="214"/>
        <v>0</v>
      </c>
      <c r="T1425" s="211">
        <f t="shared" si="210"/>
        <v>50</v>
      </c>
      <c r="U1425" s="211">
        <f t="shared" si="215"/>
        <v>50</v>
      </c>
      <c r="V1425" s="220"/>
      <c r="X1425" s="63" t="str">
        <f>'טבלה מרכזת'!A1425</f>
        <v>תשושים-אופק</v>
      </c>
      <c r="Y1425" s="63">
        <f>'טבלה מרכזת'!B1425</f>
        <v>120</v>
      </c>
      <c r="Z1425" s="63" t="str">
        <f>'טבלה מרכזת'!C1425</f>
        <v>אביזרים</v>
      </c>
      <c r="AA1425" s="63" t="str">
        <f>'טבלה מרכזת'!D1425</f>
        <v>חדרי צוות/רב תחומי</v>
      </c>
      <c r="AB1425" s="63" t="str">
        <f>'טבלה מרכזת'!E1425</f>
        <v>מיכל לאיסוף מחטים משומשות</v>
      </c>
      <c r="AC1425" s="63">
        <f>'טבלה מרכזת'!F1425</f>
        <v>50</v>
      </c>
      <c r="AD1425" s="63">
        <f>'טבלה מרכזת'!G1425</f>
        <v>1</v>
      </c>
      <c r="AE1425" s="63">
        <f>'טבלה מרכזת'!H1425</f>
        <v>50</v>
      </c>
    </row>
    <row r="1426" spans="2:31" ht="14.5" thickBot="1" x14ac:dyDescent="0.35">
      <c r="B1426" s="64" t="str">
        <f>תקן[[#This Row],[סוג מרכז]]</f>
        <v>תשושים-אופק</v>
      </c>
      <c r="C1426" s="64">
        <f>תקן[[#This Row],[גודל מרכז]]</f>
        <v>120</v>
      </c>
      <c r="D1426" s="64" t="str">
        <f>תקן[[#This Row],[סוג פריט]]</f>
        <v>אביזרים</v>
      </c>
      <c r="E1426" s="64" t="str">
        <f>תקן[[#This Row],[קטגוריה]]</f>
        <v>חדרי צוות/רב תחומי</v>
      </c>
      <c r="F1426" s="60" t="str">
        <f>תקן[[#This Row],[תיאור הפריט]]</f>
        <v>מתקן לגלילי נייר חד פעמי</v>
      </c>
      <c r="G1426" s="64">
        <f>תקן[[#This Row],[עלות פריט]]</f>
        <v>150</v>
      </c>
      <c r="H1426" s="64">
        <f>תקן[[#This Row],[כמות]]</f>
        <v>2</v>
      </c>
      <c r="I1426" s="64">
        <f>תקן[[#This Row],[סהכ עלות]]</f>
        <v>300</v>
      </c>
      <c r="J1426" s="65"/>
      <c r="K1426" s="209" t="str">
        <f t="shared" si="211"/>
        <v>מתקן לגלילי נייר חד פעמי</v>
      </c>
      <c r="L1426" s="210">
        <f t="shared" si="207"/>
        <v>2</v>
      </c>
      <c r="M1426" s="211">
        <f t="shared" si="208"/>
        <v>0</v>
      </c>
      <c r="N1426" s="211">
        <f t="shared" si="209"/>
        <v>300</v>
      </c>
      <c r="O1426" s="210"/>
      <c r="P1426" s="218"/>
      <c r="Q1426" s="215" t="str">
        <f t="shared" si="212"/>
        <v>אביזרים</v>
      </c>
      <c r="R1426" s="219">
        <f t="shared" si="213"/>
        <v>2</v>
      </c>
      <c r="S1426" s="211">
        <f t="shared" si="214"/>
        <v>0</v>
      </c>
      <c r="T1426" s="211">
        <f t="shared" si="210"/>
        <v>150</v>
      </c>
      <c r="U1426" s="211">
        <f t="shared" si="215"/>
        <v>300</v>
      </c>
      <c r="V1426" s="220"/>
      <c r="X1426" s="63" t="str">
        <f>'טבלה מרכזת'!A1426</f>
        <v>תשושים-אופק</v>
      </c>
      <c r="Y1426" s="63">
        <f>'טבלה מרכזת'!B1426</f>
        <v>120</v>
      </c>
      <c r="Z1426" s="63" t="str">
        <f>'טבלה מרכזת'!C1426</f>
        <v>אביזרים</v>
      </c>
      <c r="AA1426" s="63" t="str">
        <f>'טבלה מרכזת'!D1426</f>
        <v>חדרי צוות/רב תחומי</v>
      </c>
      <c r="AB1426" s="63" t="str">
        <f>'טבלה מרכזת'!E1426</f>
        <v>מתקן לגלילי נייר חד פעמי</v>
      </c>
      <c r="AC1426" s="63">
        <f>'טבלה מרכזת'!F1426</f>
        <v>150</v>
      </c>
      <c r="AD1426" s="63">
        <f>'טבלה מרכזת'!G1426</f>
        <v>2</v>
      </c>
      <c r="AE1426" s="63">
        <f>'טבלה מרכזת'!H1426</f>
        <v>300</v>
      </c>
    </row>
    <row r="1427" spans="2:31" ht="14.5" thickBot="1" x14ac:dyDescent="0.35">
      <c r="B1427" s="64" t="str">
        <f>תקן[[#This Row],[סוג מרכז]]</f>
        <v>תשושים-אופק</v>
      </c>
      <c r="C1427" s="64">
        <f>תקן[[#This Row],[גודל מרכז]]</f>
        <v>120</v>
      </c>
      <c r="D1427" s="64" t="str">
        <f>תקן[[#This Row],[סוג פריט]]</f>
        <v>אביזרים</v>
      </c>
      <c r="E1427" s="64" t="str">
        <f>תקן[[#This Row],[קטגוריה]]</f>
        <v>חדר ניקיון</v>
      </c>
      <c r="F1427" s="60" t="str">
        <f>תקן[[#This Row],[תיאור הפריט]]</f>
        <v>סולם</v>
      </c>
      <c r="G1427" s="64">
        <f>תקן[[#This Row],[עלות פריט]]</f>
        <v>650</v>
      </c>
      <c r="H1427" s="64">
        <f>תקן[[#This Row],[כמות]]</f>
        <v>1</v>
      </c>
      <c r="I1427" s="64">
        <f>תקן[[#This Row],[סהכ עלות]]</f>
        <v>650</v>
      </c>
      <c r="J1427" s="65"/>
      <c r="K1427" s="209" t="str">
        <f t="shared" si="211"/>
        <v>סולם</v>
      </c>
      <c r="L1427" s="210">
        <f t="shared" si="207"/>
        <v>1</v>
      </c>
      <c r="M1427" s="211">
        <f t="shared" si="208"/>
        <v>0</v>
      </c>
      <c r="N1427" s="211">
        <f t="shared" si="209"/>
        <v>650</v>
      </c>
      <c r="O1427" s="210"/>
      <c r="P1427" s="218"/>
      <c r="Q1427" s="215" t="str">
        <f t="shared" si="212"/>
        <v>אביזרים</v>
      </c>
      <c r="R1427" s="219">
        <f t="shared" si="213"/>
        <v>1</v>
      </c>
      <c r="S1427" s="211">
        <f t="shared" si="214"/>
        <v>0</v>
      </c>
      <c r="T1427" s="211">
        <f t="shared" si="210"/>
        <v>650</v>
      </c>
      <c r="U1427" s="211">
        <f t="shared" si="215"/>
        <v>650</v>
      </c>
      <c r="V1427" s="220"/>
      <c r="X1427" s="63" t="str">
        <f>'טבלה מרכזת'!A1427</f>
        <v>תשושים-אופק</v>
      </c>
      <c r="Y1427" s="63">
        <f>'טבלה מרכזת'!B1427</f>
        <v>120</v>
      </c>
      <c r="Z1427" s="63" t="str">
        <f>'טבלה מרכזת'!C1427</f>
        <v>אביזרים</v>
      </c>
      <c r="AA1427" s="63" t="str">
        <f>'טבלה מרכזת'!D1427</f>
        <v>חדר ניקיון</v>
      </c>
      <c r="AB1427" s="63" t="str">
        <f>'טבלה מרכזת'!E1427</f>
        <v>סולם</v>
      </c>
      <c r="AC1427" s="63">
        <f>'טבלה מרכזת'!F1427</f>
        <v>650</v>
      </c>
      <c r="AD1427" s="63">
        <f>'טבלה מרכזת'!G1427</f>
        <v>1</v>
      </c>
      <c r="AE1427" s="63">
        <f>'טבלה מרכזת'!H1427</f>
        <v>650</v>
      </c>
    </row>
    <row r="1428" spans="2:31" ht="14.5" thickBot="1" x14ac:dyDescent="0.35">
      <c r="B1428" s="64" t="str">
        <f>תקן[[#This Row],[סוג מרכז]]</f>
        <v>תשושים-אופק</v>
      </c>
      <c r="C1428" s="64">
        <f>תקן[[#This Row],[גודל מרכז]]</f>
        <v>120</v>
      </c>
      <c r="D1428" s="64" t="str">
        <f>תקן[[#This Row],[סוג פריט]]</f>
        <v>אביזרים</v>
      </c>
      <c r="E1428" s="64" t="str">
        <f>תקן[[#This Row],[קטגוריה]]</f>
        <v>מכבסה</v>
      </c>
      <c r="F1428" s="60" t="str">
        <f>תקן[[#This Row],[תיאור הפריט]]</f>
        <v>סלי כביסה</v>
      </c>
      <c r="G1428" s="64">
        <f>תקן[[#This Row],[עלות פריט]]</f>
        <v>150</v>
      </c>
      <c r="H1428" s="64">
        <f>תקן[[#This Row],[כמות]]</f>
        <v>2</v>
      </c>
      <c r="I1428" s="64">
        <f>תקן[[#This Row],[סהכ עלות]]</f>
        <v>300</v>
      </c>
      <c r="J1428" s="65"/>
      <c r="K1428" s="209" t="str">
        <f t="shared" si="211"/>
        <v>סלי כביסה</v>
      </c>
      <c r="L1428" s="210">
        <f t="shared" si="207"/>
        <v>2</v>
      </c>
      <c r="M1428" s="211">
        <f t="shared" si="208"/>
        <v>0</v>
      </c>
      <c r="N1428" s="211">
        <f t="shared" si="209"/>
        <v>300</v>
      </c>
      <c r="O1428" s="210"/>
      <c r="P1428" s="218"/>
      <c r="Q1428" s="215" t="str">
        <f t="shared" si="212"/>
        <v>אביזרים</v>
      </c>
      <c r="R1428" s="219">
        <f t="shared" si="213"/>
        <v>2</v>
      </c>
      <c r="S1428" s="211">
        <f t="shared" si="214"/>
        <v>0</v>
      </c>
      <c r="T1428" s="211">
        <f t="shared" si="210"/>
        <v>150</v>
      </c>
      <c r="U1428" s="211">
        <f t="shared" si="215"/>
        <v>300</v>
      </c>
      <c r="V1428" s="220"/>
      <c r="X1428" s="63" t="str">
        <f>'טבלה מרכזת'!A1428</f>
        <v>תשושים-אופק</v>
      </c>
      <c r="Y1428" s="63">
        <f>'טבלה מרכזת'!B1428</f>
        <v>120</v>
      </c>
      <c r="Z1428" s="63" t="str">
        <f>'טבלה מרכזת'!C1428</f>
        <v>אביזרים</v>
      </c>
      <c r="AA1428" s="63" t="str">
        <f>'טבלה מרכזת'!D1428</f>
        <v>מכבסה</v>
      </c>
      <c r="AB1428" s="63" t="str">
        <f>'טבלה מרכזת'!E1428</f>
        <v>סלי כביסה</v>
      </c>
      <c r="AC1428" s="63">
        <f>'טבלה מרכזת'!F1428</f>
        <v>150</v>
      </c>
      <c r="AD1428" s="63">
        <f>'טבלה מרכזת'!G1428</f>
        <v>2</v>
      </c>
      <c r="AE1428" s="63">
        <f>'טבלה מרכזת'!H1428</f>
        <v>300</v>
      </c>
    </row>
    <row r="1429" spans="2:31" ht="28.5" thickBot="1" x14ac:dyDescent="0.35">
      <c r="B1429" s="64" t="str">
        <f>תקן[[#This Row],[סוג מרכז]]</f>
        <v>תשושים-אופק</v>
      </c>
      <c r="C1429" s="64">
        <f>תקן[[#This Row],[גודל מרכז]]</f>
        <v>120</v>
      </c>
      <c r="D1429" s="64" t="str">
        <f>תקן[[#This Row],[סוג פריט]]</f>
        <v>אביזרים</v>
      </c>
      <c r="E1429" s="64" t="str">
        <f>תקן[[#This Row],[קטגוריה]]</f>
        <v>חדרי פעילות/תעסוקה</v>
      </c>
      <c r="F1429" s="60" t="str">
        <f>תקן[[#This Row],[תיאור הפריט]]</f>
        <v>סלסלות אישיות לעבודות הקשישים</v>
      </c>
      <c r="G1429" s="64">
        <f>תקן[[#This Row],[עלות פריט]]</f>
        <v>30</v>
      </c>
      <c r="H1429" s="64">
        <f>תקן[[#This Row],[כמות]]</f>
        <v>60</v>
      </c>
      <c r="I1429" s="64">
        <f>תקן[[#This Row],[סהכ עלות]]</f>
        <v>1800</v>
      </c>
      <c r="J1429" s="65"/>
      <c r="K1429" s="209" t="str">
        <f t="shared" si="211"/>
        <v>סלסלות אישיות לעבודות הקשישים</v>
      </c>
      <c r="L1429" s="210">
        <f t="shared" si="207"/>
        <v>60</v>
      </c>
      <c r="M1429" s="211">
        <f t="shared" si="208"/>
        <v>0</v>
      </c>
      <c r="N1429" s="211">
        <f t="shared" si="209"/>
        <v>1800</v>
      </c>
      <c r="O1429" s="210"/>
      <c r="P1429" s="218"/>
      <c r="Q1429" s="215" t="str">
        <f t="shared" si="212"/>
        <v>אביזרים</v>
      </c>
      <c r="R1429" s="219">
        <f t="shared" si="213"/>
        <v>60</v>
      </c>
      <c r="S1429" s="211">
        <f t="shared" si="214"/>
        <v>0</v>
      </c>
      <c r="T1429" s="211">
        <f t="shared" si="210"/>
        <v>30</v>
      </c>
      <c r="U1429" s="211">
        <f t="shared" si="215"/>
        <v>1800</v>
      </c>
      <c r="V1429" s="220"/>
      <c r="X1429" s="63" t="str">
        <f>'טבלה מרכזת'!A1429</f>
        <v>תשושים-אופק</v>
      </c>
      <c r="Y1429" s="63">
        <f>'טבלה מרכזת'!B1429</f>
        <v>120</v>
      </c>
      <c r="Z1429" s="63" t="str">
        <f>'טבלה מרכזת'!C1429</f>
        <v>אביזרים</v>
      </c>
      <c r="AA1429" s="63" t="str">
        <f>'טבלה מרכזת'!D1429</f>
        <v>חדרי פעילות/תעסוקה</v>
      </c>
      <c r="AB1429" s="63" t="str">
        <f>'טבלה מרכזת'!E1429</f>
        <v>סלסלות אישיות לעבודות הקשישים</v>
      </c>
      <c r="AC1429" s="63">
        <f>'טבלה מרכזת'!F1429</f>
        <v>30</v>
      </c>
      <c r="AD1429" s="63">
        <f>'טבלה מרכזת'!G1429</f>
        <v>60</v>
      </c>
      <c r="AE1429" s="63">
        <f>'טבלה מרכזת'!H1429</f>
        <v>1800</v>
      </c>
    </row>
    <row r="1430" spans="2:31" ht="14.5" thickBot="1" x14ac:dyDescent="0.35">
      <c r="B1430" s="64" t="str">
        <f>תקן[[#This Row],[סוג מרכז]]</f>
        <v>תשושים-אופק</v>
      </c>
      <c r="C1430" s="64">
        <f>תקן[[#This Row],[גודל מרכז]]</f>
        <v>120</v>
      </c>
      <c r="D1430" s="64" t="str">
        <f>תקן[[#This Row],[סוג פריט]]</f>
        <v>אביזרים</v>
      </c>
      <c r="E1430" s="64" t="str">
        <f>תקן[[#This Row],[קטגוריה]]</f>
        <v>חדר ניקיון</v>
      </c>
      <c r="F1430" s="60" t="str">
        <f>תקן[[#This Row],[תיאור הפריט]]</f>
        <v>עגלת ניקיון</v>
      </c>
      <c r="G1430" s="64">
        <f>תקן[[#This Row],[עלות פריט]]</f>
        <v>750</v>
      </c>
      <c r="H1430" s="64">
        <f>תקן[[#This Row],[כמות]]</f>
        <v>1</v>
      </c>
      <c r="I1430" s="64">
        <f>תקן[[#This Row],[סהכ עלות]]</f>
        <v>750</v>
      </c>
      <c r="J1430" s="65"/>
      <c r="K1430" s="209" t="str">
        <f t="shared" si="211"/>
        <v>עגלת ניקיון</v>
      </c>
      <c r="L1430" s="210">
        <f t="shared" si="207"/>
        <v>1</v>
      </c>
      <c r="M1430" s="211">
        <f t="shared" si="208"/>
        <v>0</v>
      </c>
      <c r="N1430" s="211">
        <f t="shared" si="209"/>
        <v>750</v>
      </c>
      <c r="O1430" s="210"/>
      <c r="P1430" s="218"/>
      <c r="Q1430" s="215" t="str">
        <f t="shared" si="212"/>
        <v>אביזרים</v>
      </c>
      <c r="R1430" s="219">
        <f t="shared" si="213"/>
        <v>1</v>
      </c>
      <c r="S1430" s="211">
        <f t="shared" si="214"/>
        <v>0</v>
      </c>
      <c r="T1430" s="211">
        <f t="shared" si="210"/>
        <v>750</v>
      </c>
      <c r="U1430" s="211">
        <f t="shared" si="215"/>
        <v>750</v>
      </c>
      <c r="V1430" s="220"/>
      <c r="X1430" s="63" t="str">
        <f>'טבלה מרכזת'!A1430</f>
        <v>תשושים-אופק</v>
      </c>
      <c r="Y1430" s="63">
        <f>'טבלה מרכזת'!B1430</f>
        <v>120</v>
      </c>
      <c r="Z1430" s="63" t="str">
        <f>'טבלה מרכזת'!C1430</f>
        <v>אביזרים</v>
      </c>
      <c r="AA1430" s="63" t="str">
        <f>'טבלה מרכזת'!D1430</f>
        <v>חדר ניקיון</v>
      </c>
      <c r="AB1430" s="63" t="str">
        <f>'טבלה מרכזת'!E1430</f>
        <v>עגלת ניקיון</v>
      </c>
      <c r="AC1430" s="63">
        <f>'טבלה מרכזת'!F1430</f>
        <v>750</v>
      </c>
      <c r="AD1430" s="63">
        <f>'טבלה מרכזת'!G1430</f>
        <v>1</v>
      </c>
      <c r="AE1430" s="63">
        <f>'טבלה מרכזת'!H1430</f>
        <v>750</v>
      </c>
    </row>
    <row r="1431" spans="2:31" ht="14.5" thickBot="1" x14ac:dyDescent="0.35">
      <c r="B1431" s="64" t="str">
        <f>תקן[[#This Row],[סוג מרכז]]</f>
        <v>תשושים-אופק</v>
      </c>
      <c r="C1431" s="64">
        <f>תקן[[#This Row],[גודל מרכז]]</f>
        <v>120</v>
      </c>
      <c r="D1431" s="64" t="str">
        <f>תקן[[#This Row],[סוג פריט]]</f>
        <v>אביזרים</v>
      </c>
      <c r="E1431" s="64" t="str">
        <f>תקן[[#This Row],[קטגוריה]]</f>
        <v>חדר ניקיון</v>
      </c>
      <c r="F1431" s="60" t="str">
        <f>תקן[[#This Row],[תיאור הפריט]]</f>
        <v>פח אשפה</v>
      </c>
      <c r="G1431" s="64">
        <f>תקן[[#This Row],[עלות פריט]]</f>
        <v>150</v>
      </c>
      <c r="H1431" s="64">
        <f>תקן[[#This Row],[כמות]]</f>
        <v>1</v>
      </c>
      <c r="I1431" s="64">
        <f>תקן[[#This Row],[סהכ עלות]]</f>
        <v>150</v>
      </c>
      <c r="J1431" s="65"/>
      <c r="K1431" s="209" t="str">
        <f t="shared" si="211"/>
        <v>פח אשפה</v>
      </c>
      <c r="L1431" s="210">
        <f t="shared" si="207"/>
        <v>1</v>
      </c>
      <c r="M1431" s="211">
        <f t="shared" si="208"/>
        <v>0</v>
      </c>
      <c r="N1431" s="211">
        <f t="shared" si="209"/>
        <v>150</v>
      </c>
      <c r="O1431" s="210"/>
      <c r="P1431" s="218"/>
      <c r="Q1431" s="215" t="str">
        <f t="shared" si="212"/>
        <v>אביזרים</v>
      </c>
      <c r="R1431" s="219">
        <f t="shared" si="213"/>
        <v>1</v>
      </c>
      <c r="S1431" s="211">
        <f t="shared" si="214"/>
        <v>0</v>
      </c>
      <c r="T1431" s="211">
        <f t="shared" si="210"/>
        <v>150</v>
      </c>
      <c r="U1431" s="211">
        <f t="shared" si="215"/>
        <v>150</v>
      </c>
      <c r="V1431" s="220"/>
      <c r="X1431" s="63" t="str">
        <f>'טבלה מרכזת'!A1431</f>
        <v>תשושים-אופק</v>
      </c>
      <c r="Y1431" s="63">
        <f>'טבלה מרכזת'!B1431</f>
        <v>120</v>
      </c>
      <c r="Z1431" s="63" t="str">
        <f>'טבלה מרכזת'!C1431</f>
        <v>אביזרים</v>
      </c>
      <c r="AA1431" s="63" t="str">
        <f>'טבלה מרכזת'!D1431</f>
        <v>חדר ניקיון</v>
      </c>
      <c r="AB1431" s="63" t="str">
        <f>'טבלה מרכזת'!E1431</f>
        <v>פח אשפה</v>
      </c>
      <c r="AC1431" s="63">
        <f>'טבלה מרכזת'!F1431</f>
        <v>150</v>
      </c>
      <c r="AD1431" s="63">
        <f>'טבלה מרכזת'!G1431</f>
        <v>1</v>
      </c>
      <c r="AE1431" s="63">
        <f>'טבלה מרכזת'!H1431</f>
        <v>150</v>
      </c>
    </row>
    <row r="1432" spans="2:31" ht="14.5" thickBot="1" x14ac:dyDescent="0.35">
      <c r="B1432" s="64" t="str">
        <f>תקן[[#This Row],[סוג מרכז]]</f>
        <v>תשושים-אופק</v>
      </c>
      <c r="C1432" s="64">
        <f>תקן[[#This Row],[גודל מרכז]]</f>
        <v>120</v>
      </c>
      <c r="D1432" s="64" t="str">
        <f>תקן[[#This Row],[סוג פריט]]</f>
        <v>אביזרים</v>
      </c>
      <c r="E1432" s="64" t="str">
        <f>תקן[[#This Row],[קטגוריה]]</f>
        <v>חדר רחצה</v>
      </c>
      <c r="F1432" s="60" t="str">
        <f>תקן[[#This Row],[תיאור הפריט]]</f>
        <v>פח אשפה</v>
      </c>
      <c r="G1432" s="64">
        <f>תקן[[#This Row],[עלות פריט]]</f>
        <v>150</v>
      </c>
      <c r="H1432" s="64">
        <f>תקן[[#This Row],[כמות]]</f>
        <v>2</v>
      </c>
      <c r="I1432" s="64">
        <f>תקן[[#This Row],[סהכ עלות]]</f>
        <v>300</v>
      </c>
      <c r="J1432" s="65"/>
      <c r="K1432" s="209" t="str">
        <f t="shared" si="211"/>
        <v>פח אשפה</v>
      </c>
      <c r="L1432" s="210">
        <f t="shared" si="207"/>
        <v>2</v>
      </c>
      <c r="M1432" s="211">
        <f t="shared" si="208"/>
        <v>0</v>
      </c>
      <c r="N1432" s="211">
        <f t="shared" si="209"/>
        <v>300</v>
      </c>
      <c r="O1432" s="210"/>
      <c r="P1432" s="218"/>
      <c r="Q1432" s="215" t="str">
        <f t="shared" si="212"/>
        <v>אביזרים</v>
      </c>
      <c r="R1432" s="219">
        <f t="shared" si="213"/>
        <v>2</v>
      </c>
      <c r="S1432" s="211">
        <f t="shared" si="214"/>
        <v>0</v>
      </c>
      <c r="T1432" s="211">
        <f t="shared" si="210"/>
        <v>150</v>
      </c>
      <c r="U1432" s="211">
        <f t="shared" si="215"/>
        <v>300</v>
      </c>
      <c r="V1432" s="220"/>
      <c r="X1432" s="63" t="str">
        <f>'טבלה מרכזת'!A1432</f>
        <v>תשושים-אופק</v>
      </c>
      <c r="Y1432" s="63">
        <f>'טבלה מרכזת'!B1432</f>
        <v>120</v>
      </c>
      <c r="Z1432" s="63" t="str">
        <f>'טבלה מרכזת'!C1432</f>
        <v>אביזרים</v>
      </c>
      <c r="AA1432" s="63" t="str">
        <f>'טבלה מרכזת'!D1432</f>
        <v>חדר רחצה</v>
      </c>
      <c r="AB1432" s="63" t="str">
        <f>'טבלה מרכזת'!E1432</f>
        <v>פח אשפה</v>
      </c>
      <c r="AC1432" s="63">
        <f>'טבלה מרכזת'!F1432</f>
        <v>150</v>
      </c>
      <c r="AD1432" s="63">
        <f>'טבלה מרכזת'!G1432</f>
        <v>2</v>
      </c>
      <c r="AE1432" s="63">
        <f>'טבלה מרכזת'!H1432</f>
        <v>300</v>
      </c>
    </row>
    <row r="1433" spans="2:31" ht="14.5" thickBot="1" x14ac:dyDescent="0.35">
      <c r="B1433" s="64" t="str">
        <f>תקן[[#This Row],[סוג מרכז]]</f>
        <v>תשושים-אופק</v>
      </c>
      <c r="C1433" s="64">
        <f>תקן[[#This Row],[גודל מרכז]]</f>
        <v>120</v>
      </c>
      <c r="D1433" s="64" t="str">
        <f>תקן[[#This Row],[סוג פריט]]</f>
        <v>אביזרים</v>
      </c>
      <c r="E1433" s="64" t="str">
        <f>תקן[[#This Row],[קטגוריה]]</f>
        <v>חדרי פעילות/תעסוקה</v>
      </c>
      <c r="F1433" s="60" t="str">
        <f>תקן[[#This Row],[תיאור הפריט]]</f>
        <v>פח אשפה</v>
      </c>
      <c r="G1433" s="64">
        <f>תקן[[#This Row],[עלות פריט]]</f>
        <v>150</v>
      </c>
      <c r="H1433" s="64">
        <f>תקן[[#This Row],[כמות]]</f>
        <v>8</v>
      </c>
      <c r="I1433" s="64">
        <f>תקן[[#This Row],[סהכ עלות]]</f>
        <v>1200</v>
      </c>
      <c r="J1433" s="65"/>
      <c r="K1433" s="209" t="str">
        <f t="shared" si="211"/>
        <v>פח אשפה</v>
      </c>
      <c r="L1433" s="210">
        <f t="shared" si="207"/>
        <v>8</v>
      </c>
      <c r="M1433" s="211">
        <f t="shared" si="208"/>
        <v>0</v>
      </c>
      <c r="N1433" s="211">
        <f t="shared" si="209"/>
        <v>1200</v>
      </c>
      <c r="O1433" s="210"/>
      <c r="P1433" s="218"/>
      <c r="Q1433" s="215" t="str">
        <f t="shared" si="212"/>
        <v>אביזרים</v>
      </c>
      <c r="R1433" s="219">
        <f t="shared" si="213"/>
        <v>8</v>
      </c>
      <c r="S1433" s="211">
        <f t="shared" si="214"/>
        <v>0</v>
      </c>
      <c r="T1433" s="211">
        <f t="shared" si="210"/>
        <v>150</v>
      </c>
      <c r="U1433" s="211">
        <f t="shared" si="215"/>
        <v>1200</v>
      </c>
      <c r="V1433" s="220"/>
      <c r="X1433" s="63" t="str">
        <f>'טבלה מרכזת'!A1433</f>
        <v>תשושים-אופק</v>
      </c>
      <c r="Y1433" s="63">
        <f>'טבלה מרכזת'!B1433</f>
        <v>120</v>
      </c>
      <c r="Z1433" s="63" t="str">
        <f>'טבלה מרכזת'!C1433</f>
        <v>אביזרים</v>
      </c>
      <c r="AA1433" s="63" t="str">
        <f>'טבלה מרכזת'!D1433</f>
        <v>חדרי פעילות/תעסוקה</v>
      </c>
      <c r="AB1433" s="63" t="str">
        <f>'טבלה מרכזת'!E1433</f>
        <v>פח אשפה</v>
      </c>
      <c r="AC1433" s="63">
        <f>'טבלה מרכזת'!F1433</f>
        <v>150</v>
      </c>
      <c r="AD1433" s="63">
        <f>'טבלה מרכזת'!G1433</f>
        <v>8</v>
      </c>
      <c r="AE1433" s="63">
        <f>'טבלה מרכזת'!H1433</f>
        <v>1200</v>
      </c>
    </row>
    <row r="1434" spans="2:31" ht="28.5" thickBot="1" x14ac:dyDescent="0.35">
      <c r="B1434" s="64" t="str">
        <f>תקן[[#This Row],[סוג מרכז]]</f>
        <v>תשושים-אופק</v>
      </c>
      <c r="C1434" s="64">
        <f>תקן[[#This Row],[גודל מרכז]]</f>
        <v>120</v>
      </c>
      <c r="D1434" s="64" t="str">
        <f>תקן[[#This Row],[סוג פריט]]</f>
        <v>אביזרים</v>
      </c>
      <c r="E1434" s="64" t="str">
        <f>תקן[[#This Row],[קטגוריה]]</f>
        <v>חדר אוכל</v>
      </c>
      <c r="F1434" s="60" t="str">
        <f>תקן[[#This Row],[תיאור הפריט]]</f>
        <v>פריטי עיצוב, תמונות, מיכל צמחים וכדו' (תקציב)</v>
      </c>
      <c r="G1434" s="64">
        <f>תקן[[#This Row],[עלות פריט]]</f>
        <v>1000</v>
      </c>
      <c r="H1434" s="64">
        <f>תקן[[#This Row],[כמות]]</f>
        <v>8</v>
      </c>
      <c r="I1434" s="64">
        <f>תקן[[#This Row],[סהכ עלות]]</f>
        <v>8000</v>
      </c>
      <c r="J1434" s="65"/>
      <c r="K1434" s="209" t="str">
        <f t="shared" si="211"/>
        <v>פריטי עיצוב, תמונות, מיכל צמחים וכדו' (תקציב)</v>
      </c>
      <c r="L1434" s="210">
        <f t="shared" si="207"/>
        <v>8</v>
      </c>
      <c r="M1434" s="211">
        <f t="shared" si="208"/>
        <v>0</v>
      </c>
      <c r="N1434" s="211">
        <f t="shared" si="209"/>
        <v>8000</v>
      </c>
      <c r="O1434" s="210"/>
      <c r="P1434" s="218"/>
      <c r="Q1434" s="215" t="str">
        <f t="shared" si="212"/>
        <v>אביזרים</v>
      </c>
      <c r="R1434" s="219">
        <f t="shared" si="213"/>
        <v>8</v>
      </c>
      <c r="S1434" s="211">
        <f t="shared" si="214"/>
        <v>0</v>
      </c>
      <c r="T1434" s="211">
        <f t="shared" si="210"/>
        <v>1000</v>
      </c>
      <c r="U1434" s="211">
        <f t="shared" si="215"/>
        <v>8000</v>
      </c>
      <c r="V1434" s="220"/>
      <c r="X1434" s="63" t="str">
        <f>'טבלה מרכזת'!A1434</f>
        <v>תשושים-אופק</v>
      </c>
      <c r="Y1434" s="63">
        <f>'טבלה מרכזת'!B1434</f>
        <v>120</v>
      </c>
      <c r="Z1434" s="63" t="str">
        <f>'טבלה מרכזת'!C1434</f>
        <v>אביזרים</v>
      </c>
      <c r="AA1434" s="63" t="str">
        <f>'טבלה מרכזת'!D1434</f>
        <v>חדר אוכל</v>
      </c>
      <c r="AB1434" s="63" t="str">
        <f>'טבלה מרכזת'!E1434</f>
        <v>פריטי עיצוב, תמונות, מיכל צמחים וכדו' (תקציב)</v>
      </c>
      <c r="AC1434" s="63">
        <f>'טבלה מרכזת'!F1434</f>
        <v>1000</v>
      </c>
      <c r="AD1434" s="63">
        <f>'טבלה מרכזת'!G1434</f>
        <v>8</v>
      </c>
      <c r="AE1434" s="63">
        <f>'טבלה מרכזת'!H1434</f>
        <v>8000</v>
      </c>
    </row>
    <row r="1435" spans="2:31" ht="14.5" thickBot="1" x14ac:dyDescent="0.35">
      <c r="B1435" s="64" t="str">
        <f>תקן[[#This Row],[סוג מרכז]]</f>
        <v>תשושים-אופק</v>
      </c>
      <c r="C1435" s="64">
        <f>תקן[[#This Row],[גודל מרכז]]</f>
        <v>120</v>
      </c>
      <c r="D1435" s="64" t="str">
        <f>תקן[[#This Row],[סוג פריט]]</f>
        <v>אביזרים</v>
      </c>
      <c r="E1435" s="64" t="str">
        <f>תקן[[#This Row],[קטגוריה]]</f>
        <v>חדר רחצה</v>
      </c>
      <c r="F1435" s="60" t="str">
        <f>תקן[[#This Row],[תיאור הפריט]]</f>
        <v>קולב בגדים</v>
      </c>
      <c r="G1435" s="64">
        <f>תקן[[#This Row],[עלות פריט]]</f>
        <v>300</v>
      </c>
      <c r="H1435" s="64">
        <f>תקן[[#This Row],[כמות]]</f>
        <v>2</v>
      </c>
      <c r="I1435" s="64">
        <f>תקן[[#This Row],[סהכ עלות]]</f>
        <v>600</v>
      </c>
      <c r="J1435" s="65"/>
      <c r="K1435" s="209" t="str">
        <f t="shared" si="211"/>
        <v>קולב בגדים</v>
      </c>
      <c r="L1435" s="210">
        <f t="shared" si="207"/>
        <v>2</v>
      </c>
      <c r="M1435" s="211">
        <f t="shared" si="208"/>
        <v>0</v>
      </c>
      <c r="N1435" s="211">
        <f t="shared" si="209"/>
        <v>600</v>
      </c>
      <c r="O1435" s="210"/>
      <c r="P1435" s="218"/>
      <c r="Q1435" s="215" t="str">
        <f t="shared" si="212"/>
        <v>אביזרים</v>
      </c>
      <c r="R1435" s="219">
        <f t="shared" si="213"/>
        <v>2</v>
      </c>
      <c r="S1435" s="211">
        <f t="shared" si="214"/>
        <v>0</v>
      </c>
      <c r="T1435" s="211">
        <f t="shared" si="210"/>
        <v>300</v>
      </c>
      <c r="U1435" s="211">
        <f t="shared" si="215"/>
        <v>600</v>
      </c>
      <c r="V1435" s="220"/>
      <c r="X1435" s="63" t="str">
        <f>'טבלה מרכזת'!A1435</f>
        <v>תשושים-אופק</v>
      </c>
      <c r="Y1435" s="63">
        <f>'טבלה מרכזת'!B1435</f>
        <v>120</v>
      </c>
      <c r="Z1435" s="63" t="str">
        <f>'טבלה מרכזת'!C1435</f>
        <v>אביזרים</v>
      </c>
      <c r="AA1435" s="63" t="str">
        <f>'טבלה מרכזת'!D1435</f>
        <v>חדר רחצה</v>
      </c>
      <c r="AB1435" s="63" t="str">
        <f>'טבלה מרכזת'!E1435</f>
        <v>קולב בגדים</v>
      </c>
      <c r="AC1435" s="63">
        <f>'טבלה מרכזת'!F1435</f>
        <v>300</v>
      </c>
      <c r="AD1435" s="63">
        <f>'טבלה מרכזת'!G1435</f>
        <v>2</v>
      </c>
      <c r="AE1435" s="63">
        <f>'טבלה מרכזת'!H1435</f>
        <v>600</v>
      </c>
    </row>
    <row r="1436" spans="2:31" ht="14.5" thickBot="1" x14ac:dyDescent="0.35">
      <c r="B1436" s="64" t="str">
        <f>תקן[[#This Row],[סוג מרכז]]</f>
        <v>תשושים-אופק</v>
      </c>
      <c r="C1436" s="64">
        <f>תקן[[#This Row],[גודל מרכז]]</f>
        <v>120</v>
      </c>
      <c r="D1436" s="64" t="str">
        <f>תקן[[#This Row],[סוג פריט]]</f>
        <v>אביזרים</v>
      </c>
      <c r="E1436" s="64" t="str">
        <f>תקן[[#This Row],[קטגוריה]]</f>
        <v>חדרי צוות/רב תחומי</v>
      </c>
      <c r="F1436" s="60" t="str">
        <f>תקן[[#This Row],[תיאור הפריט]]</f>
        <v>קולב בגדים</v>
      </c>
      <c r="G1436" s="64">
        <f>תקן[[#This Row],[עלות פריט]]</f>
        <v>300</v>
      </c>
      <c r="H1436" s="64">
        <f>תקן[[#This Row],[כמות]]</f>
        <v>1</v>
      </c>
      <c r="I1436" s="64">
        <f>תקן[[#This Row],[סהכ עלות]]</f>
        <v>300</v>
      </c>
      <c r="J1436" s="65"/>
      <c r="K1436" s="209" t="str">
        <f t="shared" si="211"/>
        <v>קולב בגדים</v>
      </c>
      <c r="L1436" s="210">
        <f t="shared" si="207"/>
        <v>1</v>
      </c>
      <c r="M1436" s="211">
        <f t="shared" si="208"/>
        <v>0</v>
      </c>
      <c r="N1436" s="211">
        <f t="shared" si="209"/>
        <v>300</v>
      </c>
      <c r="O1436" s="210"/>
      <c r="P1436" s="218"/>
      <c r="Q1436" s="215" t="str">
        <f t="shared" si="212"/>
        <v>אביזרים</v>
      </c>
      <c r="R1436" s="219">
        <f t="shared" si="213"/>
        <v>1</v>
      </c>
      <c r="S1436" s="211">
        <f t="shared" si="214"/>
        <v>0</v>
      </c>
      <c r="T1436" s="211">
        <f t="shared" si="210"/>
        <v>300</v>
      </c>
      <c r="U1436" s="211">
        <f t="shared" si="215"/>
        <v>300</v>
      </c>
      <c r="V1436" s="220"/>
      <c r="X1436" s="63" t="str">
        <f>'טבלה מרכזת'!A1436</f>
        <v>תשושים-אופק</v>
      </c>
      <c r="Y1436" s="63">
        <f>'טבלה מרכזת'!B1436</f>
        <v>120</v>
      </c>
      <c r="Z1436" s="63" t="str">
        <f>'טבלה מרכזת'!C1436</f>
        <v>אביזרים</v>
      </c>
      <c r="AA1436" s="63" t="str">
        <f>'טבלה מרכזת'!D1436</f>
        <v>חדרי צוות/רב תחומי</v>
      </c>
      <c r="AB1436" s="63" t="str">
        <f>'טבלה מרכזת'!E1436</f>
        <v>קולב בגדים</v>
      </c>
      <c r="AC1436" s="63">
        <f>'טבלה מרכזת'!F1436</f>
        <v>300</v>
      </c>
      <c r="AD1436" s="63">
        <f>'טבלה מרכזת'!G1436</f>
        <v>1</v>
      </c>
      <c r="AE1436" s="63">
        <f>'טבלה מרכזת'!H1436</f>
        <v>300</v>
      </c>
    </row>
    <row r="1437" spans="2:31" ht="14.5" thickBot="1" x14ac:dyDescent="0.35">
      <c r="B1437" s="64" t="str">
        <f>תקן[[#This Row],[סוג מרכז]]</f>
        <v>תשושים-אופק</v>
      </c>
      <c r="C1437" s="64">
        <f>תקן[[#This Row],[גודל מרכז]]</f>
        <v>120</v>
      </c>
      <c r="D1437" s="64" t="str">
        <f>תקן[[#This Row],[סוג פריט]]</f>
        <v>אביזרים</v>
      </c>
      <c r="E1437" s="64" t="str">
        <f>תקן[[#This Row],[קטגוריה]]</f>
        <v>מכבסה</v>
      </c>
      <c r="F1437" s="60" t="str">
        <f>תקן[[#This Row],[תיאור הפריט]]</f>
        <v>קרש גיהוץ + מגהץ</v>
      </c>
      <c r="G1437" s="64">
        <f>תקן[[#This Row],[עלות פריט]]</f>
        <v>1000</v>
      </c>
      <c r="H1437" s="64">
        <f>תקן[[#This Row],[כמות]]</f>
        <v>1</v>
      </c>
      <c r="I1437" s="64">
        <f>תקן[[#This Row],[סהכ עלות]]</f>
        <v>1000</v>
      </c>
      <c r="J1437" s="65"/>
      <c r="K1437" s="209" t="str">
        <f t="shared" si="211"/>
        <v>קרש גיהוץ + מגהץ</v>
      </c>
      <c r="L1437" s="210">
        <f t="shared" si="207"/>
        <v>1</v>
      </c>
      <c r="M1437" s="211">
        <f t="shared" si="208"/>
        <v>0</v>
      </c>
      <c r="N1437" s="211">
        <f t="shared" si="209"/>
        <v>1000</v>
      </c>
      <c r="O1437" s="210"/>
      <c r="P1437" s="218"/>
      <c r="Q1437" s="215" t="str">
        <f t="shared" si="212"/>
        <v>אביזרים</v>
      </c>
      <c r="R1437" s="219">
        <f t="shared" si="213"/>
        <v>1</v>
      </c>
      <c r="S1437" s="211">
        <f t="shared" si="214"/>
        <v>0</v>
      </c>
      <c r="T1437" s="211">
        <f t="shared" si="210"/>
        <v>1000</v>
      </c>
      <c r="U1437" s="211">
        <f t="shared" si="215"/>
        <v>1000</v>
      </c>
      <c r="V1437" s="220"/>
      <c r="X1437" s="63" t="str">
        <f>'טבלה מרכזת'!A1437</f>
        <v>תשושים-אופק</v>
      </c>
      <c r="Y1437" s="63">
        <f>'טבלה מרכזת'!B1437</f>
        <v>120</v>
      </c>
      <c r="Z1437" s="63" t="str">
        <f>'טבלה מרכזת'!C1437</f>
        <v>אביזרים</v>
      </c>
      <c r="AA1437" s="63" t="str">
        <f>'טבלה מרכזת'!D1437</f>
        <v>מכבסה</v>
      </c>
      <c r="AB1437" s="63" t="str">
        <f>'טבלה מרכזת'!E1437</f>
        <v>קרש גיהוץ + מגהץ</v>
      </c>
      <c r="AC1437" s="63">
        <f>'טבלה מרכזת'!F1437</f>
        <v>1000</v>
      </c>
      <c r="AD1437" s="63">
        <f>'טבלה מרכזת'!G1437</f>
        <v>1</v>
      </c>
      <c r="AE1437" s="63">
        <f>'טבלה מרכזת'!H1437</f>
        <v>1000</v>
      </c>
    </row>
    <row r="1438" spans="2:31" ht="14.5" thickBot="1" x14ac:dyDescent="0.35">
      <c r="B1438" s="64" t="str">
        <f>תקן[[#This Row],[סוג מרכז]]</f>
        <v>תשושים-אופק</v>
      </c>
      <c r="C1438" s="64">
        <f>תקן[[#This Row],[גודל מרכז]]</f>
        <v>120</v>
      </c>
      <c r="D1438" s="64" t="str">
        <f>תקן[[#This Row],[סוג פריט]]</f>
        <v>אביזרים</v>
      </c>
      <c r="E1438" s="64" t="str">
        <f>תקן[[#This Row],[קטגוריה]]</f>
        <v>חדר רחצה</v>
      </c>
      <c r="F1438" s="60" t="str">
        <f>תקן[[#This Row],[תיאור הפריט]]</f>
        <v>שטיח למניעת החלקה</v>
      </c>
      <c r="G1438" s="64">
        <f>תקן[[#This Row],[עלות פריט]]</f>
        <v>200</v>
      </c>
      <c r="H1438" s="64">
        <f>תקן[[#This Row],[כמות]]</f>
        <v>2</v>
      </c>
      <c r="I1438" s="64">
        <f>תקן[[#This Row],[סהכ עלות]]</f>
        <v>400</v>
      </c>
      <c r="J1438" s="65"/>
      <c r="K1438" s="209" t="str">
        <f t="shared" si="211"/>
        <v>שטיח למניעת החלקה</v>
      </c>
      <c r="L1438" s="210">
        <f t="shared" si="207"/>
        <v>2</v>
      </c>
      <c r="M1438" s="211">
        <f t="shared" si="208"/>
        <v>0</v>
      </c>
      <c r="N1438" s="211">
        <f t="shared" si="209"/>
        <v>400</v>
      </c>
      <c r="O1438" s="210"/>
      <c r="P1438" s="218"/>
      <c r="Q1438" s="215" t="str">
        <f t="shared" si="212"/>
        <v>אביזרים</v>
      </c>
      <c r="R1438" s="219">
        <f t="shared" si="213"/>
        <v>2</v>
      </c>
      <c r="S1438" s="211">
        <f t="shared" si="214"/>
        <v>0</v>
      </c>
      <c r="T1438" s="211">
        <f t="shared" si="210"/>
        <v>200</v>
      </c>
      <c r="U1438" s="211">
        <f t="shared" si="215"/>
        <v>400</v>
      </c>
      <c r="V1438" s="220"/>
      <c r="X1438" s="63" t="str">
        <f>'טבלה מרכזת'!A1438</f>
        <v>תשושים-אופק</v>
      </c>
      <c r="Y1438" s="63">
        <f>'טבלה מרכזת'!B1438</f>
        <v>120</v>
      </c>
      <c r="Z1438" s="63" t="str">
        <f>'טבלה מרכזת'!C1438</f>
        <v>אביזרים</v>
      </c>
      <c r="AA1438" s="63" t="str">
        <f>'טבלה מרכזת'!D1438</f>
        <v>חדר רחצה</v>
      </c>
      <c r="AB1438" s="63" t="str">
        <f>'טבלה מרכזת'!E1438</f>
        <v>שטיח למניעת החלקה</v>
      </c>
      <c r="AC1438" s="63">
        <f>'טבלה מרכזת'!F1438</f>
        <v>200</v>
      </c>
      <c r="AD1438" s="63">
        <f>'טבלה מרכזת'!G1438</f>
        <v>2</v>
      </c>
      <c r="AE1438" s="63">
        <f>'טבלה מרכזת'!H1438</f>
        <v>400</v>
      </c>
    </row>
    <row r="1439" spans="2:31" ht="14.5" thickBot="1" x14ac:dyDescent="0.35">
      <c r="B1439" s="64" t="str">
        <f>תקן[[#This Row],[סוג מרכז]]</f>
        <v>תשושים-אופק</v>
      </c>
      <c r="C1439" s="64">
        <f>תקן[[#This Row],[גודל מרכז]]</f>
        <v>120</v>
      </c>
      <c r="D1439" s="64" t="str">
        <f>תקן[[#This Row],[סוג פריט]]</f>
        <v>אביזרים</v>
      </c>
      <c r="E1439" s="64" t="str">
        <f>תקן[[#This Row],[קטגוריה]]</f>
        <v>כללי</v>
      </c>
      <c r="F1439" s="60" t="str">
        <f>תקן[[#This Row],[תיאור הפריט]]</f>
        <v>שילוט חיצוני למרכז (תקציב)</v>
      </c>
      <c r="G1439" s="64">
        <f>תקן[[#This Row],[עלות פריט]]</f>
        <v>8000</v>
      </c>
      <c r="H1439" s="64">
        <f>תקן[[#This Row],[כמות]]</f>
        <v>1</v>
      </c>
      <c r="I1439" s="64">
        <f>תקן[[#This Row],[סהכ עלות]]</f>
        <v>8000</v>
      </c>
      <c r="J1439" s="65"/>
      <c r="K1439" s="209" t="str">
        <f t="shared" si="211"/>
        <v>שילוט חיצוני למרכז (תקציב)</v>
      </c>
      <c r="L1439" s="210">
        <f t="shared" si="207"/>
        <v>1</v>
      </c>
      <c r="M1439" s="211">
        <f t="shared" si="208"/>
        <v>0</v>
      </c>
      <c r="N1439" s="211">
        <f t="shared" si="209"/>
        <v>8000</v>
      </c>
      <c r="O1439" s="210"/>
      <c r="P1439" s="218"/>
      <c r="Q1439" s="215" t="str">
        <f t="shared" si="212"/>
        <v>אביזרים</v>
      </c>
      <c r="R1439" s="219">
        <f t="shared" si="213"/>
        <v>1</v>
      </c>
      <c r="S1439" s="211">
        <f t="shared" si="214"/>
        <v>0</v>
      </c>
      <c r="T1439" s="211">
        <f t="shared" si="210"/>
        <v>8000</v>
      </c>
      <c r="U1439" s="211">
        <f t="shared" si="215"/>
        <v>8000</v>
      </c>
      <c r="V1439" s="220"/>
      <c r="X1439" s="63" t="str">
        <f>'טבלה מרכזת'!A1439</f>
        <v>תשושים-אופק</v>
      </c>
      <c r="Y1439" s="63">
        <f>'טבלה מרכזת'!B1439</f>
        <v>120</v>
      </c>
      <c r="Z1439" s="63" t="str">
        <f>'טבלה מרכזת'!C1439</f>
        <v>אביזרים</v>
      </c>
      <c r="AA1439" s="63" t="str">
        <f>'טבלה מרכזת'!D1439</f>
        <v>כללי</v>
      </c>
      <c r="AB1439" s="63" t="str">
        <f>'טבלה מרכזת'!E1439</f>
        <v>שילוט חיצוני למרכז (תקציב)</v>
      </c>
      <c r="AC1439" s="63">
        <f>'טבלה מרכזת'!F1439</f>
        <v>8000</v>
      </c>
      <c r="AD1439" s="63">
        <f>'טבלה מרכזת'!G1439</f>
        <v>1</v>
      </c>
      <c r="AE1439" s="63">
        <f>'טבלה מרכזת'!H1439</f>
        <v>8000</v>
      </c>
    </row>
    <row r="1440" spans="2:31" ht="42.5" thickBot="1" x14ac:dyDescent="0.35">
      <c r="B1440" s="64" t="str">
        <f>תקן[[#This Row],[סוג מרכז]]</f>
        <v>תשושים-אופק</v>
      </c>
      <c r="C1440" s="64">
        <f>תקן[[#This Row],[גודל מרכז]]</f>
        <v>120</v>
      </c>
      <c r="D1440" s="64" t="str">
        <f>תקן[[#This Row],[סוג פריט]]</f>
        <v>אביזרים</v>
      </c>
      <c r="E1440" s="64" t="str">
        <f>תקן[[#This Row],[קטגוריה]]</f>
        <v>כללי</v>
      </c>
      <c r="F1440" s="60" t="str">
        <f>תקן[[#This Row],[תיאור הפריט]]</f>
        <v>שיפור בטיחות כמו: מעקות, מאחזי בטיחות, לחצן מצוקה עם צופר, פסים למניעת החלקה.</v>
      </c>
      <c r="G1440" s="64">
        <f>תקן[[#This Row],[עלות פריט]]</f>
        <v>500</v>
      </c>
      <c r="H1440" s="64">
        <f>תקן[[#This Row],[כמות]]</f>
        <v>20</v>
      </c>
      <c r="I1440" s="64">
        <f>תקן[[#This Row],[סהכ עלות]]</f>
        <v>10000</v>
      </c>
      <c r="J1440" s="65"/>
      <c r="K1440" s="209" t="str">
        <f t="shared" si="211"/>
        <v>שיפור בטיחות כמו: מעקות, מאחזי בטיחות, לחצן מצוקה עם צופר, פסים למניעת החלקה.</v>
      </c>
      <c r="L1440" s="210">
        <f t="shared" si="207"/>
        <v>20</v>
      </c>
      <c r="M1440" s="211">
        <f t="shared" si="208"/>
        <v>0</v>
      </c>
      <c r="N1440" s="211">
        <f t="shared" si="209"/>
        <v>10000</v>
      </c>
      <c r="O1440" s="210"/>
      <c r="P1440" s="218"/>
      <c r="Q1440" s="215" t="str">
        <f t="shared" si="212"/>
        <v>אביזרים</v>
      </c>
      <c r="R1440" s="219">
        <f t="shared" si="213"/>
        <v>20</v>
      </c>
      <c r="S1440" s="211">
        <f t="shared" si="214"/>
        <v>0</v>
      </c>
      <c r="T1440" s="211">
        <f t="shared" si="210"/>
        <v>500</v>
      </c>
      <c r="U1440" s="211">
        <f t="shared" si="215"/>
        <v>10000</v>
      </c>
      <c r="V1440" s="220"/>
      <c r="X1440" s="63" t="str">
        <f>'טבלה מרכזת'!A1440</f>
        <v>תשושים-אופק</v>
      </c>
      <c r="Y1440" s="63">
        <f>'טבלה מרכזת'!B1440</f>
        <v>120</v>
      </c>
      <c r="Z1440" s="63" t="str">
        <f>'טבלה מרכזת'!C1440</f>
        <v>אביזרים</v>
      </c>
      <c r="AA1440" s="63" t="str">
        <f>'טבלה מרכזת'!D1440</f>
        <v>כללי</v>
      </c>
      <c r="AB1440" s="63" t="str">
        <f>'טבלה מרכזת'!E1440</f>
        <v>שיפור בטיחות כמו: מעקות, מאחזי בטיחות, לחצן מצוקה עם צופר, פסים למניעת החלקה.</v>
      </c>
      <c r="AC1440" s="63">
        <f>'טבלה מרכזת'!F1440</f>
        <v>500</v>
      </c>
      <c r="AD1440" s="63">
        <f>'טבלה מרכזת'!G1440</f>
        <v>20</v>
      </c>
      <c r="AE1440" s="63">
        <f>'טבלה מרכזת'!H1440</f>
        <v>10000</v>
      </c>
    </row>
    <row r="1441" spans="2:31" ht="14.5" thickBot="1" x14ac:dyDescent="0.35">
      <c r="B1441" s="64" t="str">
        <f>תקן[[#This Row],[סוג מרכז]]</f>
        <v>תשושים-אופק</v>
      </c>
      <c r="C1441" s="64">
        <f>תקן[[#This Row],[גודל מרכז]]</f>
        <v>120</v>
      </c>
      <c r="D1441" s="64" t="str">
        <f>תקן[[#This Row],[סוג פריט]]</f>
        <v>אביזרים</v>
      </c>
      <c r="E1441" s="64" t="str">
        <f>תקן[[#This Row],[קטגוריה]]</f>
        <v>כללי</v>
      </c>
      <c r="F1441" s="60" t="str">
        <f>תקן[[#This Row],[תיאור הפריט]]</f>
        <v>שעון נוכחות</v>
      </c>
      <c r="G1441" s="64">
        <f>תקן[[#This Row],[עלות פריט]]</f>
        <v>900</v>
      </c>
      <c r="H1441" s="64">
        <f>תקן[[#This Row],[כמות]]</f>
        <v>1</v>
      </c>
      <c r="I1441" s="64">
        <f>תקן[[#This Row],[סהכ עלות]]</f>
        <v>900</v>
      </c>
      <c r="J1441" s="65"/>
      <c r="K1441" s="209" t="str">
        <f t="shared" si="211"/>
        <v>שעון נוכחות</v>
      </c>
      <c r="L1441" s="210">
        <f t="shared" si="207"/>
        <v>1</v>
      </c>
      <c r="M1441" s="211">
        <f t="shared" si="208"/>
        <v>0</v>
      </c>
      <c r="N1441" s="211">
        <f t="shared" si="209"/>
        <v>900</v>
      </c>
      <c r="O1441" s="210"/>
      <c r="P1441" s="218"/>
      <c r="Q1441" s="215" t="str">
        <f t="shared" si="212"/>
        <v>אביזרים</v>
      </c>
      <c r="R1441" s="219">
        <f t="shared" si="213"/>
        <v>1</v>
      </c>
      <c r="S1441" s="211">
        <f t="shared" si="214"/>
        <v>0</v>
      </c>
      <c r="T1441" s="211">
        <f t="shared" si="210"/>
        <v>900</v>
      </c>
      <c r="U1441" s="211">
        <f t="shared" si="215"/>
        <v>900</v>
      </c>
      <c r="V1441" s="220"/>
      <c r="X1441" s="63" t="str">
        <f>'טבלה מרכזת'!A1441</f>
        <v>תשושים-אופק</v>
      </c>
      <c r="Y1441" s="63">
        <f>'טבלה מרכזת'!B1441</f>
        <v>120</v>
      </c>
      <c r="Z1441" s="63" t="str">
        <f>'טבלה מרכזת'!C1441</f>
        <v>אביזרים</v>
      </c>
      <c r="AA1441" s="63" t="str">
        <f>'טבלה מרכזת'!D1441</f>
        <v>כללי</v>
      </c>
      <c r="AB1441" s="63" t="str">
        <f>'טבלה מרכזת'!E1441</f>
        <v>שעון נוכחות</v>
      </c>
      <c r="AC1441" s="63">
        <f>'טבלה מרכזת'!F1441</f>
        <v>900</v>
      </c>
      <c r="AD1441" s="63">
        <f>'טבלה מרכזת'!G1441</f>
        <v>1</v>
      </c>
      <c r="AE1441" s="63">
        <f>'טבלה מרכזת'!H1441</f>
        <v>900</v>
      </c>
    </row>
    <row r="1442" spans="2:31" ht="14.5" thickBot="1" x14ac:dyDescent="0.35">
      <c r="B1442" s="64" t="str">
        <f>תקן[[#This Row],[סוג מרכז]]</f>
        <v>תשושים-אופק</v>
      </c>
      <c r="C1442" s="64">
        <f>תקן[[#This Row],[גודל מרכז]]</f>
        <v>120</v>
      </c>
      <c r="D1442" s="64" t="str">
        <f>תקן[[#This Row],[סוג פריט]]</f>
        <v>אביזרים</v>
      </c>
      <c r="E1442" s="64" t="str">
        <f>תקן[[#This Row],[קטגוריה]]</f>
        <v>כללי</v>
      </c>
      <c r="F1442" s="60" t="str">
        <f>תקן[[#This Row],[תיאור הפריט]]</f>
        <v>שעון קיר</v>
      </c>
      <c r="G1442" s="64">
        <f>תקן[[#This Row],[עלות פריט]]</f>
        <v>150</v>
      </c>
      <c r="H1442" s="64">
        <f>תקן[[#This Row],[כמות]]</f>
        <v>4</v>
      </c>
      <c r="I1442" s="64">
        <f>תקן[[#This Row],[סהכ עלות]]</f>
        <v>600</v>
      </c>
      <c r="J1442" s="65"/>
      <c r="K1442" s="209" t="str">
        <f t="shared" si="211"/>
        <v>שעון קיר</v>
      </c>
      <c r="L1442" s="210">
        <f t="shared" si="207"/>
        <v>4</v>
      </c>
      <c r="M1442" s="211">
        <f t="shared" si="208"/>
        <v>0</v>
      </c>
      <c r="N1442" s="211">
        <f t="shared" si="209"/>
        <v>600</v>
      </c>
      <c r="O1442" s="210"/>
      <c r="P1442" s="218"/>
      <c r="Q1442" s="215" t="str">
        <f t="shared" si="212"/>
        <v>אביזרים</v>
      </c>
      <c r="R1442" s="219">
        <f t="shared" si="213"/>
        <v>4</v>
      </c>
      <c r="S1442" s="211">
        <f t="shared" si="214"/>
        <v>0</v>
      </c>
      <c r="T1442" s="211">
        <f t="shared" si="210"/>
        <v>150</v>
      </c>
      <c r="U1442" s="211">
        <f t="shared" si="215"/>
        <v>600</v>
      </c>
      <c r="V1442" s="220"/>
      <c r="X1442" s="63" t="str">
        <f>'טבלה מרכזת'!A1442</f>
        <v>תשושים-אופק</v>
      </c>
      <c r="Y1442" s="63">
        <f>'טבלה מרכזת'!B1442</f>
        <v>120</v>
      </c>
      <c r="Z1442" s="63" t="str">
        <f>'טבלה מרכזת'!C1442</f>
        <v>אביזרים</v>
      </c>
      <c r="AA1442" s="63" t="str">
        <f>'טבלה מרכזת'!D1442</f>
        <v>כללי</v>
      </c>
      <c r="AB1442" s="63" t="str">
        <f>'טבלה מרכזת'!E1442</f>
        <v>שעון קיר</v>
      </c>
      <c r="AC1442" s="63">
        <f>'טבלה מרכזת'!F1442</f>
        <v>150</v>
      </c>
      <c r="AD1442" s="63">
        <f>'טבלה מרכזת'!G1442</f>
        <v>4</v>
      </c>
      <c r="AE1442" s="63">
        <f>'טבלה מרכזת'!H1442</f>
        <v>600</v>
      </c>
    </row>
    <row r="1443" spans="2:31" ht="14.5" thickBot="1" x14ac:dyDescent="0.35">
      <c r="B1443" s="64" t="str">
        <f>תקן[[#This Row],[סוג מרכז]]</f>
        <v>תשושים-אופק</v>
      </c>
      <c r="C1443" s="64">
        <f>תקן[[#This Row],[גודל מרכז]]</f>
        <v>120</v>
      </c>
      <c r="D1443" s="64" t="str">
        <f>תקן[[#This Row],[סוג פריט]]</f>
        <v>אביזרים</v>
      </c>
      <c r="E1443" s="64" t="str">
        <f>תקן[[#This Row],[קטגוריה]]</f>
        <v>כללי</v>
      </c>
      <c r="F1443" s="60" t="str">
        <f>תקן[[#This Row],[תיאור הפריט]]</f>
        <v>תמונות וקישוטי קיר (תקציב)</v>
      </c>
      <c r="G1443" s="64">
        <f>תקן[[#This Row],[עלות פריט]]</f>
        <v>2200</v>
      </c>
      <c r="H1443" s="64">
        <f>תקן[[#This Row],[כמות]]</f>
        <v>3</v>
      </c>
      <c r="I1443" s="64">
        <f>תקן[[#This Row],[סהכ עלות]]</f>
        <v>6600</v>
      </c>
      <c r="J1443" s="65"/>
      <c r="K1443" s="209" t="str">
        <f t="shared" si="211"/>
        <v>תמונות וקישוטי קיר (תקציב)</v>
      </c>
      <c r="L1443" s="210">
        <f t="shared" si="207"/>
        <v>3</v>
      </c>
      <c r="M1443" s="211">
        <f t="shared" si="208"/>
        <v>0</v>
      </c>
      <c r="N1443" s="211">
        <f t="shared" si="209"/>
        <v>6600</v>
      </c>
      <c r="O1443" s="210"/>
      <c r="P1443" s="218"/>
      <c r="Q1443" s="215" t="str">
        <f t="shared" si="212"/>
        <v>אביזרים</v>
      </c>
      <c r="R1443" s="219">
        <f t="shared" si="213"/>
        <v>3</v>
      </c>
      <c r="S1443" s="211">
        <f t="shared" si="214"/>
        <v>0</v>
      </c>
      <c r="T1443" s="211">
        <f t="shared" si="210"/>
        <v>2200</v>
      </c>
      <c r="U1443" s="211">
        <f t="shared" si="215"/>
        <v>6600</v>
      </c>
      <c r="V1443" s="220"/>
      <c r="X1443" s="63" t="str">
        <f>'טבלה מרכזת'!A1443</f>
        <v>תשושים-אופק</v>
      </c>
      <c r="Y1443" s="63">
        <f>'טבלה מרכזת'!B1443</f>
        <v>120</v>
      </c>
      <c r="Z1443" s="63" t="str">
        <f>'טבלה מרכזת'!C1443</f>
        <v>אביזרים</v>
      </c>
      <c r="AA1443" s="63" t="str">
        <f>'טבלה מרכזת'!D1443</f>
        <v>כללי</v>
      </c>
      <c r="AB1443" s="63" t="str">
        <f>'טבלה מרכזת'!E1443</f>
        <v>תמונות וקישוטי קיר (תקציב)</v>
      </c>
      <c r="AC1443" s="63">
        <f>'טבלה מרכזת'!F1443</f>
        <v>2200</v>
      </c>
      <c r="AD1443" s="63">
        <f>'טבלה מרכזת'!G1443</f>
        <v>3</v>
      </c>
      <c r="AE1443" s="63">
        <f>'טבלה מרכזת'!H1443</f>
        <v>6600</v>
      </c>
    </row>
    <row r="1444" spans="2:31" ht="14.5" thickBot="1" x14ac:dyDescent="0.35">
      <c r="B1444" s="64" t="str">
        <f>תקן[[#This Row],[סוג מרכז]]</f>
        <v>תשושים-אופק</v>
      </c>
      <c r="C1444" s="64">
        <f>תקן[[#This Row],[גודל מרכז]]</f>
        <v>120</v>
      </c>
      <c r="D1444" s="64" t="str">
        <f>תקן[[#This Row],[סוג פריט]]</f>
        <v>הנגשת ראייה</v>
      </c>
      <c r="E1444" s="64" t="str">
        <f>תקן[[#This Row],[קטגוריה]]</f>
        <v>הנגשת ראייה</v>
      </c>
      <c r="F1444" s="60" t="str">
        <f>תקן[[#This Row],[תיאור הפריט]]</f>
        <v xml:space="preserve">ראה גיליון מצורף </v>
      </c>
      <c r="G1444" s="64">
        <f>תקן[[#This Row],[עלות פריט]]</f>
        <v>0</v>
      </c>
      <c r="H1444" s="64">
        <f>תקן[[#This Row],[כמות]]</f>
        <v>0</v>
      </c>
      <c r="I1444" s="64">
        <f>תקן[[#This Row],[סהכ עלות]]</f>
        <v>0</v>
      </c>
      <c r="J1444" s="65"/>
      <c r="K1444" s="209" t="str">
        <f t="shared" si="211"/>
        <v xml:space="preserve">ראה גיליון מצורף </v>
      </c>
      <c r="L1444" s="210">
        <f t="shared" si="207"/>
        <v>0</v>
      </c>
      <c r="M1444" s="211">
        <f t="shared" si="208"/>
        <v>0</v>
      </c>
      <c r="N1444" s="211">
        <f t="shared" si="209"/>
        <v>0</v>
      </c>
      <c r="O1444" s="210"/>
      <c r="P1444" s="218"/>
      <c r="Q1444" s="215" t="str">
        <f t="shared" si="212"/>
        <v>הנגשת ראייה</v>
      </c>
      <c r="R1444" s="219">
        <f t="shared" si="213"/>
        <v>0</v>
      </c>
      <c r="S1444" s="211">
        <f t="shared" si="214"/>
        <v>0</v>
      </c>
      <c r="T1444" s="211">
        <f t="shared" si="210"/>
        <v>0</v>
      </c>
      <c r="U1444" s="211">
        <f t="shared" si="215"/>
        <v>0</v>
      </c>
      <c r="V1444" s="220"/>
      <c r="X1444" s="63" t="str">
        <f>'טבלה מרכזת'!A1444</f>
        <v>תשושים-אופק</v>
      </c>
      <c r="Y1444" s="63">
        <f>'טבלה מרכזת'!B1444</f>
        <v>120</v>
      </c>
      <c r="Z1444" s="63" t="str">
        <f>'טבלה מרכזת'!C1444</f>
        <v>הנגשת ראייה</v>
      </c>
      <c r="AA1444" s="63" t="str">
        <f>'טבלה מרכזת'!D1444</f>
        <v>הנגשת ראייה</v>
      </c>
      <c r="AB1444" s="63" t="str">
        <f>'טבלה מרכזת'!E1444</f>
        <v xml:space="preserve">ראה גיליון מצורף </v>
      </c>
      <c r="AC1444" s="63">
        <f>'טבלה מרכזת'!F1444</f>
        <v>0</v>
      </c>
      <c r="AD1444" s="63">
        <f>'טבלה מרכזת'!G1444</f>
        <v>0</v>
      </c>
      <c r="AE1444" s="63">
        <f>'טבלה מרכזת'!H1444</f>
        <v>0</v>
      </c>
    </row>
    <row r="1445" spans="2:31" ht="14.5" thickBot="1" x14ac:dyDescent="0.35">
      <c r="B1445" s="64" t="str">
        <f>תקן[[#This Row],[סוג מרכז]]</f>
        <v>תשושים-אופק</v>
      </c>
      <c r="C1445" s="64">
        <f>תקן[[#This Row],[גודל מרכז]]</f>
        <v>120</v>
      </c>
      <c r="D1445" s="64" t="str">
        <f>תקן[[#This Row],[סוג פריט]]</f>
        <v>הנגשת שמע</v>
      </c>
      <c r="E1445" s="64" t="str">
        <f>תקן[[#This Row],[קטגוריה]]</f>
        <v>הנגשת שמע</v>
      </c>
      <c r="F1445" s="60" t="str">
        <f>תקן[[#This Row],[תיאור הפריט]]</f>
        <v xml:space="preserve">ראה גיליון מצורף </v>
      </c>
      <c r="G1445" s="64">
        <f>תקן[[#This Row],[עלות פריט]]</f>
        <v>0</v>
      </c>
      <c r="H1445" s="64">
        <f>תקן[[#This Row],[כמות]]</f>
        <v>0</v>
      </c>
      <c r="I1445" s="64">
        <f>תקן[[#This Row],[סהכ עלות]]</f>
        <v>0</v>
      </c>
      <c r="J1445" s="65"/>
      <c r="K1445" s="209" t="str">
        <f t="shared" si="211"/>
        <v xml:space="preserve">ראה גיליון מצורף </v>
      </c>
      <c r="L1445" s="210">
        <f t="shared" si="207"/>
        <v>0</v>
      </c>
      <c r="M1445" s="211">
        <f t="shared" si="208"/>
        <v>0</v>
      </c>
      <c r="N1445" s="211">
        <f t="shared" si="209"/>
        <v>0</v>
      </c>
      <c r="O1445" s="210"/>
      <c r="P1445" s="218"/>
      <c r="Q1445" s="215" t="str">
        <f t="shared" si="212"/>
        <v>הנגשת שמע</v>
      </c>
      <c r="R1445" s="219">
        <f t="shared" si="213"/>
        <v>0</v>
      </c>
      <c r="S1445" s="211">
        <f t="shared" si="214"/>
        <v>0</v>
      </c>
      <c r="T1445" s="211">
        <f t="shared" si="210"/>
        <v>0</v>
      </c>
      <c r="U1445" s="211">
        <f t="shared" si="215"/>
        <v>0</v>
      </c>
      <c r="V1445" s="220"/>
      <c r="X1445" s="63" t="str">
        <f>'טבלה מרכזת'!A1445</f>
        <v>תשושים-אופק</v>
      </c>
      <c r="Y1445" s="63">
        <f>'טבלה מרכזת'!B1445</f>
        <v>120</v>
      </c>
      <c r="Z1445" s="63" t="str">
        <f>'טבלה מרכזת'!C1445</f>
        <v>הנגשת שמע</v>
      </c>
      <c r="AA1445" s="63" t="str">
        <f>'טבלה מרכזת'!D1445</f>
        <v>הנגשת שמע</v>
      </c>
      <c r="AB1445" s="63" t="str">
        <f>'טבלה מרכזת'!E1445</f>
        <v xml:space="preserve">ראה גיליון מצורף </v>
      </c>
      <c r="AC1445" s="63">
        <f>'טבלה מרכזת'!F1445</f>
        <v>0</v>
      </c>
      <c r="AD1445" s="63">
        <f>'טבלה מרכזת'!G1445</f>
        <v>0</v>
      </c>
      <c r="AE1445" s="63">
        <f>'טבלה מרכזת'!H1445</f>
        <v>0</v>
      </c>
    </row>
    <row r="1446" spans="2:31" ht="14.5" thickBot="1" x14ac:dyDescent="0.35">
      <c r="B1446" s="64" t="str">
        <f>תקן[[#This Row],[סוג מרכז]]</f>
        <v>תשושים-אופק</v>
      </c>
      <c r="C1446" s="64">
        <f>תקן[[#This Row],[גודל מרכז]]</f>
        <v>120</v>
      </c>
      <c r="D1446" s="64" t="str">
        <f>תקן[[#This Row],[סוג פריט]]</f>
        <v>חדר סנוזלן</v>
      </c>
      <c r="E1446" s="64" t="str">
        <f>תקן[[#This Row],[קטגוריה]]</f>
        <v>חדר סנוזלן</v>
      </c>
      <c r="F1446" s="60" t="str">
        <f>תקן[[#This Row],[תיאור הפריט]]</f>
        <v xml:space="preserve">ראה גיליון מצורף </v>
      </c>
      <c r="G1446" s="64">
        <f>תקן[[#This Row],[עלות פריט]]</f>
        <v>0</v>
      </c>
      <c r="H1446" s="64">
        <f>תקן[[#This Row],[כמות]]</f>
        <v>0</v>
      </c>
      <c r="I1446" s="64">
        <f>תקן[[#This Row],[סהכ עלות]]</f>
        <v>0</v>
      </c>
      <c r="J1446" s="65"/>
      <c r="K1446" s="209" t="str">
        <f t="shared" si="211"/>
        <v xml:space="preserve">ראה גיליון מצורף </v>
      </c>
      <c r="L1446" s="210">
        <f t="shared" si="207"/>
        <v>0</v>
      </c>
      <c r="M1446" s="211">
        <f t="shared" si="208"/>
        <v>0</v>
      </c>
      <c r="N1446" s="211">
        <f t="shared" si="209"/>
        <v>0</v>
      </c>
      <c r="O1446" s="210"/>
      <c r="P1446" s="218"/>
      <c r="Q1446" s="215" t="str">
        <f t="shared" si="212"/>
        <v>חדר סנוזלן</v>
      </c>
      <c r="R1446" s="219">
        <f t="shared" si="213"/>
        <v>0</v>
      </c>
      <c r="S1446" s="211">
        <f t="shared" si="214"/>
        <v>0</v>
      </c>
      <c r="T1446" s="211">
        <f t="shared" si="210"/>
        <v>0</v>
      </c>
      <c r="U1446" s="211">
        <f t="shared" si="215"/>
        <v>0</v>
      </c>
      <c r="V1446" s="220"/>
      <c r="X1446" s="63" t="str">
        <f>'טבלה מרכזת'!A1446</f>
        <v>תשושים-אופק</v>
      </c>
      <c r="Y1446" s="63">
        <f>'טבלה מרכזת'!B1446</f>
        <v>120</v>
      </c>
      <c r="Z1446" s="63" t="str">
        <f>'טבלה מרכזת'!C1446</f>
        <v>חדר סנוזלן</v>
      </c>
      <c r="AA1446" s="63" t="str">
        <f>'טבלה מרכזת'!D1446</f>
        <v>חדר סנוזלן</v>
      </c>
      <c r="AB1446" s="63" t="str">
        <f>'טבלה מרכזת'!E1446</f>
        <v xml:space="preserve">ראה גיליון מצורף </v>
      </c>
      <c r="AC1446" s="63">
        <f>'טבלה מרכזת'!F1446</f>
        <v>0</v>
      </c>
      <c r="AD1446" s="63">
        <f>'טבלה מרכזת'!G1446</f>
        <v>0</v>
      </c>
      <c r="AE1446" s="63">
        <f>'טבלה מרכזת'!H1446</f>
        <v>0</v>
      </c>
    </row>
    <row r="1447" spans="2:31" ht="14.5" thickBot="1" x14ac:dyDescent="0.35">
      <c r="B1447" s="64" t="str">
        <f>תקן[[#This Row],[סוג מרכז]]</f>
        <v>תשושים-אופק</v>
      </c>
      <c r="C1447" s="64">
        <f>תקן[[#This Row],[גודל מרכז]]</f>
        <v>120</v>
      </c>
      <c r="D1447" s="64" t="str">
        <f>תקן[[#This Row],[סוג פריט]]</f>
        <v>חוגים</v>
      </c>
      <c r="E1447" s="64" t="str">
        <f>תקן[[#This Row],[קטגוריה]]</f>
        <v>חוגים</v>
      </c>
      <c r="F1447" s="60" t="str">
        <f>תקן[[#This Row],[תיאור הפריט]]</f>
        <v xml:space="preserve">ראה גיליון מצורף </v>
      </c>
      <c r="G1447" s="64">
        <f>תקן[[#This Row],[עלות פריט]]</f>
        <v>0</v>
      </c>
      <c r="H1447" s="64">
        <f>תקן[[#This Row],[כמות]]</f>
        <v>0</v>
      </c>
      <c r="I1447" s="64">
        <f>תקן[[#This Row],[סהכ עלות]]</f>
        <v>0</v>
      </c>
      <c r="J1447" s="65"/>
      <c r="K1447" s="209" t="str">
        <f t="shared" si="211"/>
        <v xml:space="preserve">ראה גיליון מצורף </v>
      </c>
      <c r="L1447" s="210">
        <f t="shared" si="207"/>
        <v>0</v>
      </c>
      <c r="M1447" s="211">
        <f t="shared" si="208"/>
        <v>0</v>
      </c>
      <c r="N1447" s="211">
        <f t="shared" si="209"/>
        <v>0</v>
      </c>
      <c r="O1447" s="210"/>
      <c r="P1447" s="218"/>
      <c r="Q1447" s="215" t="str">
        <f t="shared" si="212"/>
        <v>חוגים</v>
      </c>
      <c r="R1447" s="219">
        <f t="shared" si="213"/>
        <v>0</v>
      </c>
      <c r="S1447" s="211">
        <f t="shared" si="214"/>
        <v>0</v>
      </c>
      <c r="T1447" s="211">
        <f t="shared" si="210"/>
        <v>0</v>
      </c>
      <c r="U1447" s="211">
        <f t="shared" si="215"/>
        <v>0</v>
      </c>
      <c r="V1447" s="220"/>
      <c r="X1447" s="63" t="str">
        <f>'טבלה מרכזת'!A1447</f>
        <v>תשושים-אופק</v>
      </c>
      <c r="Y1447" s="63">
        <f>'טבלה מרכזת'!B1447</f>
        <v>120</v>
      </c>
      <c r="Z1447" s="63" t="str">
        <f>'טבלה מרכזת'!C1447</f>
        <v>חוגים</v>
      </c>
      <c r="AA1447" s="63" t="str">
        <f>'טבלה מרכזת'!D1447</f>
        <v>חוגים</v>
      </c>
      <c r="AB1447" s="63" t="str">
        <f>'טבלה מרכזת'!E1447</f>
        <v xml:space="preserve">ראה גיליון מצורף </v>
      </c>
      <c r="AC1447" s="63">
        <f>'טבלה מרכזת'!F1447</f>
        <v>0</v>
      </c>
      <c r="AD1447" s="63">
        <f>'טבלה מרכזת'!G1447</f>
        <v>0</v>
      </c>
      <c r="AE1447" s="63">
        <f>'טבלה מרכזת'!H1447</f>
        <v>0</v>
      </c>
    </row>
    <row r="1448" spans="2:31" ht="14.5" thickBot="1" x14ac:dyDescent="0.35">
      <c r="B1448" s="64" t="str">
        <f>תקן[[#This Row],[סוג מרכז]]</f>
        <v>תשושים-אופק</v>
      </c>
      <c r="C1448" s="64">
        <f>תקן[[#This Row],[גודל מרכז]]</f>
        <v>120</v>
      </c>
      <c r="D1448" s="64" t="str">
        <f>תקן[[#This Row],[סוג פריט]]</f>
        <v>חממה/גינה טיפולית</v>
      </c>
      <c r="E1448" s="64" t="str">
        <f>תקן[[#This Row],[קטגוריה]]</f>
        <v>חממה/גינה טיפולית</v>
      </c>
      <c r="F1448" s="60" t="str">
        <f>תקן[[#This Row],[תיאור הפריט]]</f>
        <v xml:space="preserve">ראה גיליון מצורף </v>
      </c>
      <c r="G1448" s="64">
        <f>תקן[[#This Row],[עלות פריט]]</f>
        <v>0</v>
      </c>
      <c r="H1448" s="64">
        <f>תקן[[#This Row],[כמות]]</f>
        <v>0</v>
      </c>
      <c r="I1448" s="64">
        <f>תקן[[#This Row],[סהכ עלות]]</f>
        <v>0</v>
      </c>
      <c r="J1448" s="65"/>
      <c r="K1448" s="209" t="str">
        <f t="shared" si="211"/>
        <v xml:space="preserve">ראה גיליון מצורף </v>
      </c>
      <c r="L1448" s="210">
        <f t="shared" si="207"/>
        <v>0</v>
      </c>
      <c r="M1448" s="211">
        <f t="shared" si="208"/>
        <v>0</v>
      </c>
      <c r="N1448" s="211">
        <f t="shared" si="209"/>
        <v>0</v>
      </c>
      <c r="O1448" s="210"/>
      <c r="P1448" s="218"/>
      <c r="Q1448" s="215" t="str">
        <f t="shared" si="212"/>
        <v>חממה/גינה טיפולית</v>
      </c>
      <c r="R1448" s="219">
        <f t="shared" si="213"/>
        <v>0</v>
      </c>
      <c r="S1448" s="211">
        <f t="shared" si="214"/>
        <v>0</v>
      </c>
      <c r="T1448" s="211">
        <f t="shared" si="210"/>
        <v>0</v>
      </c>
      <c r="U1448" s="211">
        <f t="shared" si="215"/>
        <v>0</v>
      </c>
      <c r="V1448" s="220"/>
      <c r="X1448" s="63" t="str">
        <f>'טבלה מרכזת'!A1448</f>
        <v>תשושים-אופק</v>
      </c>
      <c r="Y1448" s="63">
        <f>'טבלה מרכזת'!B1448</f>
        <v>120</v>
      </c>
      <c r="Z1448" s="63" t="str">
        <f>'טבלה מרכזת'!C1448</f>
        <v>חממה/גינה טיפולית</v>
      </c>
      <c r="AA1448" s="63" t="str">
        <f>'טבלה מרכזת'!D1448</f>
        <v>חממה/גינה טיפולית</v>
      </c>
      <c r="AB1448" s="63" t="str">
        <f>'טבלה מרכזת'!E1448</f>
        <v xml:space="preserve">ראה גיליון מצורף </v>
      </c>
      <c r="AC1448" s="63">
        <f>'טבלה מרכזת'!F1448</f>
        <v>0</v>
      </c>
      <c r="AD1448" s="63">
        <f>'טבלה מרכזת'!G1448</f>
        <v>0</v>
      </c>
      <c r="AE1448" s="63">
        <f>'טבלה מרכזת'!H1448</f>
        <v>0</v>
      </c>
    </row>
    <row r="1449" spans="2:31" ht="14.5" thickBot="1" x14ac:dyDescent="0.35">
      <c r="B1449" s="64" t="str">
        <f>תקן[[#This Row],[סוג מרכז]]</f>
        <v>תשושים-אופק</v>
      </c>
      <c r="C1449" s="64">
        <f>תקן[[#This Row],[גודל מרכז]]</f>
        <v>120</v>
      </c>
      <c r="D1449" s="64" t="str">
        <f>תקן[[#This Row],[סוג פריט]]</f>
        <v>טיפוח חן/מספרה</v>
      </c>
      <c r="E1449" s="64" t="str">
        <f>תקן[[#This Row],[קטגוריה]]</f>
        <v>טיפוח החן</v>
      </c>
      <c r="F1449" s="60" t="str">
        <f>תקן[[#This Row],[תיאור הפריט]]</f>
        <v>ארון איחסון (רוחב 80-100 ס"מ)</v>
      </c>
      <c r="G1449" s="64">
        <f>תקן[[#This Row],[עלות פריט]]</f>
        <v>1000</v>
      </c>
      <c r="H1449" s="64">
        <f>תקן[[#This Row],[כמות]]</f>
        <v>1</v>
      </c>
      <c r="I1449" s="64">
        <f>תקן[[#This Row],[סהכ עלות]]</f>
        <v>1000</v>
      </c>
      <c r="J1449" s="65"/>
      <c r="K1449" s="209" t="str">
        <f t="shared" si="211"/>
        <v>ארון איחסון (רוחב 80-100 ס"מ)</v>
      </c>
      <c r="L1449" s="210">
        <f t="shared" si="207"/>
        <v>1</v>
      </c>
      <c r="M1449" s="211">
        <f t="shared" si="208"/>
        <v>0</v>
      </c>
      <c r="N1449" s="211">
        <f t="shared" si="209"/>
        <v>1000</v>
      </c>
      <c r="O1449" s="210"/>
      <c r="P1449" s="218"/>
      <c r="Q1449" s="215" t="str">
        <f t="shared" si="212"/>
        <v>טיפוח חן/מספרה</v>
      </c>
      <c r="R1449" s="219">
        <f t="shared" si="213"/>
        <v>1</v>
      </c>
      <c r="S1449" s="211">
        <f t="shared" si="214"/>
        <v>0</v>
      </c>
      <c r="T1449" s="211">
        <f t="shared" si="210"/>
        <v>1000</v>
      </c>
      <c r="U1449" s="211">
        <f t="shared" si="215"/>
        <v>1000</v>
      </c>
      <c r="V1449" s="220"/>
      <c r="X1449" s="63" t="str">
        <f>'טבלה מרכזת'!A1449</f>
        <v>תשושים-אופק</v>
      </c>
      <c r="Y1449" s="63">
        <f>'טבלה מרכזת'!B1449</f>
        <v>120</v>
      </c>
      <c r="Z1449" s="63" t="str">
        <f>'טבלה מרכזת'!C1449</f>
        <v>טיפוח חן/מספרה</v>
      </c>
      <c r="AA1449" s="63" t="str">
        <f>'טבלה מרכזת'!D1449</f>
        <v>טיפוח החן</v>
      </c>
      <c r="AB1449" s="63" t="str">
        <f>'טבלה מרכזת'!E1449</f>
        <v>ארון איחסון (רוחב 80-100 ס"מ)</v>
      </c>
      <c r="AC1449" s="63">
        <f>'טבלה מרכזת'!F1449</f>
        <v>1000</v>
      </c>
      <c r="AD1449" s="63">
        <f>'טבלה מרכזת'!G1449</f>
        <v>1</v>
      </c>
      <c r="AE1449" s="63">
        <f>'טבלה מרכזת'!H1449</f>
        <v>1000</v>
      </c>
    </row>
    <row r="1450" spans="2:31" ht="14.5" thickBot="1" x14ac:dyDescent="0.35">
      <c r="B1450" s="64" t="str">
        <f>תקן[[#This Row],[סוג מרכז]]</f>
        <v>תשושים-אופק</v>
      </c>
      <c r="C1450" s="64">
        <f>תקן[[#This Row],[גודל מרכז]]</f>
        <v>120</v>
      </c>
      <c r="D1450" s="64" t="str">
        <f>תקן[[#This Row],[סוג פריט]]</f>
        <v>טיפוח חן/מספרה</v>
      </c>
      <c r="E1450" s="64" t="str">
        <f>תקן[[#This Row],[קטגוריה]]</f>
        <v>טיפוח החן</v>
      </c>
      <c r="F1450" s="60" t="str">
        <f>תקן[[#This Row],[תיאור הפריט]]</f>
        <v>ארון תחתון+כיור+ברז+משטח</v>
      </c>
      <c r="G1450" s="64">
        <f>תקן[[#This Row],[עלות פריט]]</f>
        <v>2500</v>
      </c>
      <c r="H1450" s="64">
        <f>תקן[[#This Row],[כמות]]</f>
        <v>1</v>
      </c>
      <c r="I1450" s="64">
        <f>תקן[[#This Row],[סהכ עלות]]</f>
        <v>2500</v>
      </c>
      <c r="J1450" s="65"/>
      <c r="K1450" s="209" t="str">
        <f t="shared" si="211"/>
        <v>ארון תחתון+כיור+ברז+משטח</v>
      </c>
      <c r="L1450" s="210">
        <f t="shared" si="207"/>
        <v>1</v>
      </c>
      <c r="M1450" s="211">
        <f t="shared" si="208"/>
        <v>0</v>
      </c>
      <c r="N1450" s="211">
        <f t="shared" si="209"/>
        <v>2500</v>
      </c>
      <c r="O1450" s="210"/>
      <c r="P1450" s="218"/>
      <c r="Q1450" s="215" t="str">
        <f t="shared" si="212"/>
        <v>טיפוח חן/מספרה</v>
      </c>
      <c r="R1450" s="219">
        <f t="shared" si="213"/>
        <v>1</v>
      </c>
      <c r="S1450" s="211">
        <f t="shared" si="214"/>
        <v>0</v>
      </c>
      <c r="T1450" s="211">
        <f t="shared" si="210"/>
        <v>2500</v>
      </c>
      <c r="U1450" s="211">
        <f t="shared" si="215"/>
        <v>2500</v>
      </c>
      <c r="V1450" s="220"/>
      <c r="X1450" s="63" t="str">
        <f>'טבלה מרכזת'!A1450</f>
        <v>תשושים-אופק</v>
      </c>
      <c r="Y1450" s="63">
        <f>'טבלה מרכזת'!B1450</f>
        <v>120</v>
      </c>
      <c r="Z1450" s="63" t="str">
        <f>'טבלה מרכזת'!C1450</f>
        <v>טיפוח חן/מספרה</v>
      </c>
      <c r="AA1450" s="63" t="str">
        <f>'טבלה מרכזת'!D1450</f>
        <v>טיפוח החן</v>
      </c>
      <c r="AB1450" s="63" t="str">
        <f>'טבלה מרכזת'!E1450</f>
        <v>ארון תחתון+כיור+ברז+משטח</v>
      </c>
      <c r="AC1450" s="63">
        <f>'טבלה מרכזת'!F1450</f>
        <v>2500</v>
      </c>
      <c r="AD1450" s="63">
        <f>'טבלה מרכזת'!G1450</f>
        <v>1</v>
      </c>
      <c r="AE1450" s="63">
        <f>'טבלה מרכזת'!H1450</f>
        <v>2500</v>
      </c>
    </row>
    <row r="1451" spans="2:31" ht="14.5" thickBot="1" x14ac:dyDescent="0.35">
      <c r="B1451" s="64" t="str">
        <f>תקן[[#This Row],[סוג מרכז]]</f>
        <v>תשושים-אופק</v>
      </c>
      <c r="C1451" s="64">
        <f>תקן[[#This Row],[גודל מרכז]]</f>
        <v>120</v>
      </c>
      <c r="D1451" s="64" t="str">
        <f>תקן[[#This Row],[סוג פריט]]</f>
        <v>טיפוח חן/מספרה</v>
      </c>
      <c r="E1451" s="64" t="str">
        <f>תקן[[#This Row],[קטגוריה]]</f>
        <v>טיפוח החן</v>
      </c>
      <c r="F1451" s="60" t="str">
        <f>תקן[[#This Row],[תיאור הפריט]]</f>
        <v>דלפק עבודה למספרה</v>
      </c>
      <c r="G1451" s="64">
        <f>תקן[[#This Row],[עלות פריט]]</f>
        <v>2000</v>
      </c>
      <c r="H1451" s="64">
        <f>תקן[[#This Row],[כמות]]</f>
        <v>1</v>
      </c>
      <c r="I1451" s="64">
        <f>תקן[[#This Row],[סהכ עלות]]</f>
        <v>2000</v>
      </c>
      <c r="J1451" s="65"/>
      <c r="K1451" s="209" t="str">
        <f t="shared" si="211"/>
        <v>דלפק עבודה למספרה</v>
      </c>
      <c r="L1451" s="210">
        <f t="shared" si="207"/>
        <v>1</v>
      </c>
      <c r="M1451" s="211">
        <f t="shared" si="208"/>
        <v>0</v>
      </c>
      <c r="N1451" s="211">
        <f t="shared" si="209"/>
        <v>2000</v>
      </c>
      <c r="O1451" s="210"/>
      <c r="P1451" s="218"/>
      <c r="Q1451" s="215" t="str">
        <f t="shared" si="212"/>
        <v>טיפוח חן/מספרה</v>
      </c>
      <c r="R1451" s="219">
        <f t="shared" si="213"/>
        <v>1</v>
      </c>
      <c r="S1451" s="211">
        <f t="shared" si="214"/>
        <v>0</v>
      </c>
      <c r="T1451" s="211">
        <f t="shared" si="210"/>
        <v>2000</v>
      </c>
      <c r="U1451" s="211">
        <f t="shared" si="215"/>
        <v>2000</v>
      </c>
      <c r="V1451" s="220"/>
      <c r="X1451" s="63" t="str">
        <f>'טבלה מרכזת'!A1451</f>
        <v>תשושים-אופק</v>
      </c>
      <c r="Y1451" s="63">
        <f>'טבלה מרכזת'!B1451</f>
        <v>120</v>
      </c>
      <c r="Z1451" s="63" t="str">
        <f>'טבלה מרכזת'!C1451</f>
        <v>טיפוח חן/מספרה</v>
      </c>
      <c r="AA1451" s="63" t="str">
        <f>'טבלה מרכזת'!D1451</f>
        <v>טיפוח החן</v>
      </c>
      <c r="AB1451" s="63" t="str">
        <f>'טבלה מרכזת'!E1451</f>
        <v>דלפק עבודה למספרה</v>
      </c>
      <c r="AC1451" s="63">
        <f>'טבלה מרכזת'!F1451</f>
        <v>2000</v>
      </c>
      <c r="AD1451" s="63">
        <f>'טבלה מרכזת'!G1451</f>
        <v>1</v>
      </c>
      <c r="AE1451" s="63">
        <f>'טבלה מרכזת'!H1451</f>
        <v>2000</v>
      </c>
    </row>
    <row r="1452" spans="2:31" ht="14.5" thickBot="1" x14ac:dyDescent="0.35">
      <c r="B1452" s="64" t="str">
        <f>תקן[[#This Row],[סוג מרכז]]</f>
        <v>תשושים-אופק</v>
      </c>
      <c r="C1452" s="64">
        <f>תקן[[#This Row],[גודל מרכז]]</f>
        <v>120</v>
      </c>
      <c r="D1452" s="64" t="str">
        <f>תקן[[#This Row],[סוג פריט]]</f>
        <v>טיפוח חן/מספרה</v>
      </c>
      <c r="E1452" s="64" t="str">
        <f>תקן[[#This Row],[קטגוריה]]</f>
        <v>טיפוח החן</v>
      </c>
      <c r="F1452" s="60" t="str">
        <f>תקן[[#This Row],[תיאור הפריט]]</f>
        <v>כיסא טיפולים</v>
      </c>
      <c r="G1452" s="64">
        <f>תקן[[#This Row],[עלות פריט]]</f>
        <v>1500</v>
      </c>
      <c r="H1452" s="64">
        <f>תקן[[#This Row],[כמות]]</f>
        <v>1</v>
      </c>
      <c r="I1452" s="64">
        <f>תקן[[#This Row],[סהכ עלות]]</f>
        <v>1500</v>
      </c>
      <c r="J1452" s="65"/>
      <c r="K1452" s="209" t="str">
        <f t="shared" si="211"/>
        <v>כיסא טיפולים</v>
      </c>
      <c r="L1452" s="210">
        <f t="shared" si="207"/>
        <v>1</v>
      </c>
      <c r="M1452" s="211">
        <f t="shared" si="208"/>
        <v>0</v>
      </c>
      <c r="N1452" s="211">
        <f t="shared" si="209"/>
        <v>1500</v>
      </c>
      <c r="O1452" s="210"/>
      <c r="P1452" s="218"/>
      <c r="Q1452" s="215" t="str">
        <f t="shared" si="212"/>
        <v>טיפוח חן/מספרה</v>
      </c>
      <c r="R1452" s="219">
        <f t="shared" si="213"/>
        <v>1</v>
      </c>
      <c r="S1452" s="211">
        <f t="shared" si="214"/>
        <v>0</v>
      </c>
      <c r="T1452" s="211">
        <f t="shared" si="210"/>
        <v>1500</v>
      </c>
      <c r="U1452" s="211">
        <f t="shared" si="215"/>
        <v>1500</v>
      </c>
      <c r="V1452" s="220"/>
      <c r="X1452" s="63" t="str">
        <f>'טבלה מרכזת'!A1452</f>
        <v>תשושים-אופק</v>
      </c>
      <c r="Y1452" s="63">
        <f>'טבלה מרכזת'!B1452</f>
        <v>120</v>
      </c>
      <c r="Z1452" s="63" t="str">
        <f>'טבלה מרכזת'!C1452</f>
        <v>טיפוח חן/מספרה</v>
      </c>
      <c r="AA1452" s="63" t="str">
        <f>'טבלה מרכזת'!D1452</f>
        <v>טיפוח החן</v>
      </c>
      <c r="AB1452" s="63" t="str">
        <f>'טבלה מרכזת'!E1452</f>
        <v>כיסא טיפולים</v>
      </c>
      <c r="AC1452" s="63">
        <f>'טבלה מרכזת'!F1452</f>
        <v>1500</v>
      </c>
      <c r="AD1452" s="63">
        <f>'טבלה מרכזת'!G1452</f>
        <v>1</v>
      </c>
      <c r="AE1452" s="63">
        <f>'טבלה מרכזת'!H1452</f>
        <v>1500</v>
      </c>
    </row>
    <row r="1453" spans="2:31" ht="14.5" thickBot="1" x14ac:dyDescent="0.35">
      <c r="B1453" s="64" t="str">
        <f>תקן[[#This Row],[סוג מרכז]]</f>
        <v>תשושים-אופק</v>
      </c>
      <c r="C1453" s="64">
        <f>תקן[[#This Row],[גודל מרכז]]</f>
        <v>120</v>
      </c>
      <c r="D1453" s="64" t="str">
        <f>תקן[[#This Row],[סוג פריט]]</f>
        <v>טיפוח חן/מספרה</v>
      </c>
      <c r="E1453" s="64" t="str">
        <f>תקן[[#This Row],[קטגוריה]]</f>
        <v>טיפוח החן</v>
      </c>
      <c r="F1453" s="60" t="str">
        <f>תקן[[#This Row],[תיאור הפריט]]</f>
        <v>כיסא לייבוש + הדום</v>
      </c>
      <c r="G1453" s="64">
        <f>תקן[[#This Row],[עלות פריט]]</f>
        <v>1600</v>
      </c>
      <c r="H1453" s="64">
        <f>תקן[[#This Row],[כמות]]</f>
        <v>1</v>
      </c>
      <c r="I1453" s="64">
        <f>תקן[[#This Row],[סהכ עלות]]</f>
        <v>1600</v>
      </c>
      <c r="J1453" s="65"/>
      <c r="K1453" s="209" t="str">
        <f t="shared" si="211"/>
        <v>כיסא לייבוש + הדום</v>
      </c>
      <c r="L1453" s="210">
        <f t="shared" si="207"/>
        <v>1</v>
      </c>
      <c r="M1453" s="211">
        <f t="shared" si="208"/>
        <v>0</v>
      </c>
      <c r="N1453" s="211">
        <f t="shared" si="209"/>
        <v>1600</v>
      </c>
      <c r="O1453" s="210"/>
      <c r="P1453" s="218"/>
      <c r="Q1453" s="215" t="str">
        <f t="shared" si="212"/>
        <v>טיפוח חן/מספרה</v>
      </c>
      <c r="R1453" s="219">
        <f t="shared" si="213"/>
        <v>1</v>
      </c>
      <c r="S1453" s="211">
        <f t="shared" si="214"/>
        <v>0</v>
      </c>
      <c r="T1453" s="211">
        <f t="shared" si="210"/>
        <v>1600</v>
      </c>
      <c r="U1453" s="211">
        <f t="shared" si="215"/>
        <v>1600</v>
      </c>
      <c r="V1453" s="220"/>
      <c r="X1453" s="63" t="str">
        <f>'טבלה מרכזת'!A1453</f>
        <v>תשושים-אופק</v>
      </c>
      <c r="Y1453" s="63">
        <f>'טבלה מרכזת'!B1453</f>
        <v>120</v>
      </c>
      <c r="Z1453" s="63" t="str">
        <f>'טבלה מרכזת'!C1453</f>
        <v>טיפוח חן/מספרה</v>
      </c>
      <c r="AA1453" s="63" t="str">
        <f>'טבלה מרכזת'!D1453</f>
        <v>טיפוח החן</v>
      </c>
      <c r="AB1453" s="63" t="str">
        <f>'טבלה מרכזת'!E1453</f>
        <v>כיסא לייבוש + הדום</v>
      </c>
      <c r="AC1453" s="63">
        <f>'טבלה מרכזת'!F1453</f>
        <v>1600</v>
      </c>
      <c r="AD1453" s="63">
        <f>'טבלה מרכזת'!G1453</f>
        <v>1</v>
      </c>
      <c r="AE1453" s="63">
        <f>'טבלה מרכזת'!H1453</f>
        <v>1600</v>
      </c>
    </row>
    <row r="1454" spans="2:31" ht="14.5" thickBot="1" x14ac:dyDescent="0.35">
      <c r="B1454" s="64" t="str">
        <f>תקן[[#This Row],[סוג מרכז]]</f>
        <v>תשושים-אופק</v>
      </c>
      <c r="C1454" s="64">
        <f>תקן[[#This Row],[גודל מרכז]]</f>
        <v>120</v>
      </c>
      <c r="D1454" s="64" t="str">
        <f>תקן[[#This Row],[סוג פריט]]</f>
        <v>טיפוח חן/מספרה</v>
      </c>
      <c r="E1454" s="64" t="str">
        <f>תקן[[#This Row],[קטגוריה]]</f>
        <v>טיפוח החן</v>
      </c>
      <c r="F1454" s="60" t="str">
        <f>תקן[[#This Row],[תיאור הפריט]]</f>
        <v>כיסא מספרה</v>
      </c>
      <c r="G1454" s="64">
        <f>תקן[[#This Row],[עלות פריט]]</f>
        <v>2950</v>
      </c>
      <c r="H1454" s="64">
        <f>תקן[[#This Row],[כמות]]</f>
        <v>1</v>
      </c>
      <c r="I1454" s="64">
        <f>תקן[[#This Row],[סהכ עלות]]</f>
        <v>2950</v>
      </c>
      <c r="J1454" s="65"/>
      <c r="K1454" s="209" t="str">
        <f t="shared" si="211"/>
        <v>כיסא מספרה</v>
      </c>
      <c r="L1454" s="210">
        <f t="shared" si="207"/>
        <v>1</v>
      </c>
      <c r="M1454" s="211">
        <f t="shared" si="208"/>
        <v>0</v>
      </c>
      <c r="N1454" s="211">
        <f t="shared" si="209"/>
        <v>2950</v>
      </c>
      <c r="O1454" s="210"/>
      <c r="P1454" s="218"/>
      <c r="Q1454" s="215" t="str">
        <f t="shared" si="212"/>
        <v>טיפוח חן/מספרה</v>
      </c>
      <c r="R1454" s="219">
        <f t="shared" si="213"/>
        <v>1</v>
      </c>
      <c r="S1454" s="211">
        <f t="shared" si="214"/>
        <v>0</v>
      </c>
      <c r="T1454" s="211">
        <f t="shared" si="210"/>
        <v>2950</v>
      </c>
      <c r="U1454" s="211">
        <f t="shared" si="215"/>
        <v>2950</v>
      </c>
      <c r="V1454" s="220"/>
      <c r="X1454" s="63" t="str">
        <f>'טבלה מרכזת'!A1454</f>
        <v>תשושים-אופק</v>
      </c>
      <c r="Y1454" s="63">
        <f>'טבלה מרכזת'!B1454</f>
        <v>120</v>
      </c>
      <c r="Z1454" s="63" t="str">
        <f>'טבלה מרכזת'!C1454</f>
        <v>טיפוח חן/מספרה</v>
      </c>
      <c r="AA1454" s="63" t="str">
        <f>'טבלה מרכזת'!D1454</f>
        <v>טיפוח החן</v>
      </c>
      <c r="AB1454" s="63" t="str">
        <f>'טבלה מרכזת'!E1454</f>
        <v>כיסא מספרה</v>
      </c>
      <c r="AC1454" s="63">
        <f>'טבלה מרכזת'!F1454</f>
        <v>2950</v>
      </c>
      <c r="AD1454" s="63">
        <f>'טבלה מרכזת'!G1454</f>
        <v>1</v>
      </c>
      <c r="AE1454" s="63">
        <f>'טבלה מרכזת'!H1454</f>
        <v>2950</v>
      </c>
    </row>
    <row r="1455" spans="2:31" ht="14.5" thickBot="1" x14ac:dyDescent="0.35">
      <c r="B1455" s="64" t="str">
        <f>תקן[[#This Row],[סוג מרכז]]</f>
        <v>תשושים-אופק</v>
      </c>
      <c r="C1455" s="64">
        <f>תקן[[#This Row],[גודל מרכז]]</f>
        <v>120</v>
      </c>
      <c r="D1455" s="64" t="str">
        <f>תקן[[#This Row],[סוג פריט]]</f>
        <v>טיפוח חן/מספרה</v>
      </c>
      <c r="E1455" s="64" t="str">
        <f>תקן[[#This Row],[קטגוריה]]</f>
        <v>טיפוח החן</v>
      </c>
      <c r="F1455" s="60" t="str">
        <f>תקן[[#This Row],[תיאור הפריט]]</f>
        <v>כיסא פעילות/עובד</v>
      </c>
      <c r="G1455" s="64">
        <f>תקן[[#This Row],[עלות פריט]]</f>
        <v>450</v>
      </c>
      <c r="H1455" s="64">
        <f>תקן[[#This Row],[כמות]]</f>
        <v>2</v>
      </c>
      <c r="I1455" s="64">
        <f>תקן[[#This Row],[סהכ עלות]]</f>
        <v>900</v>
      </c>
      <c r="J1455" s="65"/>
      <c r="K1455" s="209" t="str">
        <f t="shared" si="211"/>
        <v>כיסא פעילות/עובד</v>
      </c>
      <c r="L1455" s="210">
        <f t="shared" si="207"/>
        <v>2</v>
      </c>
      <c r="M1455" s="211">
        <f t="shared" si="208"/>
        <v>0</v>
      </c>
      <c r="N1455" s="211">
        <f t="shared" si="209"/>
        <v>900</v>
      </c>
      <c r="O1455" s="210"/>
      <c r="P1455" s="218"/>
      <c r="Q1455" s="215" t="str">
        <f t="shared" si="212"/>
        <v>טיפוח חן/מספרה</v>
      </c>
      <c r="R1455" s="219">
        <f t="shared" si="213"/>
        <v>2</v>
      </c>
      <c r="S1455" s="211">
        <f t="shared" si="214"/>
        <v>0</v>
      </c>
      <c r="T1455" s="211">
        <f t="shared" si="210"/>
        <v>450</v>
      </c>
      <c r="U1455" s="211">
        <f t="shared" si="215"/>
        <v>900</v>
      </c>
      <c r="V1455" s="220"/>
      <c r="X1455" s="63" t="str">
        <f>'טבלה מרכזת'!A1455</f>
        <v>תשושים-אופק</v>
      </c>
      <c r="Y1455" s="63">
        <f>'טבלה מרכזת'!B1455</f>
        <v>120</v>
      </c>
      <c r="Z1455" s="63" t="str">
        <f>'טבלה מרכזת'!C1455</f>
        <v>טיפוח חן/מספרה</v>
      </c>
      <c r="AA1455" s="63" t="str">
        <f>'טבלה מרכזת'!D1455</f>
        <v>טיפוח החן</v>
      </c>
      <c r="AB1455" s="63" t="str">
        <f>'טבלה מרכזת'!E1455</f>
        <v>כיסא פעילות/עובד</v>
      </c>
      <c r="AC1455" s="63">
        <f>'טבלה מרכזת'!F1455</f>
        <v>450</v>
      </c>
      <c r="AD1455" s="63">
        <f>'טבלה מרכזת'!G1455</f>
        <v>2</v>
      </c>
      <c r="AE1455" s="63">
        <f>'טבלה מרכזת'!H1455</f>
        <v>900</v>
      </c>
    </row>
    <row r="1456" spans="2:31" ht="14.5" thickBot="1" x14ac:dyDescent="0.35">
      <c r="B1456" s="64" t="str">
        <f>תקן[[#This Row],[סוג מרכז]]</f>
        <v>תשושים-אופק</v>
      </c>
      <c r="C1456" s="64">
        <f>תקן[[#This Row],[גודל מרכז]]</f>
        <v>120</v>
      </c>
      <c r="D1456" s="64" t="str">
        <f>תקן[[#This Row],[סוג פריט]]</f>
        <v>טיפוח חן/מספרה</v>
      </c>
      <c r="E1456" s="64" t="str">
        <f>תקן[[#This Row],[קטגוריה]]</f>
        <v>טיפוח החן</v>
      </c>
      <c r="F1456" s="60" t="str">
        <f>תקן[[#This Row],[תיאור הפריט]]</f>
        <v>כיסא+כיור חפיפה</v>
      </c>
      <c r="G1456" s="64">
        <f>תקן[[#This Row],[עלות פריט]]</f>
        <v>2500</v>
      </c>
      <c r="H1456" s="64">
        <f>תקן[[#This Row],[כמות]]</f>
        <v>1</v>
      </c>
      <c r="I1456" s="64">
        <f>תקן[[#This Row],[סהכ עלות]]</f>
        <v>2500</v>
      </c>
      <c r="J1456" s="65"/>
      <c r="K1456" s="209" t="str">
        <f t="shared" si="211"/>
        <v>כיסא+כיור חפיפה</v>
      </c>
      <c r="L1456" s="210">
        <f t="shared" si="207"/>
        <v>1</v>
      </c>
      <c r="M1456" s="211">
        <f t="shared" si="208"/>
        <v>0</v>
      </c>
      <c r="N1456" s="211">
        <f t="shared" si="209"/>
        <v>2500</v>
      </c>
      <c r="O1456" s="210"/>
      <c r="P1456" s="218"/>
      <c r="Q1456" s="215" t="str">
        <f t="shared" si="212"/>
        <v>טיפוח חן/מספרה</v>
      </c>
      <c r="R1456" s="219">
        <f t="shared" si="213"/>
        <v>1</v>
      </c>
      <c r="S1456" s="211">
        <f t="shared" si="214"/>
        <v>0</v>
      </c>
      <c r="T1456" s="211">
        <f t="shared" si="210"/>
        <v>2500</v>
      </c>
      <c r="U1456" s="211">
        <f t="shared" si="215"/>
        <v>2500</v>
      </c>
      <c r="V1456" s="220"/>
      <c r="X1456" s="63" t="str">
        <f>'טבלה מרכזת'!A1456</f>
        <v>תשושים-אופק</v>
      </c>
      <c r="Y1456" s="63">
        <f>'טבלה מרכזת'!B1456</f>
        <v>120</v>
      </c>
      <c r="Z1456" s="63" t="str">
        <f>'טבלה מרכזת'!C1456</f>
        <v>טיפוח חן/מספרה</v>
      </c>
      <c r="AA1456" s="63" t="str">
        <f>'טבלה מרכזת'!D1456</f>
        <v>טיפוח החן</v>
      </c>
      <c r="AB1456" s="63" t="str">
        <f>'טבלה מרכזת'!E1456</f>
        <v>כיסא+כיור חפיפה</v>
      </c>
      <c r="AC1456" s="63">
        <f>'טבלה מרכזת'!F1456</f>
        <v>2500</v>
      </c>
      <c r="AD1456" s="63">
        <f>'טבלה מרכזת'!G1456</f>
        <v>1</v>
      </c>
      <c r="AE1456" s="63">
        <f>'טבלה מרכזת'!H1456</f>
        <v>2500</v>
      </c>
    </row>
    <row r="1457" spans="2:31" ht="14.5" thickBot="1" x14ac:dyDescent="0.35">
      <c r="B1457" s="64" t="str">
        <f>תקן[[#This Row],[סוג מרכז]]</f>
        <v>תשושים-אופק</v>
      </c>
      <c r="C1457" s="64">
        <f>תקן[[#This Row],[גודל מרכז]]</f>
        <v>120</v>
      </c>
      <c r="D1457" s="64" t="str">
        <f>תקן[[#This Row],[סוג פריט]]</f>
        <v>טיפוח חן/מספרה</v>
      </c>
      <c r="E1457" s="64" t="str">
        <f>תקן[[#This Row],[קטגוריה]]</f>
        <v>טיפוח החן</v>
      </c>
      <c r="F1457" s="60" t="str">
        <f>תקן[[#This Row],[תיאור הפריט]]</f>
        <v>מייבש שיער מקצועי</v>
      </c>
      <c r="G1457" s="64">
        <f>תקן[[#This Row],[עלות פריט]]</f>
        <v>500</v>
      </c>
      <c r="H1457" s="64">
        <f>תקן[[#This Row],[כמות]]</f>
        <v>2</v>
      </c>
      <c r="I1457" s="64">
        <f>תקן[[#This Row],[סהכ עלות]]</f>
        <v>1000</v>
      </c>
      <c r="J1457" s="65"/>
      <c r="K1457" s="209" t="str">
        <f t="shared" si="211"/>
        <v>מייבש שיער מקצועי</v>
      </c>
      <c r="L1457" s="210">
        <f t="shared" si="207"/>
        <v>2</v>
      </c>
      <c r="M1457" s="211">
        <f t="shared" si="208"/>
        <v>0</v>
      </c>
      <c r="N1457" s="211">
        <f t="shared" si="209"/>
        <v>1000</v>
      </c>
      <c r="O1457" s="210"/>
      <c r="P1457" s="218"/>
      <c r="Q1457" s="215" t="str">
        <f t="shared" si="212"/>
        <v>טיפוח חן/מספרה</v>
      </c>
      <c r="R1457" s="219">
        <f t="shared" si="213"/>
        <v>2</v>
      </c>
      <c r="S1457" s="211">
        <f t="shared" si="214"/>
        <v>0</v>
      </c>
      <c r="T1457" s="211">
        <f t="shared" si="210"/>
        <v>500</v>
      </c>
      <c r="U1457" s="211">
        <f t="shared" si="215"/>
        <v>1000</v>
      </c>
      <c r="V1457" s="220"/>
      <c r="X1457" s="63" t="str">
        <f>'טבלה מרכזת'!A1457</f>
        <v>תשושים-אופק</v>
      </c>
      <c r="Y1457" s="63">
        <f>'טבלה מרכזת'!B1457</f>
        <v>120</v>
      </c>
      <c r="Z1457" s="63" t="str">
        <f>'טבלה מרכזת'!C1457</f>
        <v>טיפוח חן/מספרה</v>
      </c>
      <c r="AA1457" s="63" t="str">
        <f>'טבלה מרכזת'!D1457</f>
        <v>טיפוח החן</v>
      </c>
      <c r="AB1457" s="63" t="str">
        <f>'טבלה מרכזת'!E1457</f>
        <v>מייבש שיער מקצועי</v>
      </c>
      <c r="AC1457" s="63">
        <f>'טבלה מרכזת'!F1457</f>
        <v>500</v>
      </c>
      <c r="AD1457" s="63">
        <f>'טבלה מרכזת'!G1457</f>
        <v>2</v>
      </c>
      <c r="AE1457" s="63">
        <f>'טבלה מרכזת'!H1457</f>
        <v>1000</v>
      </c>
    </row>
    <row r="1458" spans="2:31" ht="14.5" thickBot="1" x14ac:dyDescent="0.35">
      <c r="B1458" s="64" t="str">
        <f>תקן[[#This Row],[סוג מרכז]]</f>
        <v>תשושים-אופק</v>
      </c>
      <c r="C1458" s="64">
        <f>תקן[[#This Row],[גודל מרכז]]</f>
        <v>120</v>
      </c>
      <c r="D1458" s="64" t="str">
        <f>תקן[[#This Row],[סוג פריט]]</f>
        <v>טיפוח חן/מספרה</v>
      </c>
      <c r="E1458" s="64" t="str">
        <f>תקן[[#This Row],[קטגוריה]]</f>
        <v>טיפוח החן</v>
      </c>
      <c r="F1458" s="60" t="str">
        <f>תקן[[#This Row],[תיאור הפריט]]</f>
        <v>מכונת ייבוש</v>
      </c>
      <c r="G1458" s="64">
        <f>תקן[[#This Row],[עלות פריט]]</f>
        <v>2200</v>
      </c>
      <c r="H1458" s="64">
        <f>תקן[[#This Row],[כמות]]</f>
        <v>1</v>
      </c>
      <c r="I1458" s="64">
        <f>תקן[[#This Row],[סהכ עלות]]</f>
        <v>2200</v>
      </c>
      <c r="J1458" s="65"/>
      <c r="K1458" s="209" t="str">
        <f t="shared" si="211"/>
        <v>מכונת ייבוש</v>
      </c>
      <c r="L1458" s="210">
        <f t="shared" si="207"/>
        <v>1</v>
      </c>
      <c r="M1458" s="211">
        <f t="shared" si="208"/>
        <v>0</v>
      </c>
      <c r="N1458" s="211">
        <f t="shared" si="209"/>
        <v>2200</v>
      </c>
      <c r="O1458" s="210"/>
      <c r="P1458" s="218"/>
      <c r="Q1458" s="215" t="str">
        <f t="shared" si="212"/>
        <v>טיפוח חן/מספרה</v>
      </c>
      <c r="R1458" s="219">
        <f t="shared" si="213"/>
        <v>1</v>
      </c>
      <c r="S1458" s="211">
        <f t="shared" si="214"/>
        <v>0</v>
      </c>
      <c r="T1458" s="211">
        <f t="shared" si="210"/>
        <v>2200</v>
      </c>
      <c r="U1458" s="211">
        <f t="shared" si="215"/>
        <v>2200</v>
      </c>
      <c r="V1458" s="220"/>
      <c r="X1458" s="63" t="str">
        <f>'טבלה מרכזת'!A1458</f>
        <v>תשושים-אופק</v>
      </c>
      <c r="Y1458" s="63">
        <f>'טבלה מרכזת'!B1458</f>
        <v>120</v>
      </c>
      <c r="Z1458" s="63" t="str">
        <f>'טבלה מרכזת'!C1458</f>
        <v>טיפוח חן/מספרה</v>
      </c>
      <c r="AA1458" s="63" t="str">
        <f>'טבלה מרכזת'!D1458</f>
        <v>טיפוח החן</v>
      </c>
      <c r="AB1458" s="63" t="str">
        <f>'טבלה מרכזת'!E1458</f>
        <v>מכונת ייבוש</v>
      </c>
      <c r="AC1458" s="63">
        <f>'טבלה מרכזת'!F1458</f>
        <v>2200</v>
      </c>
      <c r="AD1458" s="63">
        <f>'טבלה מרכזת'!G1458</f>
        <v>1</v>
      </c>
      <c r="AE1458" s="63">
        <f>'טבלה מרכזת'!H1458</f>
        <v>2200</v>
      </c>
    </row>
    <row r="1459" spans="2:31" ht="14.5" thickBot="1" x14ac:dyDescent="0.35">
      <c r="B1459" s="64" t="str">
        <f>תקן[[#This Row],[סוג מרכז]]</f>
        <v>תשושים-אופק</v>
      </c>
      <c r="C1459" s="64">
        <f>תקן[[#This Row],[גודל מרכז]]</f>
        <v>120</v>
      </c>
      <c r="D1459" s="64" t="str">
        <f>תקן[[#This Row],[סוג פריט]]</f>
        <v>טיפוח חן/מספרה</v>
      </c>
      <c r="E1459" s="64" t="str">
        <f>תקן[[#This Row],[קטגוריה]]</f>
        <v>טיפוח החן</v>
      </c>
      <c r="F1459" s="60" t="str">
        <f>תקן[[#This Row],[תיאור הפריט]]</f>
        <v>מכונת תספורת</v>
      </c>
      <c r="G1459" s="64">
        <f>תקן[[#This Row],[עלות פריט]]</f>
        <v>550</v>
      </c>
      <c r="H1459" s="64">
        <f>תקן[[#This Row],[כמות]]</f>
        <v>1</v>
      </c>
      <c r="I1459" s="64">
        <f>תקן[[#This Row],[סהכ עלות]]</f>
        <v>550</v>
      </c>
      <c r="J1459" s="65"/>
      <c r="K1459" s="209" t="str">
        <f t="shared" si="211"/>
        <v>מכונת תספורת</v>
      </c>
      <c r="L1459" s="210">
        <f t="shared" si="207"/>
        <v>1</v>
      </c>
      <c r="M1459" s="211">
        <f t="shared" si="208"/>
        <v>0</v>
      </c>
      <c r="N1459" s="211">
        <f t="shared" si="209"/>
        <v>550</v>
      </c>
      <c r="O1459" s="210"/>
      <c r="P1459" s="218"/>
      <c r="Q1459" s="215" t="str">
        <f t="shared" si="212"/>
        <v>טיפוח חן/מספרה</v>
      </c>
      <c r="R1459" s="219">
        <f t="shared" si="213"/>
        <v>1</v>
      </c>
      <c r="S1459" s="211">
        <f t="shared" si="214"/>
        <v>0</v>
      </c>
      <c r="T1459" s="211">
        <f t="shared" si="210"/>
        <v>550</v>
      </c>
      <c r="U1459" s="211">
        <f t="shared" si="215"/>
        <v>550</v>
      </c>
      <c r="V1459" s="220"/>
      <c r="X1459" s="63" t="str">
        <f>'טבלה מרכזת'!A1459</f>
        <v>תשושים-אופק</v>
      </c>
      <c r="Y1459" s="63">
        <f>'טבלה מרכזת'!B1459</f>
        <v>120</v>
      </c>
      <c r="Z1459" s="63" t="str">
        <f>'טבלה מרכזת'!C1459</f>
        <v>טיפוח חן/מספרה</v>
      </c>
      <c r="AA1459" s="63" t="str">
        <f>'טבלה מרכזת'!D1459</f>
        <v>טיפוח החן</v>
      </c>
      <c r="AB1459" s="63" t="str">
        <f>'טבלה מרכזת'!E1459</f>
        <v>מכונת תספורת</v>
      </c>
      <c r="AC1459" s="63">
        <f>'טבלה מרכזת'!F1459</f>
        <v>550</v>
      </c>
      <c r="AD1459" s="63">
        <f>'טבלה מרכזת'!G1459</f>
        <v>1</v>
      </c>
      <c r="AE1459" s="63">
        <f>'טבלה מרכזת'!H1459</f>
        <v>550</v>
      </c>
    </row>
    <row r="1460" spans="2:31" ht="14.5" thickBot="1" x14ac:dyDescent="0.35">
      <c r="B1460" s="64" t="str">
        <f>תקן[[#This Row],[סוג מרכז]]</f>
        <v>תשושים-אופק</v>
      </c>
      <c r="C1460" s="64">
        <f>תקן[[#This Row],[גודל מרכז]]</f>
        <v>120</v>
      </c>
      <c r="D1460" s="64" t="str">
        <f>תקן[[#This Row],[סוג פריט]]</f>
        <v>טיפוח חן/מספרה</v>
      </c>
      <c r="E1460" s="64" t="str">
        <f>תקן[[#This Row],[קטגוריה]]</f>
        <v>טיפוח החן</v>
      </c>
      <c r="F1460" s="60" t="str">
        <f>תקן[[#This Row],[תיאור הפריט]]</f>
        <v>מנורה מכוונת</v>
      </c>
      <c r="G1460" s="64">
        <f>תקן[[#This Row],[עלות פריט]]</f>
        <v>400</v>
      </c>
      <c r="H1460" s="64">
        <f>תקן[[#This Row],[כמות]]</f>
        <v>1</v>
      </c>
      <c r="I1460" s="64">
        <f>תקן[[#This Row],[סהכ עלות]]</f>
        <v>400</v>
      </c>
      <c r="J1460" s="65"/>
      <c r="K1460" s="209" t="str">
        <f t="shared" si="211"/>
        <v>מנורה מכוונת</v>
      </c>
      <c r="L1460" s="210">
        <f t="shared" si="207"/>
        <v>1</v>
      </c>
      <c r="M1460" s="211">
        <f t="shared" si="208"/>
        <v>0</v>
      </c>
      <c r="N1460" s="211">
        <f t="shared" si="209"/>
        <v>400</v>
      </c>
      <c r="O1460" s="210"/>
      <c r="P1460" s="218"/>
      <c r="Q1460" s="215" t="str">
        <f t="shared" si="212"/>
        <v>טיפוח חן/מספרה</v>
      </c>
      <c r="R1460" s="219">
        <f t="shared" si="213"/>
        <v>1</v>
      </c>
      <c r="S1460" s="211">
        <f t="shared" si="214"/>
        <v>0</v>
      </c>
      <c r="T1460" s="211">
        <f t="shared" si="210"/>
        <v>400</v>
      </c>
      <c r="U1460" s="211">
        <f t="shared" si="215"/>
        <v>400</v>
      </c>
      <c r="V1460" s="220"/>
      <c r="X1460" s="63" t="str">
        <f>'טבלה מרכזת'!A1460</f>
        <v>תשושים-אופק</v>
      </c>
      <c r="Y1460" s="63">
        <f>'טבלה מרכזת'!B1460</f>
        <v>120</v>
      </c>
      <c r="Z1460" s="63" t="str">
        <f>'טבלה מרכזת'!C1460</f>
        <v>טיפוח חן/מספרה</v>
      </c>
      <c r="AA1460" s="63" t="str">
        <f>'טבלה מרכזת'!D1460</f>
        <v>טיפוח החן</v>
      </c>
      <c r="AB1460" s="63" t="str">
        <f>'טבלה מרכזת'!E1460</f>
        <v>מנורה מכוונת</v>
      </c>
      <c r="AC1460" s="63">
        <f>'טבלה מרכזת'!F1460</f>
        <v>400</v>
      </c>
      <c r="AD1460" s="63">
        <f>'טבלה מרכזת'!G1460</f>
        <v>1</v>
      </c>
      <c r="AE1460" s="63">
        <f>'טבלה מרכזת'!H1460</f>
        <v>400</v>
      </c>
    </row>
    <row r="1461" spans="2:31" ht="14.5" thickBot="1" x14ac:dyDescent="0.35">
      <c r="B1461" s="64" t="str">
        <f>תקן[[#This Row],[סוג מרכז]]</f>
        <v>תשושים-אופק</v>
      </c>
      <c r="C1461" s="64">
        <f>תקן[[#This Row],[גודל מרכז]]</f>
        <v>120</v>
      </c>
      <c r="D1461" s="64" t="str">
        <f>תקן[[#This Row],[סוג פריט]]</f>
        <v>טיפוח חן/מספרה</v>
      </c>
      <c r="E1461" s="64" t="str">
        <f>תקן[[#This Row],[קטגוריה]]</f>
        <v>טיפוח החן</v>
      </c>
      <c r="F1461" s="60" t="str">
        <f>תקן[[#This Row],[תיאור הפריט]]</f>
        <v>מראה</v>
      </c>
      <c r="G1461" s="64">
        <f>תקן[[#This Row],[עלות פריט]]</f>
        <v>600</v>
      </c>
      <c r="H1461" s="64">
        <f>תקן[[#This Row],[כמות]]</f>
        <v>1</v>
      </c>
      <c r="I1461" s="64">
        <f>תקן[[#This Row],[סהכ עלות]]</f>
        <v>600</v>
      </c>
      <c r="J1461" s="65"/>
      <c r="K1461" s="209" t="str">
        <f t="shared" si="211"/>
        <v>מראה</v>
      </c>
      <c r="L1461" s="210">
        <f t="shared" si="207"/>
        <v>1</v>
      </c>
      <c r="M1461" s="211">
        <f t="shared" si="208"/>
        <v>0</v>
      </c>
      <c r="N1461" s="211">
        <f t="shared" si="209"/>
        <v>600</v>
      </c>
      <c r="O1461" s="210"/>
      <c r="P1461" s="218"/>
      <c r="Q1461" s="215" t="str">
        <f t="shared" si="212"/>
        <v>טיפוח חן/מספרה</v>
      </c>
      <c r="R1461" s="219">
        <f t="shared" si="213"/>
        <v>1</v>
      </c>
      <c r="S1461" s="211">
        <f t="shared" si="214"/>
        <v>0</v>
      </c>
      <c r="T1461" s="211">
        <f t="shared" si="210"/>
        <v>600</v>
      </c>
      <c r="U1461" s="211">
        <f t="shared" si="215"/>
        <v>600</v>
      </c>
      <c r="V1461" s="220"/>
      <c r="X1461" s="63" t="str">
        <f>'טבלה מרכזת'!A1461</f>
        <v>תשושים-אופק</v>
      </c>
      <c r="Y1461" s="63">
        <f>'טבלה מרכזת'!B1461</f>
        <v>120</v>
      </c>
      <c r="Z1461" s="63" t="str">
        <f>'טבלה מרכזת'!C1461</f>
        <v>טיפוח חן/מספרה</v>
      </c>
      <c r="AA1461" s="63" t="str">
        <f>'טבלה מרכזת'!D1461</f>
        <v>טיפוח החן</v>
      </c>
      <c r="AB1461" s="63" t="str">
        <f>'טבלה מרכזת'!E1461</f>
        <v>מראה</v>
      </c>
      <c r="AC1461" s="63">
        <f>'טבלה מרכזת'!F1461</f>
        <v>600</v>
      </c>
      <c r="AD1461" s="63">
        <f>'טבלה מרכזת'!G1461</f>
        <v>1</v>
      </c>
      <c r="AE1461" s="63">
        <f>'טבלה מרכזת'!H1461</f>
        <v>600</v>
      </c>
    </row>
    <row r="1462" spans="2:31" ht="14.5" thickBot="1" x14ac:dyDescent="0.35">
      <c r="B1462" s="64" t="str">
        <f>תקן[[#This Row],[סוג מרכז]]</f>
        <v>תשושים-אופק</v>
      </c>
      <c r="C1462" s="64">
        <f>תקן[[#This Row],[גודל מרכז]]</f>
        <v>120</v>
      </c>
      <c r="D1462" s="64" t="str">
        <f>תקן[[#This Row],[סוג פריט]]</f>
        <v>טיפוח חן/מספרה</v>
      </c>
      <c r="E1462" s="64" t="str">
        <f>תקן[[#This Row],[קטגוריה]]</f>
        <v>טיפוח החן</v>
      </c>
      <c r="F1462" s="60" t="str">
        <f>תקן[[#This Row],[תיאור הפריט]]</f>
        <v>מתלה נייד למגבות</v>
      </c>
      <c r="G1462" s="64">
        <f>תקן[[#This Row],[עלות פריט]]</f>
        <v>300</v>
      </c>
      <c r="H1462" s="64">
        <f>תקן[[#This Row],[כמות]]</f>
        <v>1</v>
      </c>
      <c r="I1462" s="64">
        <f>תקן[[#This Row],[סהכ עלות]]</f>
        <v>300</v>
      </c>
      <c r="J1462" s="65"/>
      <c r="K1462" s="209" t="str">
        <f t="shared" si="211"/>
        <v>מתלה נייד למגבות</v>
      </c>
      <c r="L1462" s="210">
        <f t="shared" si="207"/>
        <v>1</v>
      </c>
      <c r="M1462" s="211">
        <f t="shared" si="208"/>
        <v>0</v>
      </c>
      <c r="N1462" s="211">
        <f t="shared" si="209"/>
        <v>300</v>
      </c>
      <c r="O1462" s="210"/>
      <c r="P1462" s="218"/>
      <c r="Q1462" s="215" t="str">
        <f t="shared" si="212"/>
        <v>טיפוח חן/מספרה</v>
      </c>
      <c r="R1462" s="219">
        <f t="shared" si="213"/>
        <v>1</v>
      </c>
      <c r="S1462" s="211">
        <f t="shared" si="214"/>
        <v>0</v>
      </c>
      <c r="T1462" s="211">
        <f t="shared" si="210"/>
        <v>300</v>
      </c>
      <c r="U1462" s="211">
        <f t="shared" si="215"/>
        <v>300</v>
      </c>
      <c r="V1462" s="220"/>
      <c r="X1462" s="63" t="str">
        <f>'טבלה מרכזת'!A1462</f>
        <v>תשושים-אופק</v>
      </c>
      <c r="Y1462" s="63">
        <f>'טבלה מרכזת'!B1462</f>
        <v>120</v>
      </c>
      <c r="Z1462" s="63" t="str">
        <f>'טבלה מרכזת'!C1462</f>
        <v>טיפוח חן/מספרה</v>
      </c>
      <c r="AA1462" s="63" t="str">
        <f>'טבלה מרכזת'!D1462</f>
        <v>טיפוח החן</v>
      </c>
      <c r="AB1462" s="63" t="str">
        <f>'טבלה מרכזת'!E1462</f>
        <v>מתלה נייד למגבות</v>
      </c>
      <c r="AC1462" s="63">
        <f>'טבלה מרכזת'!F1462</f>
        <v>300</v>
      </c>
      <c r="AD1462" s="63">
        <f>'טבלה מרכזת'!G1462</f>
        <v>1</v>
      </c>
      <c r="AE1462" s="63">
        <f>'טבלה מרכזת'!H1462</f>
        <v>300</v>
      </c>
    </row>
    <row r="1463" spans="2:31" ht="14.5" thickBot="1" x14ac:dyDescent="0.35">
      <c r="B1463" s="64" t="str">
        <f>תקן[[#This Row],[סוג מרכז]]</f>
        <v>תשושים-אופק</v>
      </c>
      <c r="C1463" s="64">
        <f>תקן[[#This Row],[גודל מרכז]]</f>
        <v>120</v>
      </c>
      <c r="D1463" s="64" t="str">
        <f>תקן[[#This Row],[סוג פריט]]</f>
        <v>טיפוח חן/מספרה</v>
      </c>
      <c r="E1463" s="64" t="str">
        <f>תקן[[#This Row],[קטגוריה]]</f>
        <v>טיפוח החן</v>
      </c>
      <c r="F1463" s="60" t="str">
        <f>תקן[[#This Row],[תיאור הפריט]]</f>
        <v xml:space="preserve">סטרליזטור </v>
      </c>
      <c r="G1463" s="64">
        <f>תקן[[#This Row],[עלות פריט]]</f>
        <v>900</v>
      </c>
      <c r="H1463" s="64">
        <f>תקן[[#This Row],[כמות]]</f>
        <v>1</v>
      </c>
      <c r="I1463" s="64">
        <f>תקן[[#This Row],[סהכ עלות]]</f>
        <v>900</v>
      </c>
      <c r="J1463" s="65"/>
      <c r="K1463" s="209" t="str">
        <f t="shared" si="211"/>
        <v xml:space="preserve">סטרליזטור </v>
      </c>
      <c r="L1463" s="210">
        <f t="shared" si="207"/>
        <v>1</v>
      </c>
      <c r="M1463" s="211">
        <f t="shared" si="208"/>
        <v>0</v>
      </c>
      <c r="N1463" s="211">
        <f t="shared" si="209"/>
        <v>900</v>
      </c>
      <c r="O1463" s="210"/>
      <c r="P1463" s="218"/>
      <c r="Q1463" s="215" t="str">
        <f t="shared" si="212"/>
        <v>טיפוח חן/מספרה</v>
      </c>
      <c r="R1463" s="219">
        <f t="shared" si="213"/>
        <v>1</v>
      </c>
      <c r="S1463" s="211">
        <f t="shared" si="214"/>
        <v>0</v>
      </c>
      <c r="T1463" s="211">
        <f t="shared" si="210"/>
        <v>900</v>
      </c>
      <c r="U1463" s="211">
        <f t="shared" si="215"/>
        <v>900</v>
      </c>
      <c r="V1463" s="220"/>
      <c r="X1463" s="63" t="str">
        <f>'טבלה מרכזת'!A1463</f>
        <v>תשושים-אופק</v>
      </c>
      <c r="Y1463" s="63">
        <f>'טבלה מרכזת'!B1463</f>
        <v>120</v>
      </c>
      <c r="Z1463" s="63" t="str">
        <f>'טבלה מרכזת'!C1463</f>
        <v>טיפוח חן/מספרה</v>
      </c>
      <c r="AA1463" s="63" t="str">
        <f>'טבלה מרכזת'!D1463</f>
        <v>טיפוח החן</v>
      </c>
      <c r="AB1463" s="63" t="str">
        <f>'טבלה מרכזת'!E1463</f>
        <v xml:space="preserve">סטרליזטור </v>
      </c>
      <c r="AC1463" s="63">
        <f>'טבלה מרכזת'!F1463</f>
        <v>900</v>
      </c>
      <c r="AD1463" s="63">
        <f>'טבלה מרכזת'!G1463</f>
        <v>1</v>
      </c>
      <c r="AE1463" s="63">
        <f>'טבלה מרכזת'!H1463</f>
        <v>900</v>
      </c>
    </row>
    <row r="1464" spans="2:31" ht="14.5" thickBot="1" x14ac:dyDescent="0.35">
      <c r="B1464" s="64" t="str">
        <f>תקן[[#This Row],[סוג מרכז]]</f>
        <v>תשושים-אופק</v>
      </c>
      <c r="C1464" s="64">
        <f>תקן[[#This Row],[גודל מרכז]]</f>
        <v>120</v>
      </c>
      <c r="D1464" s="64" t="str">
        <f>תקן[[#This Row],[סוג פריט]]</f>
        <v>טיפוח חן/מספרה</v>
      </c>
      <c r="E1464" s="64" t="str">
        <f>תקן[[#This Row],[קטגוריה]]</f>
        <v>טיפוח החן</v>
      </c>
      <c r="F1464" s="60" t="str">
        <f>תקן[[#This Row],[תיאור הפריט]]</f>
        <v>עגלת טיפולים</v>
      </c>
      <c r="G1464" s="64">
        <f>תקן[[#This Row],[עלות פריט]]</f>
        <v>800</v>
      </c>
      <c r="H1464" s="64">
        <f>תקן[[#This Row],[כמות]]</f>
        <v>1</v>
      </c>
      <c r="I1464" s="64">
        <f>תקן[[#This Row],[סהכ עלות]]</f>
        <v>800</v>
      </c>
      <c r="J1464" s="65"/>
      <c r="K1464" s="209" t="str">
        <f t="shared" si="211"/>
        <v>עגלת טיפולים</v>
      </c>
      <c r="L1464" s="210">
        <f t="shared" si="207"/>
        <v>1</v>
      </c>
      <c r="M1464" s="211">
        <f t="shared" si="208"/>
        <v>0</v>
      </c>
      <c r="N1464" s="211">
        <f t="shared" si="209"/>
        <v>800</v>
      </c>
      <c r="O1464" s="210"/>
      <c r="P1464" s="218"/>
      <c r="Q1464" s="215" t="str">
        <f t="shared" si="212"/>
        <v>טיפוח חן/מספרה</v>
      </c>
      <c r="R1464" s="219">
        <f t="shared" si="213"/>
        <v>1</v>
      </c>
      <c r="S1464" s="211">
        <f t="shared" si="214"/>
        <v>0</v>
      </c>
      <c r="T1464" s="211">
        <f t="shared" si="210"/>
        <v>800</v>
      </c>
      <c r="U1464" s="211">
        <f t="shared" si="215"/>
        <v>800</v>
      </c>
      <c r="V1464" s="220"/>
      <c r="X1464" s="63" t="str">
        <f>'טבלה מרכזת'!A1464</f>
        <v>תשושים-אופק</v>
      </c>
      <c r="Y1464" s="63">
        <f>'טבלה מרכזת'!B1464</f>
        <v>120</v>
      </c>
      <c r="Z1464" s="63" t="str">
        <f>'טבלה מרכזת'!C1464</f>
        <v>טיפוח חן/מספרה</v>
      </c>
      <c r="AA1464" s="63" t="str">
        <f>'טבלה מרכזת'!D1464</f>
        <v>טיפוח החן</v>
      </c>
      <c r="AB1464" s="63" t="str">
        <f>'טבלה מרכזת'!E1464</f>
        <v>עגלת טיפולים</v>
      </c>
      <c r="AC1464" s="63">
        <f>'טבלה מרכזת'!F1464</f>
        <v>800</v>
      </c>
      <c r="AD1464" s="63">
        <f>'טבלה מרכזת'!G1464</f>
        <v>1</v>
      </c>
      <c r="AE1464" s="63">
        <f>'טבלה מרכזת'!H1464</f>
        <v>800</v>
      </c>
    </row>
    <row r="1465" spans="2:31" ht="14.5" thickBot="1" x14ac:dyDescent="0.35">
      <c r="B1465" s="64" t="str">
        <f>תקן[[#This Row],[סוג מרכז]]</f>
        <v>תשושים-אופק</v>
      </c>
      <c r="C1465" s="64">
        <f>תקן[[#This Row],[גודל מרכז]]</f>
        <v>120</v>
      </c>
      <c r="D1465" s="64" t="str">
        <f>תקן[[#This Row],[סוג פריט]]</f>
        <v>טיפוח חן/מספרה</v>
      </c>
      <c r="E1465" s="64" t="str">
        <f>תקן[[#This Row],[קטגוריה]]</f>
        <v>טיפוח החן</v>
      </c>
      <c r="F1465" s="60" t="str">
        <f>תקן[[#This Row],[תיאור הפריט]]</f>
        <v>פח אשפה</v>
      </c>
      <c r="G1465" s="64">
        <f>תקן[[#This Row],[עלות פריט]]</f>
        <v>150</v>
      </c>
      <c r="H1465" s="64">
        <f>תקן[[#This Row],[כמות]]</f>
        <v>1</v>
      </c>
      <c r="I1465" s="64">
        <f>תקן[[#This Row],[סהכ עלות]]</f>
        <v>150</v>
      </c>
      <c r="J1465" s="65"/>
      <c r="K1465" s="209" t="str">
        <f t="shared" si="211"/>
        <v>פח אשפה</v>
      </c>
      <c r="L1465" s="210">
        <f t="shared" si="207"/>
        <v>1</v>
      </c>
      <c r="M1465" s="211">
        <f t="shared" si="208"/>
        <v>0</v>
      </c>
      <c r="N1465" s="211">
        <f t="shared" si="209"/>
        <v>150</v>
      </c>
      <c r="O1465" s="210"/>
      <c r="P1465" s="218"/>
      <c r="Q1465" s="215" t="str">
        <f t="shared" si="212"/>
        <v>טיפוח חן/מספרה</v>
      </c>
      <c r="R1465" s="219">
        <f t="shared" si="213"/>
        <v>1</v>
      </c>
      <c r="S1465" s="211">
        <f t="shared" si="214"/>
        <v>0</v>
      </c>
      <c r="T1465" s="211">
        <f t="shared" si="210"/>
        <v>150</v>
      </c>
      <c r="U1465" s="211">
        <f t="shared" si="215"/>
        <v>150</v>
      </c>
      <c r="V1465" s="220"/>
      <c r="X1465" s="63" t="str">
        <f>'טבלה מרכזת'!A1465</f>
        <v>תשושים-אופק</v>
      </c>
      <c r="Y1465" s="63">
        <f>'טבלה מרכזת'!B1465</f>
        <v>120</v>
      </c>
      <c r="Z1465" s="63" t="str">
        <f>'טבלה מרכזת'!C1465</f>
        <v>טיפוח חן/מספרה</v>
      </c>
      <c r="AA1465" s="63" t="str">
        <f>'טבלה מרכזת'!D1465</f>
        <v>טיפוח החן</v>
      </c>
      <c r="AB1465" s="63" t="str">
        <f>'טבלה מרכזת'!E1465</f>
        <v>פח אשפה</v>
      </c>
      <c r="AC1465" s="63">
        <f>'טבלה מרכזת'!F1465</f>
        <v>150</v>
      </c>
      <c r="AD1465" s="63">
        <f>'טבלה מרכזת'!G1465</f>
        <v>1</v>
      </c>
      <c r="AE1465" s="63">
        <f>'טבלה מרכזת'!H1465</f>
        <v>150</v>
      </c>
    </row>
    <row r="1466" spans="2:31" ht="14.5" thickBot="1" x14ac:dyDescent="0.35">
      <c r="B1466" s="64" t="str">
        <f>תקן[[#This Row],[סוג מרכז]]</f>
        <v>תשושים-אופק</v>
      </c>
      <c r="C1466" s="64">
        <f>תקן[[#This Row],[גודל מרכז]]</f>
        <v>120</v>
      </c>
      <c r="D1466" s="64" t="str">
        <f>תקן[[#This Row],[סוג פריט]]</f>
        <v>טיפוח חן/מספרה</v>
      </c>
      <c r="E1466" s="64" t="str">
        <f>תקן[[#This Row],[קטגוריה]]</f>
        <v>טיפוח החן</v>
      </c>
      <c r="F1466" s="60" t="str">
        <f>תקן[[#This Row],[תיאור הפריט]]</f>
        <v>קולב בגדים</v>
      </c>
      <c r="G1466" s="64">
        <f>תקן[[#This Row],[עלות פריט]]</f>
        <v>300</v>
      </c>
      <c r="H1466" s="64">
        <f>תקן[[#This Row],[כמות]]</f>
        <v>1</v>
      </c>
      <c r="I1466" s="64">
        <f>תקן[[#This Row],[סהכ עלות]]</f>
        <v>300</v>
      </c>
      <c r="J1466" s="65"/>
      <c r="K1466" s="209" t="str">
        <f t="shared" si="211"/>
        <v>קולב בגדים</v>
      </c>
      <c r="L1466" s="210">
        <f t="shared" si="207"/>
        <v>1</v>
      </c>
      <c r="M1466" s="211">
        <f t="shared" si="208"/>
        <v>0</v>
      </c>
      <c r="N1466" s="211">
        <f t="shared" si="209"/>
        <v>300</v>
      </c>
      <c r="O1466" s="210"/>
      <c r="P1466" s="218"/>
      <c r="Q1466" s="215" t="str">
        <f t="shared" si="212"/>
        <v>טיפוח חן/מספרה</v>
      </c>
      <c r="R1466" s="219">
        <f t="shared" si="213"/>
        <v>1</v>
      </c>
      <c r="S1466" s="211">
        <f t="shared" si="214"/>
        <v>0</v>
      </c>
      <c r="T1466" s="211">
        <f t="shared" si="210"/>
        <v>300</v>
      </c>
      <c r="U1466" s="211">
        <f t="shared" si="215"/>
        <v>300</v>
      </c>
      <c r="V1466" s="220"/>
      <c r="X1466" s="63" t="str">
        <f>'טבלה מרכזת'!A1466</f>
        <v>תשושים-אופק</v>
      </c>
      <c r="Y1466" s="63">
        <f>'טבלה מרכזת'!B1466</f>
        <v>120</v>
      </c>
      <c r="Z1466" s="63" t="str">
        <f>'טבלה מרכזת'!C1466</f>
        <v>טיפוח חן/מספרה</v>
      </c>
      <c r="AA1466" s="63" t="str">
        <f>'טבלה מרכזת'!D1466</f>
        <v>טיפוח החן</v>
      </c>
      <c r="AB1466" s="63" t="str">
        <f>'טבלה מרכזת'!E1466</f>
        <v>קולב בגדים</v>
      </c>
      <c r="AC1466" s="63">
        <f>'טבלה מרכזת'!F1466</f>
        <v>300</v>
      </c>
      <c r="AD1466" s="63">
        <f>'טבלה מרכזת'!G1466</f>
        <v>1</v>
      </c>
      <c r="AE1466" s="63">
        <f>'טבלה מרכזת'!H1466</f>
        <v>300</v>
      </c>
    </row>
    <row r="1467" spans="2:31" ht="14.5" thickBot="1" x14ac:dyDescent="0.35">
      <c r="B1467" s="64" t="str">
        <f>תקן[[#This Row],[סוג מרכז]]</f>
        <v>תשושים-אופק</v>
      </c>
      <c r="C1467" s="64">
        <f>תקן[[#This Row],[גודל מרכז]]</f>
        <v>120</v>
      </c>
      <c r="D1467" s="64" t="str">
        <f>תקן[[#This Row],[סוג פריט]]</f>
        <v>טיפוח חן/מספרה</v>
      </c>
      <c r="E1467" s="64" t="str">
        <f>תקן[[#This Row],[קטגוריה]]</f>
        <v>טיפוח החן</v>
      </c>
      <c r="F1467" s="60" t="str">
        <f>תקן[[#This Row],[תיאור הפריט]]</f>
        <v>רגלית פדיקור</v>
      </c>
      <c r="G1467" s="64">
        <f>תקן[[#This Row],[עלות פריט]]</f>
        <v>350</v>
      </c>
      <c r="H1467" s="64">
        <f>תקן[[#This Row],[כמות]]</f>
        <v>1</v>
      </c>
      <c r="I1467" s="64">
        <f>תקן[[#This Row],[סהכ עלות]]</f>
        <v>350</v>
      </c>
      <c r="J1467" s="65"/>
      <c r="K1467" s="209" t="str">
        <f t="shared" si="211"/>
        <v>רגלית פדיקור</v>
      </c>
      <c r="L1467" s="210">
        <f t="shared" si="207"/>
        <v>1</v>
      </c>
      <c r="M1467" s="211">
        <f t="shared" si="208"/>
        <v>0</v>
      </c>
      <c r="N1467" s="211">
        <f t="shared" si="209"/>
        <v>350</v>
      </c>
      <c r="O1467" s="210"/>
      <c r="P1467" s="218"/>
      <c r="Q1467" s="215" t="str">
        <f t="shared" si="212"/>
        <v>טיפוח חן/מספרה</v>
      </c>
      <c r="R1467" s="219">
        <f t="shared" si="213"/>
        <v>1</v>
      </c>
      <c r="S1467" s="211">
        <f t="shared" si="214"/>
        <v>0</v>
      </c>
      <c r="T1467" s="211">
        <f t="shared" si="210"/>
        <v>350</v>
      </c>
      <c r="U1467" s="211">
        <f t="shared" si="215"/>
        <v>350</v>
      </c>
      <c r="V1467" s="220"/>
      <c r="X1467" s="63" t="str">
        <f>'טבלה מרכזת'!A1467</f>
        <v>תשושים-אופק</v>
      </c>
      <c r="Y1467" s="63">
        <f>'טבלה מרכזת'!B1467</f>
        <v>120</v>
      </c>
      <c r="Z1467" s="63" t="str">
        <f>'טבלה מרכזת'!C1467</f>
        <v>טיפוח חן/מספרה</v>
      </c>
      <c r="AA1467" s="63" t="str">
        <f>'טבלה מרכזת'!D1467</f>
        <v>טיפוח החן</v>
      </c>
      <c r="AB1467" s="63" t="str">
        <f>'טבלה מרכזת'!E1467</f>
        <v>רגלית פדיקור</v>
      </c>
      <c r="AC1467" s="63">
        <f>'טבלה מרכזת'!F1467</f>
        <v>350</v>
      </c>
      <c r="AD1467" s="63">
        <f>'טבלה מרכזת'!G1467</f>
        <v>1</v>
      </c>
      <c r="AE1467" s="63">
        <f>'טבלה מרכזת'!H1467</f>
        <v>350</v>
      </c>
    </row>
    <row r="1468" spans="2:31" ht="14.5" thickBot="1" x14ac:dyDescent="0.35">
      <c r="B1468" s="64" t="str">
        <f>תקן[[#This Row],[סוג מרכז]]</f>
        <v>תשושים-אופק</v>
      </c>
      <c r="C1468" s="64">
        <f>תקן[[#This Row],[גודל מרכז]]</f>
        <v>120</v>
      </c>
      <c r="D1468" s="64" t="str">
        <f>תקן[[#This Row],[סוג פריט]]</f>
        <v>טיפוח חן/מספרה</v>
      </c>
      <c r="E1468" s="64" t="str">
        <f>תקן[[#This Row],[קטגוריה]]</f>
        <v>טיפוח החן</v>
      </c>
      <c r="F1468" s="60" t="str">
        <f>תקן[[#This Row],[תיאור הפריט]]</f>
        <v>שרפרף למטפל</v>
      </c>
      <c r="G1468" s="64">
        <f>תקן[[#This Row],[עלות פריט]]</f>
        <v>750</v>
      </c>
      <c r="H1468" s="64">
        <f>תקן[[#This Row],[כמות]]</f>
        <v>1</v>
      </c>
      <c r="I1468" s="64">
        <f>תקן[[#This Row],[סהכ עלות]]</f>
        <v>750</v>
      </c>
      <c r="J1468" s="65"/>
      <c r="K1468" s="209" t="str">
        <f t="shared" si="211"/>
        <v>שרפרף למטפל</v>
      </c>
      <c r="L1468" s="210">
        <f t="shared" si="207"/>
        <v>1</v>
      </c>
      <c r="M1468" s="211">
        <f t="shared" si="208"/>
        <v>0</v>
      </c>
      <c r="N1468" s="211">
        <f t="shared" si="209"/>
        <v>750</v>
      </c>
      <c r="O1468" s="210"/>
      <c r="P1468" s="218"/>
      <c r="Q1468" s="215" t="str">
        <f t="shared" si="212"/>
        <v>טיפוח חן/מספרה</v>
      </c>
      <c r="R1468" s="219">
        <f t="shared" si="213"/>
        <v>1</v>
      </c>
      <c r="S1468" s="211">
        <f t="shared" si="214"/>
        <v>0</v>
      </c>
      <c r="T1468" s="211">
        <f t="shared" si="210"/>
        <v>750</v>
      </c>
      <c r="U1468" s="211">
        <f t="shared" si="215"/>
        <v>750</v>
      </c>
      <c r="V1468" s="220"/>
      <c r="X1468" s="63" t="str">
        <f>'טבלה מרכזת'!A1468</f>
        <v>תשושים-אופק</v>
      </c>
      <c r="Y1468" s="63">
        <f>'טבלה מרכזת'!B1468</f>
        <v>120</v>
      </c>
      <c r="Z1468" s="63" t="str">
        <f>'טבלה מרכזת'!C1468</f>
        <v>טיפוח חן/מספרה</v>
      </c>
      <c r="AA1468" s="63" t="str">
        <f>'טבלה מרכזת'!D1468</f>
        <v>טיפוח החן</v>
      </c>
      <c r="AB1468" s="63" t="str">
        <f>'טבלה מרכזת'!E1468</f>
        <v>שרפרף למטפל</v>
      </c>
      <c r="AC1468" s="63">
        <f>'טבלה מרכזת'!F1468</f>
        <v>750</v>
      </c>
      <c r="AD1468" s="63">
        <f>'טבלה מרכזת'!G1468</f>
        <v>1</v>
      </c>
      <c r="AE1468" s="63">
        <f>'טבלה מרכזת'!H1468</f>
        <v>750</v>
      </c>
    </row>
    <row r="1469" spans="2:31" ht="14.5" thickBot="1" x14ac:dyDescent="0.35">
      <c r="B1469" s="64" t="str">
        <f>תקן[[#This Row],[סוג מרכז]]</f>
        <v>תשושים-אופק</v>
      </c>
      <c r="C1469" s="64">
        <f>תקן[[#This Row],[גודל מרכז]]</f>
        <v>120</v>
      </c>
      <c r="D1469" s="64" t="str">
        <f>תקן[[#This Row],[סוג פריט]]</f>
        <v>כלי חשמל</v>
      </c>
      <c r="E1469" s="64" t="str">
        <f>תקן[[#This Row],[קטגוריה]]</f>
        <v>מכבסה</v>
      </c>
      <c r="F1469" s="60" t="str">
        <f>תקן[[#This Row],[תיאור הפריט]]</f>
        <v xml:space="preserve">מייבש כביסה  </v>
      </c>
      <c r="G1469" s="64">
        <f>תקן[[#This Row],[עלות פריט]]</f>
        <v>2500</v>
      </c>
      <c r="H1469" s="64">
        <f>תקן[[#This Row],[כמות]]</f>
        <v>1</v>
      </c>
      <c r="I1469" s="64">
        <f>תקן[[#This Row],[סהכ עלות]]</f>
        <v>2500</v>
      </c>
      <c r="J1469" s="65"/>
      <c r="K1469" s="209" t="str">
        <f t="shared" si="211"/>
        <v xml:space="preserve">מייבש כביסה  </v>
      </c>
      <c r="L1469" s="210">
        <f t="shared" si="207"/>
        <v>1</v>
      </c>
      <c r="M1469" s="211">
        <f t="shared" si="208"/>
        <v>0</v>
      </c>
      <c r="N1469" s="211">
        <f t="shared" si="209"/>
        <v>2500</v>
      </c>
      <c r="O1469" s="210"/>
      <c r="P1469" s="218"/>
      <c r="Q1469" s="215" t="str">
        <f t="shared" si="212"/>
        <v>כלי חשמל</v>
      </c>
      <c r="R1469" s="219">
        <f t="shared" si="213"/>
        <v>1</v>
      </c>
      <c r="S1469" s="211">
        <f t="shared" si="214"/>
        <v>0</v>
      </c>
      <c r="T1469" s="211">
        <f t="shared" si="210"/>
        <v>2500</v>
      </c>
      <c r="U1469" s="211">
        <f t="shared" si="215"/>
        <v>2500</v>
      </c>
      <c r="V1469" s="220"/>
      <c r="X1469" s="63" t="str">
        <f>'טבלה מרכזת'!A1469</f>
        <v>תשושים-אופק</v>
      </c>
      <c r="Y1469" s="63">
        <f>'טבלה מרכזת'!B1469</f>
        <v>120</v>
      </c>
      <c r="Z1469" s="63" t="str">
        <f>'טבלה מרכזת'!C1469</f>
        <v>כלי חשמל</v>
      </c>
      <c r="AA1469" s="63" t="str">
        <f>'טבלה מרכזת'!D1469</f>
        <v>מכבסה</v>
      </c>
      <c r="AB1469" s="63" t="str">
        <f>'טבלה מרכזת'!E1469</f>
        <v xml:space="preserve">מייבש כביסה  </v>
      </c>
      <c r="AC1469" s="63">
        <f>'טבלה מרכזת'!F1469</f>
        <v>2500</v>
      </c>
      <c r="AD1469" s="63">
        <f>'טבלה מרכזת'!G1469</f>
        <v>1</v>
      </c>
      <c r="AE1469" s="63">
        <f>'טבלה מרכזת'!H1469</f>
        <v>2500</v>
      </c>
    </row>
    <row r="1470" spans="2:31" ht="14.5" thickBot="1" x14ac:dyDescent="0.35">
      <c r="B1470" s="64" t="str">
        <f>תקן[[#This Row],[סוג מרכז]]</f>
        <v>תשושים-אופק</v>
      </c>
      <c r="C1470" s="64">
        <f>תקן[[#This Row],[גודל מרכז]]</f>
        <v>120</v>
      </c>
      <c r="D1470" s="64" t="str">
        <f>תקן[[#This Row],[סוג פריט]]</f>
        <v>כלי חשמל</v>
      </c>
      <c r="E1470" s="64" t="str">
        <f>תקן[[#This Row],[קטגוריה]]</f>
        <v>חדר רחצה</v>
      </c>
      <c r="F1470" s="60" t="str">
        <f>תקן[[#This Row],[תיאור הפריט]]</f>
        <v>מייבש שיער</v>
      </c>
      <c r="G1470" s="64">
        <f>תקן[[#This Row],[עלות פריט]]</f>
        <v>250</v>
      </c>
      <c r="H1470" s="64">
        <f>תקן[[#This Row],[כמות]]</f>
        <v>2</v>
      </c>
      <c r="I1470" s="64">
        <f>תקן[[#This Row],[סהכ עלות]]</f>
        <v>500</v>
      </c>
      <c r="J1470" s="65"/>
      <c r="K1470" s="209" t="str">
        <f t="shared" si="211"/>
        <v>מייבש שיער</v>
      </c>
      <c r="L1470" s="210">
        <f t="shared" si="207"/>
        <v>2</v>
      </c>
      <c r="M1470" s="211">
        <f t="shared" si="208"/>
        <v>0</v>
      </c>
      <c r="N1470" s="211">
        <f t="shared" si="209"/>
        <v>500</v>
      </c>
      <c r="O1470" s="210"/>
      <c r="P1470" s="218"/>
      <c r="Q1470" s="215" t="str">
        <f t="shared" si="212"/>
        <v>כלי חשמל</v>
      </c>
      <c r="R1470" s="219">
        <f t="shared" si="213"/>
        <v>2</v>
      </c>
      <c r="S1470" s="211">
        <f t="shared" si="214"/>
        <v>0</v>
      </c>
      <c r="T1470" s="211">
        <f t="shared" si="210"/>
        <v>250</v>
      </c>
      <c r="U1470" s="211">
        <f t="shared" si="215"/>
        <v>500</v>
      </c>
      <c r="V1470" s="220"/>
      <c r="X1470" s="63" t="str">
        <f>'טבלה מרכזת'!A1470</f>
        <v>תשושים-אופק</v>
      </c>
      <c r="Y1470" s="63">
        <f>'טבלה מרכזת'!B1470</f>
        <v>120</v>
      </c>
      <c r="Z1470" s="63" t="str">
        <f>'טבלה מרכזת'!C1470</f>
        <v>כלי חשמל</v>
      </c>
      <c r="AA1470" s="63" t="str">
        <f>'טבלה מרכזת'!D1470</f>
        <v>חדר רחצה</v>
      </c>
      <c r="AB1470" s="63" t="str">
        <f>'טבלה מרכזת'!E1470</f>
        <v>מייבש שיער</v>
      </c>
      <c r="AC1470" s="63">
        <f>'טבלה מרכזת'!F1470</f>
        <v>250</v>
      </c>
      <c r="AD1470" s="63">
        <f>'טבלה מרכזת'!G1470</f>
        <v>2</v>
      </c>
      <c r="AE1470" s="63">
        <f>'טבלה מרכזת'!H1470</f>
        <v>500</v>
      </c>
    </row>
    <row r="1471" spans="2:31" ht="14.5" thickBot="1" x14ac:dyDescent="0.35">
      <c r="B1471" s="64" t="str">
        <f>תקן[[#This Row],[סוג מרכז]]</f>
        <v>תשושים-אופק</v>
      </c>
      <c r="C1471" s="64">
        <f>תקן[[#This Row],[גודל מרכז]]</f>
        <v>120</v>
      </c>
      <c r="D1471" s="64" t="str">
        <f>תקן[[#This Row],[סוג פריט]]</f>
        <v>כלי חשמל</v>
      </c>
      <c r="E1471" s="64" t="str">
        <f>תקן[[#This Row],[קטגוריה]]</f>
        <v>מכבסה</v>
      </c>
      <c r="F1471" s="60" t="str">
        <f>תקן[[#This Row],[תיאור הפריט]]</f>
        <v>מכונת כביסה 7 ק"ג</v>
      </c>
      <c r="G1471" s="64">
        <f>תקן[[#This Row],[עלות פריט]]</f>
        <v>3500</v>
      </c>
      <c r="H1471" s="64">
        <f>תקן[[#This Row],[כמות]]</f>
        <v>1</v>
      </c>
      <c r="I1471" s="64">
        <f>תקן[[#This Row],[סהכ עלות]]</f>
        <v>3500</v>
      </c>
      <c r="J1471" s="65"/>
      <c r="K1471" s="209" t="str">
        <f t="shared" si="211"/>
        <v>מכונת כביסה 7 ק"ג</v>
      </c>
      <c r="L1471" s="210">
        <f t="shared" si="207"/>
        <v>1</v>
      </c>
      <c r="M1471" s="211">
        <f t="shared" si="208"/>
        <v>0</v>
      </c>
      <c r="N1471" s="211">
        <f t="shared" si="209"/>
        <v>3500</v>
      </c>
      <c r="O1471" s="210"/>
      <c r="P1471" s="218"/>
      <c r="Q1471" s="215" t="str">
        <f t="shared" si="212"/>
        <v>כלי חשמל</v>
      </c>
      <c r="R1471" s="219">
        <f t="shared" si="213"/>
        <v>1</v>
      </c>
      <c r="S1471" s="211">
        <f t="shared" si="214"/>
        <v>0</v>
      </c>
      <c r="T1471" s="211">
        <f t="shared" si="210"/>
        <v>3500</v>
      </c>
      <c r="U1471" s="211">
        <f t="shared" si="215"/>
        <v>3500</v>
      </c>
      <c r="V1471" s="220"/>
      <c r="X1471" s="63" t="str">
        <f>'טבלה מרכזת'!A1471</f>
        <v>תשושים-אופק</v>
      </c>
      <c r="Y1471" s="63">
        <f>'טבלה מרכזת'!B1471</f>
        <v>120</v>
      </c>
      <c r="Z1471" s="63" t="str">
        <f>'טבלה מרכזת'!C1471</f>
        <v>כלי חשמל</v>
      </c>
      <c r="AA1471" s="63" t="str">
        <f>'טבלה מרכזת'!D1471</f>
        <v>מכבסה</v>
      </c>
      <c r="AB1471" s="63" t="str">
        <f>'טבלה מרכזת'!E1471</f>
        <v>מכונת כביסה 7 ק"ג</v>
      </c>
      <c r="AC1471" s="63">
        <f>'טבלה מרכזת'!F1471</f>
        <v>3500</v>
      </c>
      <c r="AD1471" s="63">
        <f>'טבלה מרכזת'!G1471</f>
        <v>1</v>
      </c>
      <c r="AE1471" s="63">
        <f>'טבלה מרכזת'!H1471</f>
        <v>3500</v>
      </c>
    </row>
    <row r="1472" spans="2:31" ht="14.5" thickBot="1" x14ac:dyDescent="0.35">
      <c r="B1472" s="64" t="str">
        <f>תקן[[#This Row],[סוג מרכז]]</f>
        <v>תשושים-אופק</v>
      </c>
      <c r="C1472" s="64">
        <f>תקן[[#This Row],[גודל מרכז]]</f>
        <v>120</v>
      </c>
      <c r="D1472" s="64" t="str">
        <f>תקן[[#This Row],[סוג פריט]]</f>
        <v>כלי חשמל</v>
      </c>
      <c r="E1472" s="64" t="str">
        <f>תקן[[#This Row],[קטגוריה]]</f>
        <v>חדר ניקיון</v>
      </c>
      <c r="F1472" s="60" t="str">
        <f>תקן[[#This Row],[תיאור הפריט]]</f>
        <v>מכונת שטיפה</v>
      </c>
      <c r="G1472" s="64">
        <f>תקן[[#This Row],[עלות פריט]]</f>
        <v>15000</v>
      </c>
      <c r="H1472" s="64">
        <f>תקן[[#This Row],[כמות]]</f>
        <v>1</v>
      </c>
      <c r="I1472" s="64">
        <f>תקן[[#This Row],[סהכ עלות]]</f>
        <v>15000</v>
      </c>
      <c r="J1472" s="65"/>
      <c r="K1472" s="209" t="str">
        <f t="shared" si="211"/>
        <v>מכונת שטיפה</v>
      </c>
      <c r="L1472" s="210">
        <f t="shared" si="207"/>
        <v>1</v>
      </c>
      <c r="M1472" s="211">
        <f t="shared" si="208"/>
        <v>0</v>
      </c>
      <c r="N1472" s="211">
        <f t="shared" si="209"/>
        <v>15000</v>
      </c>
      <c r="O1472" s="210"/>
      <c r="P1472" s="218"/>
      <c r="Q1472" s="215" t="str">
        <f t="shared" si="212"/>
        <v>כלי חשמל</v>
      </c>
      <c r="R1472" s="219">
        <f t="shared" si="213"/>
        <v>1</v>
      </c>
      <c r="S1472" s="211">
        <f t="shared" si="214"/>
        <v>0</v>
      </c>
      <c r="T1472" s="211">
        <f t="shared" si="210"/>
        <v>15000</v>
      </c>
      <c r="U1472" s="211">
        <f t="shared" si="215"/>
        <v>15000</v>
      </c>
      <c r="V1472" s="220"/>
      <c r="X1472" s="63" t="str">
        <f>'טבלה מרכזת'!A1472</f>
        <v>תשושים-אופק</v>
      </c>
      <c r="Y1472" s="63">
        <f>'טבלה מרכזת'!B1472</f>
        <v>120</v>
      </c>
      <c r="Z1472" s="63" t="str">
        <f>'טבלה מרכזת'!C1472</f>
        <v>כלי חשמל</v>
      </c>
      <c r="AA1472" s="63" t="str">
        <f>'טבלה מרכזת'!D1472</f>
        <v>חדר ניקיון</v>
      </c>
      <c r="AB1472" s="63" t="str">
        <f>'טבלה מרכזת'!E1472</f>
        <v>מכונת שטיפה</v>
      </c>
      <c r="AC1472" s="63">
        <f>'טבלה מרכזת'!F1472</f>
        <v>15000</v>
      </c>
      <c r="AD1472" s="63">
        <f>'טבלה מרכזת'!G1472</f>
        <v>1</v>
      </c>
      <c r="AE1472" s="63">
        <f>'טבלה מרכזת'!H1472</f>
        <v>15000</v>
      </c>
    </row>
    <row r="1473" spans="2:31" ht="14.5" thickBot="1" x14ac:dyDescent="0.35">
      <c r="B1473" s="64" t="str">
        <f>תקן[[#This Row],[סוג מרכז]]</f>
        <v>תשושים-אופק</v>
      </c>
      <c r="C1473" s="64">
        <f>תקן[[#This Row],[גודל מרכז]]</f>
        <v>120</v>
      </c>
      <c r="D1473" s="64" t="str">
        <f>תקן[[#This Row],[סוג פריט]]</f>
        <v>כלי חשמל</v>
      </c>
      <c r="E1473" s="64" t="str">
        <f>תקן[[#This Row],[קטגוריה]]</f>
        <v>שירותים ציבוריים</v>
      </c>
      <c r="F1473" s="60" t="str">
        <f>תקן[[#This Row],[תיאור הפריט]]</f>
        <v>מתקן טיהור אויר חשמלי</v>
      </c>
      <c r="G1473" s="64">
        <f>תקן[[#This Row],[עלות פריט]]</f>
        <v>650</v>
      </c>
      <c r="H1473" s="64">
        <f>תקן[[#This Row],[כמות]]</f>
        <v>5</v>
      </c>
      <c r="I1473" s="64">
        <f>תקן[[#This Row],[סהכ עלות]]</f>
        <v>3250</v>
      </c>
      <c r="J1473" s="65"/>
      <c r="K1473" s="209" t="str">
        <f t="shared" si="211"/>
        <v>מתקן טיהור אויר חשמלי</v>
      </c>
      <c r="L1473" s="210">
        <f t="shared" si="207"/>
        <v>5</v>
      </c>
      <c r="M1473" s="211">
        <f t="shared" si="208"/>
        <v>0</v>
      </c>
      <c r="N1473" s="211">
        <f t="shared" si="209"/>
        <v>3250</v>
      </c>
      <c r="O1473" s="210"/>
      <c r="P1473" s="218"/>
      <c r="Q1473" s="215" t="str">
        <f t="shared" si="212"/>
        <v>כלי חשמל</v>
      </c>
      <c r="R1473" s="219">
        <f t="shared" si="213"/>
        <v>5</v>
      </c>
      <c r="S1473" s="211">
        <f t="shared" si="214"/>
        <v>0</v>
      </c>
      <c r="T1473" s="211">
        <f t="shared" si="210"/>
        <v>650</v>
      </c>
      <c r="U1473" s="211">
        <f t="shared" si="215"/>
        <v>3250</v>
      </c>
      <c r="V1473" s="220"/>
      <c r="X1473" s="63" t="str">
        <f>'טבלה מרכזת'!A1473</f>
        <v>תשושים-אופק</v>
      </c>
      <c r="Y1473" s="63">
        <f>'טבלה מרכזת'!B1473</f>
        <v>120</v>
      </c>
      <c r="Z1473" s="63" t="str">
        <f>'טבלה מרכזת'!C1473</f>
        <v>כלי חשמל</v>
      </c>
      <c r="AA1473" s="63" t="str">
        <f>'טבלה מרכזת'!D1473</f>
        <v>שירותים ציבוריים</v>
      </c>
      <c r="AB1473" s="63" t="str">
        <f>'טבלה מרכזת'!E1473</f>
        <v>מתקן טיהור אויר חשמלי</v>
      </c>
      <c r="AC1473" s="63">
        <f>'טבלה מרכזת'!F1473</f>
        <v>650</v>
      </c>
      <c r="AD1473" s="63">
        <f>'טבלה מרכזת'!G1473</f>
        <v>5</v>
      </c>
      <c r="AE1473" s="63">
        <f>'טבלה מרכזת'!H1473</f>
        <v>3250</v>
      </c>
    </row>
    <row r="1474" spans="2:31" ht="14.5" thickBot="1" x14ac:dyDescent="0.35">
      <c r="B1474" s="64" t="str">
        <f>תקן[[#This Row],[סוג מרכז]]</f>
        <v>תשושים-אופק</v>
      </c>
      <c r="C1474" s="64">
        <f>תקן[[#This Row],[גודל מרכז]]</f>
        <v>120</v>
      </c>
      <c r="D1474" s="64" t="str">
        <f>תקן[[#This Row],[סוג פריט]]</f>
        <v>כלי חשמל</v>
      </c>
      <c r="E1474" s="64" t="str">
        <f>תקן[[#This Row],[קטגוריה]]</f>
        <v>אולם כניסה</v>
      </c>
      <c r="F1474" s="60" t="str">
        <f>תקן[[#This Row],[תיאור הפריט]]</f>
        <v>מתקן מים קרים</v>
      </c>
      <c r="G1474" s="64">
        <f>תקן[[#This Row],[עלות פריט]]</f>
        <v>2500</v>
      </c>
      <c r="H1474" s="64">
        <f>תקן[[#This Row],[כמות]]</f>
        <v>1</v>
      </c>
      <c r="I1474" s="64">
        <f>תקן[[#This Row],[סהכ עלות]]</f>
        <v>2500</v>
      </c>
      <c r="J1474" s="65"/>
      <c r="K1474" s="209" t="str">
        <f t="shared" si="211"/>
        <v>מתקן מים קרים</v>
      </c>
      <c r="L1474" s="210">
        <f t="shared" si="207"/>
        <v>1</v>
      </c>
      <c r="M1474" s="211">
        <f t="shared" si="208"/>
        <v>0</v>
      </c>
      <c r="N1474" s="211">
        <f t="shared" si="209"/>
        <v>2500</v>
      </c>
      <c r="O1474" s="210"/>
      <c r="P1474" s="218"/>
      <c r="Q1474" s="215" t="str">
        <f t="shared" si="212"/>
        <v>כלי חשמל</v>
      </c>
      <c r="R1474" s="219">
        <f t="shared" si="213"/>
        <v>1</v>
      </c>
      <c r="S1474" s="211">
        <f t="shared" si="214"/>
        <v>0</v>
      </c>
      <c r="T1474" s="211">
        <f t="shared" si="210"/>
        <v>2500</v>
      </c>
      <c r="U1474" s="211">
        <f t="shared" si="215"/>
        <v>2500</v>
      </c>
      <c r="V1474" s="220"/>
      <c r="X1474" s="63" t="str">
        <f>'טבלה מרכזת'!A1474</f>
        <v>תשושים-אופק</v>
      </c>
      <c r="Y1474" s="63">
        <f>'טבלה מרכזת'!B1474</f>
        <v>120</v>
      </c>
      <c r="Z1474" s="63" t="str">
        <f>'טבלה מרכזת'!C1474</f>
        <v>כלי חשמל</v>
      </c>
      <c r="AA1474" s="63" t="str">
        <f>'טבלה מרכזת'!D1474</f>
        <v>אולם כניסה</v>
      </c>
      <c r="AB1474" s="63" t="str">
        <f>'טבלה מרכזת'!E1474</f>
        <v>מתקן מים קרים</v>
      </c>
      <c r="AC1474" s="63">
        <f>'טבלה מרכזת'!F1474</f>
        <v>2500</v>
      </c>
      <c r="AD1474" s="63">
        <f>'טבלה מרכזת'!G1474</f>
        <v>1</v>
      </c>
      <c r="AE1474" s="63">
        <f>'טבלה מרכזת'!H1474</f>
        <v>2500</v>
      </c>
    </row>
    <row r="1475" spans="2:31" ht="14.5" thickBot="1" x14ac:dyDescent="0.35">
      <c r="B1475" s="64" t="str">
        <f>תקן[[#This Row],[סוג מרכז]]</f>
        <v>תשושים-אופק</v>
      </c>
      <c r="C1475" s="64">
        <f>תקן[[#This Row],[גודל מרכז]]</f>
        <v>120</v>
      </c>
      <c r="D1475" s="64" t="str">
        <f>תקן[[#This Row],[סוג פריט]]</f>
        <v>כלי חשמל</v>
      </c>
      <c r="E1475" s="64" t="str">
        <f>תקן[[#This Row],[קטגוריה]]</f>
        <v>חדר אוכל</v>
      </c>
      <c r="F1475" s="60" t="str">
        <f>תקן[[#This Row],[תיאור הפריט]]</f>
        <v>מתקן שתיה קלה (דיספנסר)</v>
      </c>
      <c r="G1475" s="64">
        <f>תקן[[#This Row],[עלות פריט]]</f>
        <v>4500</v>
      </c>
      <c r="H1475" s="64">
        <f>תקן[[#This Row],[כמות]]</f>
        <v>1</v>
      </c>
      <c r="I1475" s="64">
        <f>תקן[[#This Row],[סהכ עלות]]</f>
        <v>4500</v>
      </c>
      <c r="J1475" s="65"/>
      <c r="K1475" s="209" t="str">
        <f t="shared" ref="K1475:K1532" si="216">F1475</f>
        <v>מתקן שתיה קלה (דיספנסר)</v>
      </c>
      <c r="L1475" s="210">
        <f t="shared" ref="L1475:L1531" si="217">H1475</f>
        <v>1</v>
      </c>
      <c r="M1475" s="211">
        <f t="shared" ref="M1475:M1531" si="218">IF(L1475-H1475&lt;&gt;0,L1475-H1475,0)</f>
        <v>0</v>
      </c>
      <c r="N1475" s="211">
        <f t="shared" ref="N1475:N1531" si="219">L1475*G1475</f>
        <v>4500</v>
      </c>
      <c r="O1475" s="210"/>
      <c r="P1475" s="218"/>
      <c r="Q1475" s="215" t="str">
        <f t="shared" ref="Q1475:Q1532" si="220">D1475</f>
        <v>כלי חשמל</v>
      </c>
      <c r="R1475" s="219">
        <f t="shared" ref="R1475:R1532" si="221">L1475</f>
        <v>1</v>
      </c>
      <c r="S1475" s="211">
        <f t="shared" ref="S1475:S1532" si="222">M1475</f>
        <v>0</v>
      </c>
      <c r="T1475" s="211">
        <f t="shared" ref="T1475:T1531" si="223">G1475</f>
        <v>4500</v>
      </c>
      <c r="U1475" s="211">
        <f t="shared" ref="U1475:U1532" si="224">T1475*R1475</f>
        <v>4500</v>
      </c>
      <c r="V1475" s="220"/>
      <c r="X1475" s="63" t="str">
        <f>'טבלה מרכזת'!A1475</f>
        <v>תשושים-אופק</v>
      </c>
      <c r="Y1475" s="63">
        <f>'טבלה מרכזת'!B1475</f>
        <v>120</v>
      </c>
      <c r="Z1475" s="63" t="str">
        <f>'טבלה מרכזת'!C1475</f>
        <v>כלי חשמל</v>
      </c>
      <c r="AA1475" s="63" t="str">
        <f>'טבלה מרכזת'!D1475</f>
        <v>חדר אוכל</v>
      </c>
      <c r="AB1475" s="63" t="str">
        <f>'טבלה מרכזת'!E1475</f>
        <v>מתקן שתיה קלה (דיספנסר)</v>
      </c>
      <c r="AC1475" s="63">
        <f>'טבלה מרכזת'!F1475</f>
        <v>4500</v>
      </c>
      <c r="AD1475" s="63">
        <f>'טבלה מרכזת'!G1475</f>
        <v>1</v>
      </c>
      <c r="AE1475" s="63">
        <f>'טבלה מרכזת'!H1475</f>
        <v>4500</v>
      </c>
    </row>
    <row r="1476" spans="2:31" ht="14.5" thickBot="1" x14ac:dyDescent="0.35">
      <c r="B1476" s="64" t="str">
        <f>תקן[[#This Row],[סוג מרכז]]</f>
        <v>תשושים-אופק</v>
      </c>
      <c r="C1476" s="64">
        <f>תקן[[#This Row],[גודל מרכז]]</f>
        <v>120</v>
      </c>
      <c r="D1476" s="64" t="str">
        <f>תקן[[#This Row],[סוג פריט]]</f>
        <v>כלי חשמל</v>
      </c>
      <c r="E1476" s="64" t="str">
        <f>תקן[[#This Row],[קטגוריה]]</f>
        <v>חדר רחצה</v>
      </c>
      <c r="F1476" s="60" t="str">
        <f>תקן[[#This Row],[תיאור הפריט]]</f>
        <v>תנור חימום</v>
      </c>
      <c r="G1476" s="64">
        <f>תקן[[#This Row],[עלות פריט]]</f>
        <v>250</v>
      </c>
      <c r="H1476" s="64">
        <f>תקן[[#This Row],[כמות]]</f>
        <v>2</v>
      </c>
      <c r="I1476" s="64">
        <f>תקן[[#This Row],[סהכ עלות]]</f>
        <v>500</v>
      </c>
      <c r="J1476" s="65"/>
      <c r="K1476" s="209" t="str">
        <f t="shared" si="216"/>
        <v>תנור חימום</v>
      </c>
      <c r="L1476" s="210">
        <f t="shared" si="217"/>
        <v>2</v>
      </c>
      <c r="M1476" s="211">
        <f t="shared" si="218"/>
        <v>0</v>
      </c>
      <c r="N1476" s="211">
        <f t="shared" si="219"/>
        <v>500</v>
      </c>
      <c r="O1476" s="210"/>
      <c r="P1476" s="218"/>
      <c r="Q1476" s="215" t="str">
        <f t="shared" si="220"/>
        <v>כלי חשמל</v>
      </c>
      <c r="R1476" s="219">
        <f t="shared" si="221"/>
        <v>2</v>
      </c>
      <c r="S1476" s="211">
        <f t="shared" si="222"/>
        <v>0</v>
      </c>
      <c r="T1476" s="211">
        <f t="shared" si="223"/>
        <v>250</v>
      </c>
      <c r="U1476" s="211">
        <f t="shared" si="224"/>
        <v>500</v>
      </c>
      <c r="V1476" s="220"/>
      <c r="X1476" s="63" t="str">
        <f>'טבלה מרכזת'!A1476</f>
        <v>תשושים-אופק</v>
      </c>
      <c r="Y1476" s="63">
        <f>'טבלה מרכזת'!B1476</f>
        <v>120</v>
      </c>
      <c r="Z1476" s="63" t="str">
        <f>'טבלה מרכזת'!C1476</f>
        <v>כלי חשמל</v>
      </c>
      <c r="AA1476" s="63" t="str">
        <f>'טבלה מרכזת'!D1476</f>
        <v>חדר רחצה</v>
      </c>
      <c r="AB1476" s="63" t="str">
        <f>'טבלה מרכזת'!E1476</f>
        <v>תנור חימום</v>
      </c>
      <c r="AC1476" s="63">
        <f>'טבלה מרכזת'!F1476</f>
        <v>250</v>
      </c>
      <c r="AD1476" s="63">
        <f>'טבלה מרכזת'!G1476</f>
        <v>2</v>
      </c>
      <c r="AE1476" s="63">
        <f>'טבלה מרכזת'!H1476</f>
        <v>500</v>
      </c>
    </row>
    <row r="1477" spans="2:31" ht="14.5" thickBot="1" x14ac:dyDescent="0.35">
      <c r="B1477" s="64" t="str">
        <f>תקן[[#This Row],[סוג מרכז]]</f>
        <v>תשושים-אופק</v>
      </c>
      <c r="C1477" s="64">
        <f>תקן[[#This Row],[גודל מרכז]]</f>
        <v>120</v>
      </c>
      <c r="D1477" s="64" t="str">
        <f>תקן[[#This Row],[סוג פריט]]</f>
        <v>כללי</v>
      </c>
      <c r="E1477" s="64" t="str">
        <f>תקן[[#This Row],[קטגוריה]]</f>
        <v>חדרי צוות/רב תחומי</v>
      </c>
      <c r="F1477" s="60" t="str">
        <f>תקן[[#This Row],[תיאור הפריט]]</f>
        <v>מד חום אינפרא אדום</v>
      </c>
      <c r="G1477" s="64">
        <f>תקן[[#This Row],[עלות פריט]]</f>
        <v>250</v>
      </c>
      <c r="H1477" s="64">
        <f>תקן[[#This Row],[כמות]]</f>
        <v>1</v>
      </c>
      <c r="I1477" s="64">
        <f>תקן[[#This Row],[סהכ עלות]]</f>
        <v>250</v>
      </c>
      <c r="J1477" s="65"/>
      <c r="K1477" s="209" t="str">
        <f t="shared" si="216"/>
        <v>מד חום אינפרא אדום</v>
      </c>
      <c r="L1477" s="210">
        <f t="shared" si="217"/>
        <v>1</v>
      </c>
      <c r="M1477" s="211">
        <f t="shared" si="218"/>
        <v>0</v>
      </c>
      <c r="N1477" s="211">
        <f t="shared" si="219"/>
        <v>250</v>
      </c>
      <c r="O1477" s="210"/>
      <c r="P1477" s="218"/>
      <c r="Q1477" s="215" t="str">
        <f t="shared" si="220"/>
        <v>כללי</v>
      </c>
      <c r="R1477" s="219">
        <f t="shared" si="221"/>
        <v>1</v>
      </c>
      <c r="S1477" s="211">
        <f t="shared" si="222"/>
        <v>0</v>
      </c>
      <c r="T1477" s="211">
        <f t="shared" si="223"/>
        <v>250</v>
      </c>
      <c r="U1477" s="211">
        <f t="shared" si="224"/>
        <v>250</v>
      </c>
      <c r="V1477" s="220"/>
      <c r="X1477" s="63" t="str">
        <f>'טבלה מרכזת'!A1477</f>
        <v>תשושים-אופק</v>
      </c>
      <c r="Y1477" s="63">
        <f>'טבלה מרכזת'!B1477</f>
        <v>120</v>
      </c>
      <c r="Z1477" s="63" t="str">
        <f>'טבלה מרכזת'!C1477</f>
        <v>כללי</v>
      </c>
      <c r="AA1477" s="63" t="str">
        <f>'טבלה מרכזת'!D1477</f>
        <v>חדרי צוות/רב תחומי</v>
      </c>
      <c r="AB1477" s="63" t="str">
        <f>'טבלה מרכזת'!E1477</f>
        <v>מד חום אינפרא אדום</v>
      </c>
      <c r="AC1477" s="63">
        <f>'טבלה מרכזת'!F1477</f>
        <v>250</v>
      </c>
      <c r="AD1477" s="63">
        <f>'טבלה מרכזת'!G1477</f>
        <v>1</v>
      </c>
      <c r="AE1477" s="63">
        <f>'טבלה מרכזת'!H1477</f>
        <v>250</v>
      </c>
    </row>
    <row r="1478" spans="2:31" ht="28.5" thickBot="1" x14ac:dyDescent="0.35">
      <c r="B1478" s="64" t="str">
        <f>תקן[[#This Row],[סוג מרכז]]</f>
        <v>תשושים-אופק</v>
      </c>
      <c r="C1478" s="64">
        <f>תקן[[#This Row],[גודל מרכז]]</f>
        <v>120</v>
      </c>
      <c r="D1478" s="64" t="str">
        <f>תקן[[#This Row],[סוג פריט]]</f>
        <v>כללי</v>
      </c>
      <c r="E1478" s="64" t="str">
        <f>תקן[[#This Row],[קטגוריה]]</f>
        <v>חדרי צוות/רב תחומי</v>
      </c>
      <c r="F1478" s="60" t="str">
        <f>תקן[[#This Row],[תיאור הפריט]]</f>
        <v>מד לחץ דם, חום, דופק  וסוטורציה</v>
      </c>
      <c r="G1478" s="64">
        <f>תקן[[#This Row],[עלות פריט]]</f>
        <v>2500</v>
      </c>
      <c r="H1478" s="64">
        <f>תקן[[#This Row],[כמות]]</f>
        <v>1</v>
      </c>
      <c r="I1478" s="64">
        <f>תקן[[#This Row],[סהכ עלות]]</f>
        <v>2500</v>
      </c>
      <c r="J1478" s="65"/>
      <c r="K1478" s="209" t="str">
        <f t="shared" si="216"/>
        <v>מד לחץ דם, חום, דופק  וסוטורציה</v>
      </c>
      <c r="L1478" s="210">
        <f t="shared" si="217"/>
        <v>1</v>
      </c>
      <c r="M1478" s="211">
        <f t="shared" si="218"/>
        <v>0</v>
      </c>
      <c r="N1478" s="211">
        <f t="shared" si="219"/>
        <v>2500</v>
      </c>
      <c r="O1478" s="210"/>
      <c r="P1478" s="218"/>
      <c r="Q1478" s="215" t="str">
        <f t="shared" si="220"/>
        <v>כללי</v>
      </c>
      <c r="R1478" s="219">
        <f t="shared" si="221"/>
        <v>1</v>
      </c>
      <c r="S1478" s="211">
        <f t="shared" si="222"/>
        <v>0</v>
      </c>
      <c r="T1478" s="211">
        <f t="shared" si="223"/>
        <v>2500</v>
      </c>
      <c r="U1478" s="211">
        <f t="shared" si="224"/>
        <v>2500</v>
      </c>
      <c r="V1478" s="220"/>
      <c r="X1478" s="63" t="str">
        <f>'טבלה מרכזת'!A1478</f>
        <v>תשושים-אופק</v>
      </c>
      <c r="Y1478" s="63">
        <f>'טבלה מרכזת'!B1478</f>
        <v>120</v>
      </c>
      <c r="Z1478" s="63" t="str">
        <f>'טבלה מרכזת'!C1478</f>
        <v>כללי</v>
      </c>
      <c r="AA1478" s="63" t="str">
        <f>'טבלה מרכזת'!D1478</f>
        <v>חדרי צוות/רב תחומי</v>
      </c>
      <c r="AB1478" s="63" t="str">
        <f>'טבלה מרכזת'!E1478</f>
        <v>מד לחץ דם, חום, דופק  וסוטורציה</v>
      </c>
      <c r="AC1478" s="63">
        <f>'טבלה מרכזת'!F1478</f>
        <v>2500</v>
      </c>
      <c r="AD1478" s="63">
        <f>'טבלה מרכזת'!G1478</f>
        <v>1</v>
      </c>
      <c r="AE1478" s="63">
        <f>'טבלה מרכזת'!H1478</f>
        <v>2500</v>
      </c>
    </row>
    <row r="1479" spans="2:31" ht="14.5" thickBot="1" x14ac:dyDescent="0.35">
      <c r="B1479" s="64" t="str">
        <f>תקן[[#This Row],[סוג מרכז]]</f>
        <v>תשושים-אופק</v>
      </c>
      <c r="C1479" s="64">
        <f>תקן[[#This Row],[גודל מרכז]]</f>
        <v>120</v>
      </c>
      <c r="D1479" s="64" t="str">
        <f>תקן[[#This Row],[סוג פריט]]</f>
        <v>כללי</v>
      </c>
      <c r="E1479" s="64" t="str">
        <f>תקן[[#This Row],[קטגוריה]]</f>
        <v>כללי</v>
      </c>
      <c r="F1479" s="60" t="str">
        <f>תקן[[#This Row],[תיאור הפריט]]</f>
        <v>מזרקי אפיפן</v>
      </c>
      <c r="G1479" s="64">
        <f>תקן[[#This Row],[עלות פריט]]</f>
        <v>350</v>
      </c>
      <c r="H1479" s="64">
        <f>תקן[[#This Row],[כמות]]</f>
        <v>2</v>
      </c>
      <c r="I1479" s="64">
        <f>תקן[[#This Row],[סהכ עלות]]</f>
        <v>700</v>
      </c>
      <c r="J1479" s="65"/>
      <c r="K1479" s="209" t="str">
        <f t="shared" si="216"/>
        <v>מזרקי אפיפן</v>
      </c>
      <c r="L1479" s="210">
        <f t="shared" si="217"/>
        <v>2</v>
      </c>
      <c r="M1479" s="211">
        <f t="shared" si="218"/>
        <v>0</v>
      </c>
      <c r="N1479" s="211">
        <f t="shared" si="219"/>
        <v>700</v>
      </c>
      <c r="O1479" s="210"/>
      <c r="P1479" s="218"/>
      <c r="Q1479" s="215" t="str">
        <f t="shared" si="220"/>
        <v>כללי</v>
      </c>
      <c r="R1479" s="219">
        <f t="shared" si="221"/>
        <v>2</v>
      </c>
      <c r="S1479" s="211">
        <f t="shared" si="222"/>
        <v>0</v>
      </c>
      <c r="T1479" s="211">
        <f t="shared" si="223"/>
        <v>350</v>
      </c>
      <c r="U1479" s="211">
        <f t="shared" si="224"/>
        <v>700</v>
      </c>
      <c r="V1479" s="220"/>
      <c r="X1479" s="63" t="str">
        <f>'טבלה מרכזת'!A1479</f>
        <v>תשושים-אופק</v>
      </c>
      <c r="Y1479" s="63">
        <f>'טבלה מרכזת'!B1479</f>
        <v>120</v>
      </c>
      <c r="Z1479" s="63" t="str">
        <f>'טבלה מרכזת'!C1479</f>
        <v>כללי</v>
      </c>
      <c r="AA1479" s="63" t="str">
        <f>'טבלה מרכזת'!D1479</f>
        <v>כללי</v>
      </c>
      <c r="AB1479" s="63" t="str">
        <f>'טבלה מרכזת'!E1479</f>
        <v>מזרקי אפיפן</v>
      </c>
      <c r="AC1479" s="63">
        <f>'טבלה מרכזת'!F1479</f>
        <v>350</v>
      </c>
      <c r="AD1479" s="63">
        <f>'טבלה מרכזת'!G1479</f>
        <v>2</v>
      </c>
      <c r="AE1479" s="63">
        <f>'טבלה מרכזת'!H1479</f>
        <v>700</v>
      </c>
    </row>
    <row r="1480" spans="2:31" ht="14.5" thickBot="1" x14ac:dyDescent="0.35">
      <c r="B1480" s="64" t="str">
        <f>תקן[[#This Row],[סוג מרכז]]</f>
        <v>תשושים-אופק</v>
      </c>
      <c r="C1480" s="64">
        <f>תקן[[#This Row],[גודל מרכז]]</f>
        <v>120</v>
      </c>
      <c r="D1480" s="64" t="str">
        <f>תקן[[#This Row],[סוג פריט]]</f>
        <v>כללי</v>
      </c>
      <c r="E1480" s="64" t="str">
        <f>תקן[[#This Row],[קטגוריה]]</f>
        <v>כללי</v>
      </c>
      <c r="F1480" s="60" t="str">
        <f>תקן[[#This Row],[תיאור הפריט]]</f>
        <v>עיצוב פנים - תקציב למעצב/ת</v>
      </c>
      <c r="G1480" s="64">
        <f>תקן[[#This Row],[עלות פריט]]</f>
        <v>10000</v>
      </c>
      <c r="H1480" s="64">
        <f>תקן[[#This Row],[כמות]]</f>
        <v>3</v>
      </c>
      <c r="I1480" s="64">
        <f>תקן[[#This Row],[סהכ עלות]]</f>
        <v>30000</v>
      </c>
      <c r="J1480" s="65"/>
      <c r="K1480" s="209" t="str">
        <f t="shared" si="216"/>
        <v>עיצוב פנים - תקציב למעצב/ת</v>
      </c>
      <c r="L1480" s="210">
        <f t="shared" si="217"/>
        <v>3</v>
      </c>
      <c r="M1480" s="211">
        <f t="shared" si="218"/>
        <v>0</v>
      </c>
      <c r="N1480" s="211">
        <f t="shared" si="219"/>
        <v>30000</v>
      </c>
      <c r="O1480" s="210"/>
      <c r="P1480" s="218"/>
      <c r="Q1480" s="215" t="str">
        <f t="shared" si="220"/>
        <v>כללי</v>
      </c>
      <c r="R1480" s="219">
        <f t="shared" si="221"/>
        <v>3</v>
      </c>
      <c r="S1480" s="211">
        <f t="shared" si="222"/>
        <v>0</v>
      </c>
      <c r="T1480" s="211">
        <f t="shared" si="223"/>
        <v>10000</v>
      </c>
      <c r="U1480" s="211">
        <f t="shared" si="224"/>
        <v>30000</v>
      </c>
      <c r="V1480" s="220"/>
      <c r="X1480" s="63" t="str">
        <f>'טבלה מרכזת'!A1480</f>
        <v>תשושים-אופק</v>
      </c>
      <c r="Y1480" s="63">
        <f>'טבלה מרכזת'!B1480</f>
        <v>120</v>
      </c>
      <c r="Z1480" s="63" t="str">
        <f>'טבלה מרכזת'!C1480</f>
        <v>כללי</v>
      </c>
      <c r="AA1480" s="63" t="str">
        <f>'טבלה מרכזת'!D1480</f>
        <v>כללי</v>
      </c>
      <c r="AB1480" s="63" t="str">
        <f>'טבלה מרכזת'!E1480</f>
        <v>עיצוב פנים - תקציב למעצב/ת</v>
      </c>
      <c r="AC1480" s="63">
        <f>'טבלה מרכזת'!F1480</f>
        <v>10000</v>
      </c>
      <c r="AD1480" s="63">
        <f>'טבלה מרכזת'!G1480</f>
        <v>3</v>
      </c>
      <c r="AE1480" s="63">
        <f>'טבלה מרכזת'!H1480</f>
        <v>30000</v>
      </c>
    </row>
    <row r="1481" spans="2:31" ht="14.5" thickBot="1" x14ac:dyDescent="0.35">
      <c r="B1481" s="64" t="str">
        <f>תקן[[#This Row],[סוג מרכז]]</f>
        <v>תשושים-אופק</v>
      </c>
      <c r="C1481" s="64">
        <f>תקן[[#This Row],[גודל מרכז]]</f>
        <v>120</v>
      </c>
      <c r="D1481" s="64" t="str">
        <f>תקן[[#This Row],[סוג פריט]]</f>
        <v>כללי</v>
      </c>
      <c r="E1481" s="64" t="str">
        <f>תקן[[#This Row],[קטגוריה]]</f>
        <v>כללי</v>
      </c>
      <c r="F1481" s="60" t="str">
        <f>תקן[[#This Row],[תיאור הפריט]]</f>
        <v>קטלן יתושים</v>
      </c>
      <c r="G1481" s="64">
        <f>תקן[[#This Row],[עלות פריט]]</f>
        <v>250</v>
      </c>
      <c r="H1481" s="64">
        <f>תקן[[#This Row],[כמות]]</f>
        <v>5</v>
      </c>
      <c r="I1481" s="64">
        <f>תקן[[#This Row],[סהכ עלות]]</f>
        <v>1250</v>
      </c>
      <c r="J1481" s="65"/>
      <c r="K1481" s="209" t="str">
        <f t="shared" si="216"/>
        <v>קטלן יתושים</v>
      </c>
      <c r="L1481" s="210">
        <f t="shared" si="217"/>
        <v>5</v>
      </c>
      <c r="M1481" s="211">
        <f t="shared" si="218"/>
        <v>0</v>
      </c>
      <c r="N1481" s="211">
        <f t="shared" si="219"/>
        <v>1250</v>
      </c>
      <c r="O1481" s="210"/>
      <c r="P1481" s="218"/>
      <c r="Q1481" s="215" t="str">
        <f t="shared" si="220"/>
        <v>כללי</v>
      </c>
      <c r="R1481" s="219">
        <f t="shared" si="221"/>
        <v>5</v>
      </c>
      <c r="S1481" s="211">
        <f t="shared" si="222"/>
        <v>0</v>
      </c>
      <c r="T1481" s="211">
        <f t="shared" si="223"/>
        <v>250</v>
      </c>
      <c r="U1481" s="211">
        <f t="shared" si="224"/>
        <v>1250</v>
      </c>
      <c r="V1481" s="220"/>
      <c r="X1481" s="63" t="str">
        <f>'טבלה מרכזת'!A1481</f>
        <v>תשושים-אופק</v>
      </c>
      <c r="Y1481" s="63">
        <f>'טבלה מרכזת'!B1481</f>
        <v>120</v>
      </c>
      <c r="Z1481" s="63" t="str">
        <f>'טבלה מרכזת'!C1481</f>
        <v>כללי</v>
      </c>
      <c r="AA1481" s="63" t="str">
        <f>'טבלה מרכזת'!D1481</f>
        <v>כללי</v>
      </c>
      <c r="AB1481" s="63" t="str">
        <f>'טבלה מרכזת'!E1481</f>
        <v>קטלן יתושים</v>
      </c>
      <c r="AC1481" s="63">
        <f>'טבלה מרכזת'!F1481</f>
        <v>250</v>
      </c>
      <c r="AD1481" s="63">
        <f>'טבלה מרכזת'!G1481</f>
        <v>5</v>
      </c>
      <c r="AE1481" s="63">
        <f>'טבלה מרכזת'!H1481</f>
        <v>1250</v>
      </c>
    </row>
    <row r="1482" spans="2:31" ht="14.5" thickBot="1" x14ac:dyDescent="0.35">
      <c r="B1482" s="64" t="str">
        <f>תקן[[#This Row],[סוג מרכז]]</f>
        <v>תשושים-אופק</v>
      </c>
      <c r="C1482" s="64">
        <f>תקן[[#This Row],[גודל מרכז]]</f>
        <v>120</v>
      </c>
      <c r="D1482" s="64" t="str">
        <f>תקן[[#This Row],[סוג פריט]]</f>
        <v>מטבח וחדר אוכל</v>
      </c>
      <c r="E1482" s="64" t="str">
        <f>תקן[[#This Row],[קטגוריה]]</f>
        <v>מטבח</v>
      </c>
      <c r="F1482" s="60" t="str">
        <f>תקן[[#This Row],[תיאור הפריט]]</f>
        <v>ארון חימום תבניות</v>
      </c>
      <c r="G1482" s="64">
        <f>תקן[[#This Row],[עלות פריט]]</f>
        <v>7500</v>
      </c>
      <c r="H1482" s="64">
        <f>תקן[[#This Row],[כמות]]</f>
        <v>1</v>
      </c>
      <c r="I1482" s="64">
        <f>תקן[[#This Row],[סהכ עלות]]</f>
        <v>7500</v>
      </c>
      <c r="J1482" s="65"/>
      <c r="K1482" s="209" t="str">
        <f t="shared" si="216"/>
        <v>ארון חימום תבניות</v>
      </c>
      <c r="L1482" s="210">
        <f t="shared" si="217"/>
        <v>1</v>
      </c>
      <c r="M1482" s="211">
        <f t="shared" si="218"/>
        <v>0</v>
      </c>
      <c r="N1482" s="211">
        <f t="shared" si="219"/>
        <v>7500</v>
      </c>
      <c r="O1482" s="210"/>
      <c r="P1482" s="218"/>
      <c r="Q1482" s="215" t="str">
        <f t="shared" si="220"/>
        <v>מטבח וחדר אוכל</v>
      </c>
      <c r="R1482" s="219">
        <f t="shared" si="221"/>
        <v>1</v>
      </c>
      <c r="S1482" s="211">
        <f t="shared" si="222"/>
        <v>0</v>
      </c>
      <c r="T1482" s="211">
        <f t="shared" si="223"/>
        <v>7500</v>
      </c>
      <c r="U1482" s="211">
        <f t="shared" si="224"/>
        <v>7500</v>
      </c>
      <c r="V1482" s="220"/>
      <c r="X1482" s="63" t="str">
        <f>'טבלה מרכזת'!A1482</f>
        <v>תשושים-אופק</v>
      </c>
      <c r="Y1482" s="63">
        <f>'טבלה מרכזת'!B1482</f>
        <v>120</v>
      </c>
      <c r="Z1482" s="63" t="str">
        <f>'טבלה מרכזת'!C1482</f>
        <v>מטבח וחדר אוכל</v>
      </c>
      <c r="AA1482" s="63" t="str">
        <f>'טבלה מרכזת'!D1482</f>
        <v>מטבח</v>
      </c>
      <c r="AB1482" s="63" t="str">
        <f>'טבלה מרכזת'!E1482</f>
        <v>ארון חימום תבניות</v>
      </c>
      <c r="AC1482" s="63">
        <f>'טבלה מרכזת'!F1482</f>
        <v>7500</v>
      </c>
      <c r="AD1482" s="63">
        <f>'טבלה מרכזת'!G1482</f>
        <v>1</v>
      </c>
      <c r="AE1482" s="63">
        <f>'טבלה מרכזת'!H1482</f>
        <v>7500</v>
      </c>
    </row>
    <row r="1483" spans="2:31" ht="14.5" thickBot="1" x14ac:dyDescent="0.35">
      <c r="B1483" s="64" t="str">
        <f>תקן[[#This Row],[סוג מרכז]]</f>
        <v>תשושים-אופק</v>
      </c>
      <c r="C1483" s="64">
        <f>תקן[[#This Row],[גודל מרכז]]</f>
        <v>120</v>
      </c>
      <c r="D1483" s="64" t="str">
        <f>תקן[[#This Row],[סוג פריט]]</f>
        <v>מטבח וחדר אוכל</v>
      </c>
      <c r="E1483" s="64" t="str">
        <f>תקן[[#This Row],[קטגוריה]]</f>
        <v>מטבח</v>
      </c>
      <c r="F1483" s="60" t="str">
        <f>תקן[[#This Row],[תיאור הפריט]]</f>
        <v>כוננית לאיחסון כלים וסירים</v>
      </c>
      <c r="G1483" s="64">
        <f>תקן[[#This Row],[עלות פריט]]</f>
        <v>1500</v>
      </c>
      <c r="H1483" s="64">
        <f>תקן[[#This Row],[כמות]]</f>
        <v>3</v>
      </c>
      <c r="I1483" s="64">
        <f>תקן[[#This Row],[סהכ עלות]]</f>
        <v>4500</v>
      </c>
      <c r="J1483" s="65"/>
      <c r="K1483" s="209" t="str">
        <f t="shared" si="216"/>
        <v>כוננית לאיחסון כלים וסירים</v>
      </c>
      <c r="L1483" s="210">
        <f t="shared" si="217"/>
        <v>3</v>
      </c>
      <c r="M1483" s="211">
        <f t="shared" si="218"/>
        <v>0</v>
      </c>
      <c r="N1483" s="211">
        <f t="shared" si="219"/>
        <v>4500</v>
      </c>
      <c r="O1483" s="210"/>
      <c r="P1483" s="218"/>
      <c r="Q1483" s="215" t="str">
        <f t="shared" si="220"/>
        <v>מטבח וחדר אוכל</v>
      </c>
      <c r="R1483" s="219">
        <f t="shared" si="221"/>
        <v>3</v>
      </c>
      <c r="S1483" s="211">
        <f t="shared" si="222"/>
        <v>0</v>
      </c>
      <c r="T1483" s="211">
        <f t="shared" si="223"/>
        <v>1500</v>
      </c>
      <c r="U1483" s="211">
        <f t="shared" si="224"/>
        <v>4500</v>
      </c>
      <c r="V1483" s="220"/>
      <c r="X1483" s="63" t="str">
        <f>'טבלה מרכזת'!A1483</f>
        <v>תשושים-אופק</v>
      </c>
      <c r="Y1483" s="63">
        <f>'טבלה מרכזת'!B1483</f>
        <v>120</v>
      </c>
      <c r="Z1483" s="63" t="str">
        <f>'טבלה מרכזת'!C1483</f>
        <v>מטבח וחדר אוכל</v>
      </c>
      <c r="AA1483" s="63" t="str">
        <f>'טבלה מרכזת'!D1483</f>
        <v>מטבח</v>
      </c>
      <c r="AB1483" s="63" t="str">
        <f>'טבלה מרכזת'!E1483</f>
        <v>כוננית לאיחסון כלים וסירים</v>
      </c>
      <c r="AC1483" s="63">
        <f>'טבלה מרכזת'!F1483</f>
        <v>1500</v>
      </c>
      <c r="AD1483" s="63">
        <f>'טבלה מרכזת'!G1483</f>
        <v>3</v>
      </c>
      <c r="AE1483" s="63">
        <f>'טבלה מרכזת'!H1483</f>
        <v>4500</v>
      </c>
    </row>
    <row r="1484" spans="2:31" ht="14.5" thickBot="1" x14ac:dyDescent="0.35">
      <c r="B1484" s="64" t="str">
        <f>תקן[[#This Row],[סוג מרכז]]</f>
        <v>תשושים-אופק</v>
      </c>
      <c r="C1484" s="64">
        <f>תקן[[#This Row],[גודל מרכז]]</f>
        <v>120</v>
      </c>
      <c r="D1484" s="64" t="str">
        <f>תקן[[#This Row],[סוג פריט]]</f>
        <v>מטבח וחדר אוכל</v>
      </c>
      <c r="E1484" s="64" t="str">
        <f>תקן[[#This Row],[קטגוריה]]</f>
        <v>חדר אוכל</v>
      </c>
      <c r="F1484" s="60" t="str">
        <f>תקן[[#This Row],[תיאור הפריט]]</f>
        <v>כלי אוכל</v>
      </c>
      <c r="G1484" s="64">
        <f>תקן[[#This Row],[עלות פריט]]</f>
        <v>1000</v>
      </c>
      <c r="H1484" s="64">
        <f>תקן[[#This Row],[כמות]]</f>
        <v>36</v>
      </c>
      <c r="I1484" s="64">
        <f>תקן[[#This Row],[סהכ עלות]]</f>
        <v>36000</v>
      </c>
      <c r="J1484" s="65"/>
      <c r="K1484" s="209" t="str">
        <f t="shared" si="216"/>
        <v>כלי אוכל</v>
      </c>
      <c r="L1484" s="210">
        <f t="shared" si="217"/>
        <v>36</v>
      </c>
      <c r="M1484" s="211">
        <f t="shared" si="218"/>
        <v>0</v>
      </c>
      <c r="N1484" s="211">
        <f t="shared" si="219"/>
        <v>36000</v>
      </c>
      <c r="O1484" s="210"/>
      <c r="P1484" s="218"/>
      <c r="Q1484" s="215" t="str">
        <f t="shared" si="220"/>
        <v>מטבח וחדר אוכל</v>
      </c>
      <c r="R1484" s="219">
        <f t="shared" si="221"/>
        <v>36</v>
      </c>
      <c r="S1484" s="211">
        <f t="shared" si="222"/>
        <v>0</v>
      </c>
      <c r="T1484" s="211">
        <f t="shared" si="223"/>
        <v>1000</v>
      </c>
      <c r="U1484" s="211">
        <f t="shared" si="224"/>
        <v>36000</v>
      </c>
      <c r="V1484" s="220"/>
      <c r="X1484" s="63" t="str">
        <f>'טבלה מרכזת'!A1484</f>
        <v>תשושים-אופק</v>
      </c>
      <c r="Y1484" s="63">
        <f>'טבלה מרכזת'!B1484</f>
        <v>120</v>
      </c>
      <c r="Z1484" s="63" t="str">
        <f>'טבלה מרכזת'!C1484</f>
        <v>מטבח וחדר אוכל</v>
      </c>
      <c r="AA1484" s="63" t="str">
        <f>'טבלה מרכזת'!D1484</f>
        <v>חדר אוכל</v>
      </c>
      <c r="AB1484" s="63" t="str">
        <f>'טבלה מרכזת'!E1484</f>
        <v>כלי אוכל</v>
      </c>
      <c r="AC1484" s="63">
        <f>'טבלה מרכזת'!F1484</f>
        <v>1000</v>
      </c>
      <c r="AD1484" s="63">
        <f>'טבלה מרכזת'!G1484</f>
        <v>36</v>
      </c>
      <c r="AE1484" s="63">
        <f>'טבלה מרכזת'!H1484</f>
        <v>36000</v>
      </c>
    </row>
    <row r="1485" spans="2:31" ht="14.5" thickBot="1" x14ac:dyDescent="0.35">
      <c r="B1485" s="64" t="str">
        <f>תקן[[#This Row],[סוג מרכז]]</f>
        <v>תשושים-אופק</v>
      </c>
      <c r="C1485" s="64">
        <f>תקן[[#This Row],[גודל מרכז]]</f>
        <v>120</v>
      </c>
      <c r="D1485" s="64" t="str">
        <f>תקן[[#This Row],[סוג פריט]]</f>
        <v>מטבח וחדר אוכל</v>
      </c>
      <c r="E1485" s="64" t="str">
        <f>תקן[[#This Row],[קטגוריה]]</f>
        <v>כלי הכנה-מטבח מחמם</v>
      </c>
      <c r="F1485" s="60" t="str">
        <f>תקן[[#This Row],[תיאור הפריט]]</f>
        <v>כלי עבודה מסוגים שונים</v>
      </c>
      <c r="G1485" s="64">
        <f>תקן[[#This Row],[עלות פריט]]</f>
        <v>3500</v>
      </c>
      <c r="H1485" s="64">
        <f>תקן[[#This Row],[כמות]]</f>
        <v>2</v>
      </c>
      <c r="I1485" s="64">
        <f>תקן[[#This Row],[סהכ עלות]]</f>
        <v>7000</v>
      </c>
      <c r="J1485" s="65"/>
      <c r="K1485" s="209" t="str">
        <f t="shared" si="216"/>
        <v>כלי עבודה מסוגים שונים</v>
      </c>
      <c r="L1485" s="210">
        <f t="shared" si="217"/>
        <v>2</v>
      </c>
      <c r="M1485" s="211">
        <f t="shared" si="218"/>
        <v>0</v>
      </c>
      <c r="N1485" s="211">
        <f t="shared" si="219"/>
        <v>7000</v>
      </c>
      <c r="O1485" s="210"/>
      <c r="P1485" s="218"/>
      <c r="Q1485" s="215" t="str">
        <f t="shared" si="220"/>
        <v>מטבח וחדר אוכל</v>
      </c>
      <c r="R1485" s="219">
        <f t="shared" si="221"/>
        <v>2</v>
      </c>
      <c r="S1485" s="211">
        <f t="shared" si="222"/>
        <v>0</v>
      </c>
      <c r="T1485" s="211">
        <f t="shared" si="223"/>
        <v>3500</v>
      </c>
      <c r="U1485" s="211">
        <f t="shared" si="224"/>
        <v>7000</v>
      </c>
      <c r="V1485" s="220"/>
      <c r="X1485" s="63" t="str">
        <f>'טבלה מרכזת'!A1485</f>
        <v>תשושים-אופק</v>
      </c>
      <c r="Y1485" s="63">
        <f>'טבלה מרכזת'!B1485</f>
        <v>120</v>
      </c>
      <c r="Z1485" s="63" t="str">
        <f>'טבלה מרכזת'!C1485</f>
        <v>מטבח וחדר אוכל</v>
      </c>
      <c r="AA1485" s="63" t="str">
        <f>'טבלה מרכזת'!D1485</f>
        <v>כלי הכנה-מטבח מחמם</v>
      </c>
      <c r="AB1485" s="63" t="str">
        <f>'טבלה מרכזת'!E1485</f>
        <v>כלי עבודה מסוגים שונים</v>
      </c>
      <c r="AC1485" s="63">
        <f>'טבלה מרכזת'!F1485</f>
        <v>3500</v>
      </c>
      <c r="AD1485" s="63">
        <f>'טבלה מרכזת'!G1485</f>
        <v>2</v>
      </c>
      <c r="AE1485" s="63">
        <f>'טבלה מרכזת'!H1485</f>
        <v>7000</v>
      </c>
    </row>
    <row r="1486" spans="2:31" ht="14.5" thickBot="1" x14ac:dyDescent="0.35">
      <c r="B1486" s="64" t="str">
        <f>תקן[[#This Row],[סוג מרכז]]</f>
        <v>תשושים-אופק</v>
      </c>
      <c r="C1486" s="64">
        <f>תקן[[#This Row],[גודל מרכז]]</f>
        <v>120</v>
      </c>
      <c r="D1486" s="64" t="str">
        <f>תקן[[#This Row],[סוג פריט]]</f>
        <v>מטבח וחדר אוכל</v>
      </c>
      <c r="E1486" s="64" t="str">
        <f>תקן[[#This Row],[קטגוריה]]</f>
        <v>מטבח</v>
      </c>
      <c r="F1486" s="60" t="str">
        <f>תקן[[#This Row],[תיאור הפריט]]</f>
        <v>מדיח כלים דלפקי</v>
      </c>
      <c r="G1486" s="64">
        <f>תקן[[#This Row],[עלות פריט]]</f>
        <v>8500</v>
      </c>
      <c r="H1486" s="64">
        <f>תקן[[#This Row],[כמות]]</f>
        <v>0</v>
      </c>
      <c r="I1486" s="64">
        <f>תקן[[#This Row],[סהכ עלות]]</f>
        <v>0</v>
      </c>
      <c r="J1486" s="65"/>
      <c r="K1486" s="209" t="str">
        <f t="shared" si="216"/>
        <v>מדיח כלים דלפקי</v>
      </c>
      <c r="L1486" s="210">
        <f t="shared" si="217"/>
        <v>0</v>
      </c>
      <c r="M1486" s="211">
        <f t="shared" si="218"/>
        <v>0</v>
      </c>
      <c r="N1486" s="211">
        <f t="shared" si="219"/>
        <v>0</v>
      </c>
      <c r="O1486" s="210"/>
      <c r="P1486" s="218"/>
      <c r="Q1486" s="215" t="str">
        <f t="shared" si="220"/>
        <v>מטבח וחדר אוכל</v>
      </c>
      <c r="R1486" s="219">
        <f t="shared" si="221"/>
        <v>0</v>
      </c>
      <c r="S1486" s="211">
        <f t="shared" si="222"/>
        <v>0</v>
      </c>
      <c r="T1486" s="211">
        <f t="shared" si="223"/>
        <v>8500</v>
      </c>
      <c r="U1486" s="211">
        <f t="shared" si="224"/>
        <v>0</v>
      </c>
      <c r="V1486" s="220"/>
      <c r="X1486" s="63" t="str">
        <f>'טבלה מרכזת'!A1486</f>
        <v>תשושים-אופק</v>
      </c>
      <c r="Y1486" s="63">
        <f>'טבלה מרכזת'!B1486</f>
        <v>120</v>
      </c>
      <c r="Z1486" s="63" t="str">
        <f>'טבלה מרכזת'!C1486</f>
        <v>מטבח וחדר אוכל</v>
      </c>
      <c r="AA1486" s="63" t="str">
        <f>'טבלה מרכזת'!D1486</f>
        <v>מטבח</v>
      </c>
      <c r="AB1486" s="63" t="str">
        <f>'טבלה מרכזת'!E1486</f>
        <v>מדיח כלים דלפקי</v>
      </c>
      <c r="AC1486" s="63">
        <f>'טבלה מרכזת'!F1486</f>
        <v>8500</v>
      </c>
      <c r="AD1486" s="63">
        <f>'טבלה מרכזת'!G1486</f>
        <v>0</v>
      </c>
      <c r="AE1486" s="63">
        <f>'טבלה מרכזת'!H1486</f>
        <v>0</v>
      </c>
    </row>
    <row r="1487" spans="2:31" ht="28.5" thickBot="1" x14ac:dyDescent="0.35">
      <c r="B1487" s="64" t="str">
        <f>תקן[[#This Row],[סוג מרכז]]</f>
        <v>תשושים-אופק</v>
      </c>
      <c r="C1487" s="64">
        <f>תקן[[#This Row],[גודל מרכז]]</f>
        <v>120</v>
      </c>
      <c r="D1487" s="64" t="str">
        <f>תקן[[#This Row],[סוג פריט]]</f>
        <v>מטבח וחדר אוכל</v>
      </c>
      <c r="E1487" s="64" t="str">
        <f>תקן[[#This Row],[קטגוריה]]</f>
        <v>מטבח</v>
      </c>
      <c r="F1487" s="60" t="str">
        <f>תקן[[#This Row],[תיאור הפריט]]</f>
        <v>מדיח כלים דלת מתרוממת+מעמד</v>
      </c>
      <c r="G1487" s="64">
        <f>תקן[[#This Row],[עלות פריט]]</f>
        <v>17000</v>
      </c>
      <c r="H1487" s="64">
        <f>תקן[[#This Row],[כמות]]</f>
        <v>1</v>
      </c>
      <c r="I1487" s="64">
        <f>תקן[[#This Row],[סהכ עלות]]</f>
        <v>17000</v>
      </c>
      <c r="J1487" s="65"/>
      <c r="K1487" s="209" t="str">
        <f t="shared" si="216"/>
        <v>מדיח כלים דלת מתרוממת+מעמד</v>
      </c>
      <c r="L1487" s="210">
        <f t="shared" si="217"/>
        <v>1</v>
      </c>
      <c r="M1487" s="211">
        <f t="shared" si="218"/>
        <v>0</v>
      </c>
      <c r="N1487" s="211">
        <f t="shared" si="219"/>
        <v>17000</v>
      </c>
      <c r="O1487" s="210"/>
      <c r="P1487" s="218"/>
      <c r="Q1487" s="215" t="str">
        <f t="shared" si="220"/>
        <v>מטבח וחדר אוכל</v>
      </c>
      <c r="R1487" s="219">
        <f t="shared" si="221"/>
        <v>1</v>
      </c>
      <c r="S1487" s="211">
        <f t="shared" si="222"/>
        <v>0</v>
      </c>
      <c r="T1487" s="211">
        <f t="shared" si="223"/>
        <v>17000</v>
      </c>
      <c r="U1487" s="211">
        <f t="shared" si="224"/>
        <v>17000</v>
      </c>
      <c r="V1487" s="220"/>
      <c r="X1487" s="63" t="str">
        <f>'טבלה מרכזת'!A1487</f>
        <v>תשושים-אופק</v>
      </c>
      <c r="Y1487" s="63">
        <f>'טבלה מרכזת'!B1487</f>
        <v>120</v>
      </c>
      <c r="Z1487" s="63" t="str">
        <f>'טבלה מרכזת'!C1487</f>
        <v>מטבח וחדר אוכל</v>
      </c>
      <c r="AA1487" s="63" t="str">
        <f>'טבלה מרכזת'!D1487</f>
        <v>מטבח</v>
      </c>
      <c r="AB1487" s="63" t="str">
        <f>'טבלה מרכזת'!E1487</f>
        <v>מדיח כלים דלת מתרוממת+מעמד</v>
      </c>
      <c r="AC1487" s="63">
        <f>'טבלה מרכזת'!F1487</f>
        <v>17000</v>
      </c>
      <c r="AD1487" s="63">
        <f>'טבלה מרכזת'!G1487</f>
        <v>1</v>
      </c>
      <c r="AE1487" s="63">
        <f>'טבלה מרכזת'!H1487</f>
        <v>17000</v>
      </c>
    </row>
    <row r="1488" spans="2:31" ht="14.5" thickBot="1" x14ac:dyDescent="0.35">
      <c r="B1488" s="64" t="str">
        <f>תקן[[#This Row],[סוג מרכז]]</f>
        <v>תשושים-אופק</v>
      </c>
      <c r="C1488" s="64">
        <f>תקן[[#This Row],[גודל מרכז]]</f>
        <v>120</v>
      </c>
      <c r="D1488" s="64" t="str">
        <f>תקן[[#This Row],[סוג פריט]]</f>
        <v>מטבח וחדר אוכל</v>
      </c>
      <c r="E1488" s="64" t="str">
        <f>תקן[[#This Row],[קטגוריה]]</f>
        <v>מטבח</v>
      </c>
      <c r="F1488" s="60" t="str">
        <f>תקן[[#This Row],[תיאור הפריט]]</f>
        <v>מיחם אוטומטי 150 כוסות</v>
      </c>
      <c r="G1488" s="64">
        <f>תקן[[#This Row],[עלות פריט]]</f>
        <v>5000</v>
      </c>
      <c r="H1488" s="64">
        <f>תקן[[#This Row],[כמות]]</f>
        <v>1</v>
      </c>
      <c r="I1488" s="64">
        <f>תקן[[#This Row],[סהכ עלות]]</f>
        <v>5000</v>
      </c>
      <c r="J1488" s="65"/>
      <c r="K1488" s="209" t="str">
        <f t="shared" si="216"/>
        <v>מיחם אוטומטי 150 כוסות</v>
      </c>
      <c r="L1488" s="210">
        <f t="shared" si="217"/>
        <v>1</v>
      </c>
      <c r="M1488" s="211">
        <f t="shared" si="218"/>
        <v>0</v>
      </c>
      <c r="N1488" s="211">
        <f t="shared" si="219"/>
        <v>5000</v>
      </c>
      <c r="O1488" s="210"/>
      <c r="P1488" s="218"/>
      <c r="Q1488" s="215" t="str">
        <f t="shared" si="220"/>
        <v>מטבח וחדר אוכל</v>
      </c>
      <c r="R1488" s="219">
        <f t="shared" si="221"/>
        <v>1</v>
      </c>
      <c r="S1488" s="211">
        <f t="shared" si="222"/>
        <v>0</v>
      </c>
      <c r="T1488" s="211">
        <f t="shared" si="223"/>
        <v>5000</v>
      </c>
      <c r="U1488" s="211">
        <f t="shared" si="224"/>
        <v>5000</v>
      </c>
      <c r="V1488" s="220"/>
      <c r="X1488" s="63" t="str">
        <f>'טבלה מרכזת'!A1488</f>
        <v>תשושים-אופק</v>
      </c>
      <c r="Y1488" s="63">
        <f>'טבלה מרכזת'!B1488</f>
        <v>120</v>
      </c>
      <c r="Z1488" s="63" t="str">
        <f>'טבלה מרכזת'!C1488</f>
        <v>מטבח וחדר אוכל</v>
      </c>
      <c r="AA1488" s="63" t="str">
        <f>'טבלה מרכזת'!D1488</f>
        <v>מטבח</v>
      </c>
      <c r="AB1488" s="63" t="str">
        <f>'טבלה מרכזת'!E1488</f>
        <v>מיחם אוטומטי 150 כוסות</v>
      </c>
      <c r="AC1488" s="63">
        <f>'טבלה מרכזת'!F1488</f>
        <v>5000</v>
      </c>
      <c r="AD1488" s="63">
        <f>'טבלה מרכזת'!G1488</f>
        <v>1</v>
      </c>
      <c r="AE1488" s="63">
        <f>'טבלה מרכזת'!H1488</f>
        <v>5000</v>
      </c>
    </row>
    <row r="1489" spans="2:31" ht="14.5" thickBot="1" x14ac:dyDescent="0.35">
      <c r="B1489" s="64" t="str">
        <f>תקן[[#This Row],[סוג מרכז]]</f>
        <v>תשושים-אופק</v>
      </c>
      <c r="C1489" s="64">
        <f>תקן[[#This Row],[גודל מרכז]]</f>
        <v>120</v>
      </c>
      <c r="D1489" s="64" t="str">
        <f>תקן[[#This Row],[סוג פריט]]</f>
        <v>מטבח וחדר אוכל</v>
      </c>
      <c r="E1489" s="64" t="str">
        <f>תקן[[#This Row],[קטגוריה]]</f>
        <v>מטבח</v>
      </c>
      <c r="F1489" s="60" t="str">
        <f>תקן[[#This Row],[תיאור הפריט]]</f>
        <v>מיכלים מבודדים להעברת מזון</v>
      </c>
      <c r="G1489" s="64">
        <f>תקן[[#This Row],[עלות פריט]]</f>
        <v>400</v>
      </c>
      <c r="H1489" s="64">
        <f>תקן[[#This Row],[כמות]]</f>
        <v>12</v>
      </c>
      <c r="I1489" s="64">
        <f>תקן[[#This Row],[סהכ עלות]]</f>
        <v>4800</v>
      </c>
      <c r="J1489" s="65"/>
      <c r="K1489" s="209" t="str">
        <f t="shared" si="216"/>
        <v>מיכלים מבודדים להעברת מזון</v>
      </c>
      <c r="L1489" s="210">
        <f t="shared" si="217"/>
        <v>12</v>
      </c>
      <c r="M1489" s="211">
        <f t="shared" si="218"/>
        <v>0</v>
      </c>
      <c r="N1489" s="211">
        <f t="shared" si="219"/>
        <v>4800</v>
      </c>
      <c r="O1489" s="210"/>
      <c r="P1489" s="218"/>
      <c r="Q1489" s="215" t="str">
        <f t="shared" si="220"/>
        <v>מטבח וחדר אוכל</v>
      </c>
      <c r="R1489" s="219">
        <f t="shared" si="221"/>
        <v>12</v>
      </c>
      <c r="S1489" s="211">
        <f t="shared" si="222"/>
        <v>0</v>
      </c>
      <c r="T1489" s="211">
        <f t="shared" si="223"/>
        <v>400</v>
      </c>
      <c r="U1489" s="211">
        <f t="shared" si="224"/>
        <v>4800</v>
      </c>
      <c r="V1489" s="220"/>
      <c r="X1489" s="63" t="str">
        <f>'טבלה מרכזת'!A1489</f>
        <v>תשושים-אופק</v>
      </c>
      <c r="Y1489" s="63">
        <f>'טבלה מרכזת'!B1489</f>
        <v>120</v>
      </c>
      <c r="Z1489" s="63" t="str">
        <f>'טבלה מרכזת'!C1489</f>
        <v>מטבח וחדר אוכל</v>
      </c>
      <c r="AA1489" s="63" t="str">
        <f>'טבלה מרכזת'!D1489</f>
        <v>מטבח</v>
      </c>
      <c r="AB1489" s="63" t="str">
        <f>'טבלה מרכזת'!E1489</f>
        <v>מיכלים מבודדים להעברת מזון</v>
      </c>
      <c r="AC1489" s="63">
        <f>'טבלה מרכזת'!F1489</f>
        <v>400</v>
      </c>
      <c r="AD1489" s="63">
        <f>'טבלה מרכזת'!G1489</f>
        <v>12</v>
      </c>
      <c r="AE1489" s="63">
        <f>'טבלה מרכזת'!H1489</f>
        <v>4800</v>
      </c>
    </row>
    <row r="1490" spans="2:31" ht="14.5" thickBot="1" x14ac:dyDescent="0.35">
      <c r="B1490" s="64" t="str">
        <f>תקן[[#This Row],[סוג מרכז]]</f>
        <v>תשושים-אופק</v>
      </c>
      <c r="C1490" s="64">
        <f>תקן[[#This Row],[גודל מרכז]]</f>
        <v>120</v>
      </c>
      <c r="D1490" s="64" t="str">
        <f>תקן[[#This Row],[סוג פריט]]</f>
        <v>מטבח וחדר אוכל</v>
      </c>
      <c r="E1490" s="64" t="str">
        <f>תקן[[#This Row],[קטגוריה]]</f>
        <v>מטבח</v>
      </c>
      <c r="F1490" s="60" t="str">
        <f>תקן[[#This Row],[תיאור הפריט]]</f>
        <v>מיקסר מקצועי</v>
      </c>
      <c r="G1490" s="64">
        <f>תקן[[#This Row],[עלות פריט]]</f>
        <v>4500</v>
      </c>
      <c r="H1490" s="64">
        <f>תקן[[#This Row],[כמות]]</f>
        <v>1</v>
      </c>
      <c r="I1490" s="64">
        <f>תקן[[#This Row],[סהכ עלות]]</f>
        <v>4500</v>
      </c>
      <c r="J1490" s="65"/>
      <c r="K1490" s="209" t="str">
        <f t="shared" si="216"/>
        <v>מיקסר מקצועי</v>
      </c>
      <c r="L1490" s="210">
        <f t="shared" si="217"/>
        <v>1</v>
      </c>
      <c r="M1490" s="211">
        <f t="shared" si="218"/>
        <v>0</v>
      </c>
      <c r="N1490" s="211">
        <f t="shared" si="219"/>
        <v>4500</v>
      </c>
      <c r="O1490" s="210"/>
      <c r="P1490" s="218"/>
      <c r="Q1490" s="215" t="str">
        <f t="shared" si="220"/>
        <v>מטבח וחדר אוכל</v>
      </c>
      <c r="R1490" s="219">
        <f t="shared" si="221"/>
        <v>1</v>
      </c>
      <c r="S1490" s="211">
        <f t="shared" si="222"/>
        <v>0</v>
      </c>
      <c r="T1490" s="211">
        <f t="shared" si="223"/>
        <v>4500</v>
      </c>
      <c r="U1490" s="211">
        <f t="shared" si="224"/>
        <v>4500</v>
      </c>
      <c r="V1490" s="220"/>
      <c r="X1490" s="63" t="str">
        <f>'טבלה מרכזת'!A1490</f>
        <v>תשושים-אופק</v>
      </c>
      <c r="Y1490" s="63">
        <f>'טבלה מרכזת'!B1490</f>
        <v>120</v>
      </c>
      <c r="Z1490" s="63" t="str">
        <f>'טבלה מרכזת'!C1490</f>
        <v>מטבח וחדר אוכל</v>
      </c>
      <c r="AA1490" s="63" t="str">
        <f>'טבלה מרכזת'!D1490</f>
        <v>מטבח</v>
      </c>
      <c r="AB1490" s="63" t="str">
        <f>'טבלה מרכזת'!E1490</f>
        <v>מיקסר מקצועי</v>
      </c>
      <c r="AC1490" s="63">
        <f>'טבלה מרכזת'!F1490</f>
        <v>4500</v>
      </c>
      <c r="AD1490" s="63">
        <f>'טבלה מרכזת'!G1490</f>
        <v>1</v>
      </c>
      <c r="AE1490" s="63">
        <f>'טבלה מרכזת'!H1490</f>
        <v>4500</v>
      </c>
    </row>
    <row r="1491" spans="2:31" ht="14.5" thickBot="1" x14ac:dyDescent="0.35">
      <c r="B1491" s="64" t="str">
        <f>תקן[[#This Row],[סוג מרכז]]</f>
        <v>תשושים-אופק</v>
      </c>
      <c r="C1491" s="64">
        <f>תקן[[#This Row],[גודל מרכז]]</f>
        <v>120</v>
      </c>
      <c r="D1491" s="64" t="str">
        <f>תקן[[#This Row],[סוג פריט]]</f>
        <v>מטבח וחדר אוכל</v>
      </c>
      <c r="E1491" s="64" t="str">
        <f>תקן[[#This Row],[קטגוריה]]</f>
        <v>מטבח</v>
      </c>
      <c r="F1491" s="60" t="str">
        <f>תקן[[#This Row],[תיאור הפריט]]</f>
        <v>מכונה לקילוף תפוחי אדמה</v>
      </c>
      <c r="G1491" s="64">
        <f>תקן[[#This Row],[עלות פריט]]</f>
        <v>8000</v>
      </c>
      <c r="H1491" s="64">
        <f>תקן[[#This Row],[כמות]]</f>
        <v>1</v>
      </c>
      <c r="I1491" s="64">
        <f>תקן[[#This Row],[סהכ עלות]]</f>
        <v>8000</v>
      </c>
      <c r="J1491" s="65"/>
      <c r="K1491" s="209" t="str">
        <f t="shared" si="216"/>
        <v>מכונה לקילוף תפוחי אדמה</v>
      </c>
      <c r="L1491" s="210">
        <f t="shared" si="217"/>
        <v>1</v>
      </c>
      <c r="M1491" s="211">
        <f t="shared" si="218"/>
        <v>0</v>
      </c>
      <c r="N1491" s="211">
        <f t="shared" si="219"/>
        <v>8000</v>
      </c>
      <c r="O1491" s="210"/>
      <c r="P1491" s="218"/>
      <c r="Q1491" s="215" t="str">
        <f t="shared" si="220"/>
        <v>מטבח וחדר אוכל</v>
      </c>
      <c r="R1491" s="219">
        <f t="shared" si="221"/>
        <v>1</v>
      </c>
      <c r="S1491" s="211">
        <f t="shared" si="222"/>
        <v>0</v>
      </c>
      <c r="T1491" s="211">
        <f t="shared" si="223"/>
        <v>8000</v>
      </c>
      <c r="U1491" s="211">
        <f t="shared" si="224"/>
        <v>8000</v>
      </c>
      <c r="V1491" s="220"/>
      <c r="X1491" s="63" t="str">
        <f>'טבלה מרכזת'!A1491</f>
        <v>תשושים-אופק</v>
      </c>
      <c r="Y1491" s="63">
        <f>'טבלה מרכזת'!B1491</f>
        <v>120</v>
      </c>
      <c r="Z1491" s="63" t="str">
        <f>'טבלה מרכזת'!C1491</f>
        <v>מטבח וחדר אוכל</v>
      </c>
      <c r="AA1491" s="63" t="str">
        <f>'טבלה מרכזת'!D1491</f>
        <v>מטבח</v>
      </c>
      <c r="AB1491" s="63" t="str">
        <f>'טבלה מרכזת'!E1491</f>
        <v>מכונה לקילוף תפוחי אדמה</v>
      </c>
      <c r="AC1491" s="63">
        <f>'טבלה מרכזת'!F1491</f>
        <v>8000</v>
      </c>
      <c r="AD1491" s="63">
        <f>'טבלה מרכזת'!G1491</f>
        <v>1</v>
      </c>
      <c r="AE1491" s="63">
        <f>'טבלה מרכזת'!H1491</f>
        <v>8000</v>
      </c>
    </row>
    <row r="1492" spans="2:31" ht="14.5" thickBot="1" x14ac:dyDescent="0.35">
      <c r="B1492" s="64" t="str">
        <f>תקן[[#This Row],[סוג מרכז]]</f>
        <v>תשושים-אופק</v>
      </c>
      <c r="C1492" s="64">
        <f>תקן[[#This Row],[גודל מרכז]]</f>
        <v>120</v>
      </c>
      <c r="D1492" s="64" t="str">
        <f>תקן[[#This Row],[סוג פריט]]</f>
        <v>מטבח וחדר אוכל</v>
      </c>
      <c r="E1492" s="64" t="str">
        <f>תקן[[#This Row],[קטגוריה]]</f>
        <v>מטבח</v>
      </c>
      <c r="F1492" s="60" t="str">
        <f>תקן[[#This Row],[תיאור הפריט]]</f>
        <v>מעבד מזון מקצועי</v>
      </c>
      <c r="G1492" s="64">
        <f>תקן[[#This Row],[עלות פריט]]</f>
        <v>2500</v>
      </c>
      <c r="H1492" s="64">
        <f>תקן[[#This Row],[כמות]]</f>
        <v>1</v>
      </c>
      <c r="I1492" s="64">
        <f>תקן[[#This Row],[סהכ עלות]]</f>
        <v>2500</v>
      </c>
      <c r="J1492" s="65"/>
      <c r="K1492" s="209" t="str">
        <f t="shared" si="216"/>
        <v>מעבד מזון מקצועי</v>
      </c>
      <c r="L1492" s="210">
        <f t="shared" si="217"/>
        <v>1</v>
      </c>
      <c r="M1492" s="211">
        <f t="shared" si="218"/>
        <v>0</v>
      </c>
      <c r="N1492" s="211">
        <f t="shared" si="219"/>
        <v>2500</v>
      </c>
      <c r="O1492" s="210"/>
      <c r="P1492" s="218"/>
      <c r="Q1492" s="215" t="str">
        <f t="shared" si="220"/>
        <v>מטבח וחדר אוכל</v>
      </c>
      <c r="R1492" s="219">
        <f t="shared" si="221"/>
        <v>1</v>
      </c>
      <c r="S1492" s="211">
        <f t="shared" si="222"/>
        <v>0</v>
      </c>
      <c r="T1492" s="211">
        <f t="shared" si="223"/>
        <v>2500</v>
      </c>
      <c r="U1492" s="211">
        <f t="shared" si="224"/>
        <v>2500</v>
      </c>
      <c r="V1492" s="220"/>
      <c r="X1492" s="63" t="str">
        <f>'טבלה מרכזת'!A1492</f>
        <v>תשושים-אופק</v>
      </c>
      <c r="Y1492" s="63">
        <f>'טבלה מרכזת'!B1492</f>
        <v>120</v>
      </c>
      <c r="Z1492" s="63" t="str">
        <f>'טבלה מרכזת'!C1492</f>
        <v>מטבח וחדר אוכל</v>
      </c>
      <c r="AA1492" s="63" t="str">
        <f>'טבלה מרכזת'!D1492</f>
        <v>מטבח</v>
      </c>
      <c r="AB1492" s="63" t="str">
        <f>'טבלה מרכזת'!E1492</f>
        <v>מעבד מזון מקצועי</v>
      </c>
      <c r="AC1492" s="63">
        <f>'טבלה מרכזת'!F1492</f>
        <v>2500</v>
      </c>
      <c r="AD1492" s="63">
        <f>'טבלה מרכזת'!G1492</f>
        <v>1</v>
      </c>
      <c r="AE1492" s="63">
        <f>'טבלה מרכזת'!H1492</f>
        <v>2500</v>
      </c>
    </row>
    <row r="1493" spans="2:31" ht="14.5" thickBot="1" x14ac:dyDescent="0.35">
      <c r="B1493" s="64" t="str">
        <f>תקן[[#This Row],[סוג מרכז]]</f>
        <v>תשושים-אופק</v>
      </c>
      <c r="C1493" s="64">
        <f>תקן[[#This Row],[גודל מרכז]]</f>
        <v>120</v>
      </c>
      <c r="D1493" s="64" t="str">
        <f>תקן[[#This Row],[סוג פריט]]</f>
        <v>מטבח וחדר אוכל</v>
      </c>
      <c r="E1493" s="64" t="str">
        <f>תקן[[#This Row],[קטגוריה]]</f>
        <v>חדר אוכל-כלי הגשה</v>
      </c>
      <c r="F1493" s="60" t="str">
        <f>תקן[[#This Row],[תיאור הפריט]]</f>
        <v>מפות בד</v>
      </c>
      <c r="G1493" s="64">
        <f>תקן[[#This Row],[עלות פריט]]</f>
        <v>150</v>
      </c>
      <c r="H1493" s="64">
        <f>תקן[[#This Row],[כמות]]</f>
        <v>64</v>
      </c>
      <c r="I1493" s="64">
        <f>תקן[[#This Row],[סהכ עלות]]</f>
        <v>9600</v>
      </c>
      <c r="J1493" s="65"/>
      <c r="K1493" s="209" t="str">
        <f t="shared" si="216"/>
        <v>מפות בד</v>
      </c>
      <c r="L1493" s="210">
        <f t="shared" si="217"/>
        <v>64</v>
      </c>
      <c r="M1493" s="211">
        <f t="shared" si="218"/>
        <v>0</v>
      </c>
      <c r="N1493" s="211">
        <f t="shared" si="219"/>
        <v>9600</v>
      </c>
      <c r="O1493" s="210"/>
      <c r="P1493" s="218"/>
      <c r="Q1493" s="215" t="str">
        <f t="shared" si="220"/>
        <v>מטבח וחדר אוכל</v>
      </c>
      <c r="R1493" s="219">
        <f t="shared" si="221"/>
        <v>64</v>
      </c>
      <c r="S1493" s="211">
        <f t="shared" si="222"/>
        <v>0</v>
      </c>
      <c r="T1493" s="211">
        <f t="shared" si="223"/>
        <v>150</v>
      </c>
      <c r="U1493" s="211">
        <f t="shared" si="224"/>
        <v>9600</v>
      </c>
      <c r="V1493" s="220"/>
      <c r="X1493" s="63" t="str">
        <f>'טבלה מרכזת'!A1493</f>
        <v>תשושים-אופק</v>
      </c>
      <c r="Y1493" s="63">
        <f>'טבלה מרכזת'!B1493</f>
        <v>120</v>
      </c>
      <c r="Z1493" s="63" t="str">
        <f>'טבלה מרכזת'!C1493</f>
        <v>מטבח וחדר אוכל</v>
      </c>
      <c r="AA1493" s="63" t="str">
        <f>'טבלה מרכזת'!D1493</f>
        <v>חדר אוכל-כלי הגשה</v>
      </c>
      <c r="AB1493" s="63" t="str">
        <f>'טבלה מרכזת'!E1493</f>
        <v>מפות בד</v>
      </c>
      <c r="AC1493" s="63">
        <f>'טבלה מרכזת'!F1493</f>
        <v>150</v>
      </c>
      <c r="AD1493" s="63">
        <f>'טבלה מרכזת'!G1493</f>
        <v>64</v>
      </c>
      <c r="AE1493" s="63">
        <f>'טבלה מרכזת'!H1493</f>
        <v>9600</v>
      </c>
    </row>
    <row r="1494" spans="2:31" ht="14.5" thickBot="1" x14ac:dyDescent="0.35">
      <c r="B1494" s="64" t="str">
        <f>תקן[[#This Row],[סוג מרכז]]</f>
        <v>תשושים-אופק</v>
      </c>
      <c r="C1494" s="64">
        <f>תקן[[#This Row],[גודל מרכז]]</f>
        <v>120</v>
      </c>
      <c r="D1494" s="64" t="str">
        <f>תקן[[#This Row],[סוג פריט]]</f>
        <v>מטבח וחדר אוכל</v>
      </c>
      <c r="E1494" s="64" t="str">
        <f>תקן[[#This Row],[קטגוריה]]</f>
        <v>מטבח</v>
      </c>
      <c r="F1494" s="60" t="str">
        <f>תקן[[#This Row],[תיאור הפריט]]</f>
        <v>מקפיא תעשייתי דלת אחת</v>
      </c>
      <c r="G1494" s="64">
        <f>תקן[[#This Row],[עלות פריט]]</f>
        <v>9000</v>
      </c>
      <c r="H1494" s="64">
        <f>תקן[[#This Row],[כמות]]</f>
        <v>1</v>
      </c>
      <c r="I1494" s="64">
        <f>תקן[[#This Row],[סהכ עלות]]</f>
        <v>9000</v>
      </c>
      <c r="J1494" s="65"/>
      <c r="K1494" s="209" t="str">
        <f t="shared" si="216"/>
        <v>מקפיא תעשייתי דלת אחת</v>
      </c>
      <c r="L1494" s="210">
        <f t="shared" si="217"/>
        <v>1</v>
      </c>
      <c r="M1494" s="211">
        <f t="shared" si="218"/>
        <v>0</v>
      </c>
      <c r="N1494" s="211">
        <f t="shared" si="219"/>
        <v>9000</v>
      </c>
      <c r="O1494" s="210"/>
      <c r="P1494" s="218"/>
      <c r="Q1494" s="215" t="str">
        <f t="shared" si="220"/>
        <v>מטבח וחדר אוכל</v>
      </c>
      <c r="R1494" s="219">
        <f t="shared" si="221"/>
        <v>1</v>
      </c>
      <c r="S1494" s="211">
        <f t="shared" si="222"/>
        <v>0</v>
      </c>
      <c r="T1494" s="211">
        <f t="shared" si="223"/>
        <v>9000</v>
      </c>
      <c r="U1494" s="211">
        <f t="shared" si="224"/>
        <v>9000</v>
      </c>
      <c r="V1494" s="220"/>
      <c r="X1494" s="63" t="str">
        <f>'טבלה מרכזת'!A1494</f>
        <v>תשושים-אופק</v>
      </c>
      <c r="Y1494" s="63">
        <f>'טבלה מרכזת'!B1494</f>
        <v>120</v>
      </c>
      <c r="Z1494" s="63" t="str">
        <f>'טבלה מרכזת'!C1494</f>
        <v>מטבח וחדר אוכל</v>
      </c>
      <c r="AA1494" s="63" t="str">
        <f>'טבלה מרכזת'!D1494</f>
        <v>מטבח</v>
      </c>
      <c r="AB1494" s="63" t="str">
        <f>'טבלה מרכזת'!E1494</f>
        <v>מקפיא תעשייתי דלת אחת</v>
      </c>
      <c r="AC1494" s="63">
        <f>'טבלה מרכזת'!F1494</f>
        <v>9000</v>
      </c>
      <c r="AD1494" s="63">
        <f>'טבלה מרכזת'!G1494</f>
        <v>1</v>
      </c>
      <c r="AE1494" s="63">
        <f>'טבלה מרכזת'!H1494</f>
        <v>9000</v>
      </c>
    </row>
    <row r="1495" spans="2:31" ht="14.5" thickBot="1" x14ac:dyDescent="0.35">
      <c r="B1495" s="64" t="str">
        <f>תקן[[#This Row],[סוג מרכז]]</f>
        <v>תשושים-אופק</v>
      </c>
      <c r="C1495" s="64">
        <f>תקן[[#This Row],[גודל מרכז]]</f>
        <v>120</v>
      </c>
      <c r="D1495" s="64" t="str">
        <f>תקן[[#This Row],[סוג פריט]]</f>
        <v>מטבח וחדר אוכל</v>
      </c>
      <c r="E1495" s="64" t="str">
        <f>תקן[[#This Row],[קטגוריה]]</f>
        <v>מטבח</v>
      </c>
      <c r="F1495" s="60" t="str">
        <f>תקן[[#This Row],[תיאור הפריט]]</f>
        <v>מקרר תעשייתי דלת אחת</v>
      </c>
      <c r="G1495" s="64">
        <f>תקן[[#This Row],[עלות פריט]]</f>
        <v>7700</v>
      </c>
      <c r="H1495" s="64">
        <f>תקן[[#This Row],[כמות]]</f>
        <v>1</v>
      </c>
      <c r="I1495" s="64">
        <f>תקן[[#This Row],[סהכ עלות]]</f>
        <v>7700</v>
      </c>
      <c r="J1495" s="65"/>
      <c r="K1495" s="209" t="str">
        <f t="shared" si="216"/>
        <v>מקרר תעשייתי דלת אחת</v>
      </c>
      <c r="L1495" s="210">
        <f t="shared" si="217"/>
        <v>1</v>
      </c>
      <c r="M1495" s="211">
        <f t="shared" si="218"/>
        <v>0</v>
      </c>
      <c r="N1495" s="211">
        <f t="shared" si="219"/>
        <v>7700</v>
      </c>
      <c r="O1495" s="210"/>
      <c r="P1495" s="218"/>
      <c r="Q1495" s="215" t="str">
        <f t="shared" si="220"/>
        <v>מטבח וחדר אוכל</v>
      </c>
      <c r="R1495" s="219">
        <f t="shared" si="221"/>
        <v>1</v>
      </c>
      <c r="S1495" s="211">
        <f t="shared" si="222"/>
        <v>0</v>
      </c>
      <c r="T1495" s="211">
        <f t="shared" si="223"/>
        <v>7700</v>
      </c>
      <c r="U1495" s="211">
        <f t="shared" si="224"/>
        <v>7700</v>
      </c>
      <c r="V1495" s="220"/>
      <c r="X1495" s="63" t="str">
        <f>'טבלה מרכזת'!A1495</f>
        <v>תשושים-אופק</v>
      </c>
      <c r="Y1495" s="63">
        <f>'טבלה מרכזת'!B1495</f>
        <v>120</v>
      </c>
      <c r="Z1495" s="63" t="str">
        <f>'טבלה מרכזת'!C1495</f>
        <v>מטבח וחדר אוכל</v>
      </c>
      <c r="AA1495" s="63" t="str">
        <f>'טבלה מרכזת'!D1495</f>
        <v>מטבח</v>
      </c>
      <c r="AB1495" s="63" t="str">
        <f>'טבלה מרכזת'!E1495</f>
        <v>מקרר תעשייתי דלת אחת</v>
      </c>
      <c r="AC1495" s="63">
        <f>'טבלה מרכזת'!F1495</f>
        <v>7700</v>
      </c>
      <c r="AD1495" s="63">
        <f>'טבלה מרכזת'!G1495</f>
        <v>1</v>
      </c>
      <c r="AE1495" s="63">
        <f>'טבלה מרכזת'!H1495</f>
        <v>7700</v>
      </c>
    </row>
    <row r="1496" spans="2:31" ht="14.5" thickBot="1" x14ac:dyDescent="0.35">
      <c r="B1496" s="64" t="str">
        <f>תקן[[#This Row],[סוג מרכז]]</f>
        <v>תשושים-אופק</v>
      </c>
      <c r="C1496" s="64">
        <f>תקן[[#This Row],[גודל מרכז]]</f>
        <v>120</v>
      </c>
      <c r="D1496" s="64" t="str">
        <f>תקן[[#This Row],[סוג פריט]]</f>
        <v>מטבח וחדר אוכל</v>
      </c>
      <c r="E1496" s="64" t="str">
        <f>תקן[[#This Row],[קטגוריה]]</f>
        <v>מטבח</v>
      </c>
      <c r="F1496" s="60" t="str">
        <f>תקן[[#This Row],[תיאור הפריט]]</f>
        <v>מקרר תעשייתי שתי דלתות</v>
      </c>
      <c r="G1496" s="64">
        <f>תקן[[#This Row],[עלות פריט]]</f>
        <v>10800</v>
      </c>
      <c r="H1496" s="64">
        <f>תקן[[#This Row],[כמות]]</f>
        <v>1</v>
      </c>
      <c r="I1496" s="64">
        <f>תקן[[#This Row],[סהכ עלות]]</f>
        <v>10800</v>
      </c>
      <c r="J1496" s="65"/>
      <c r="K1496" s="209" t="str">
        <f t="shared" si="216"/>
        <v>מקרר תעשייתי שתי דלתות</v>
      </c>
      <c r="L1496" s="210">
        <f t="shared" si="217"/>
        <v>1</v>
      </c>
      <c r="M1496" s="211">
        <f t="shared" si="218"/>
        <v>0</v>
      </c>
      <c r="N1496" s="211">
        <f t="shared" si="219"/>
        <v>10800</v>
      </c>
      <c r="O1496" s="210"/>
      <c r="P1496" s="218"/>
      <c r="Q1496" s="215" t="str">
        <f t="shared" si="220"/>
        <v>מטבח וחדר אוכל</v>
      </c>
      <c r="R1496" s="219">
        <f t="shared" si="221"/>
        <v>1</v>
      </c>
      <c r="S1496" s="211">
        <f t="shared" si="222"/>
        <v>0</v>
      </c>
      <c r="T1496" s="211">
        <f t="shared" si="223"/>
        <v>10800</v>
      </c>
      <c r="U1496" s="211">
        <f t="shared" si="224"/>
        <v>10800</v>
      </c>
      <c r="V1496" s="220"/>
      <c r="X1496" s="63" t="str">
        <f>'טבלה מרכזת'!A1496</f>
        <v>תשושים-אופק</v>
      </c>
      <c r="Y1496" s="63">
        <f>'טבלה מרכזת'!B1496</f>
        <v>120</v>
      </c>
      <c r="Z1496" s="63" t="str">
        <f>'טבלה מרכזת'!C1496</f>
        <v>מטבח וחדר אוכל</v>
      </c>
      <c r="AA1496" s="63" t="str">
        <f>'טבלה מרכזת'!D1496</f>
        <v>מטבח</v>
      </c>
      <c r="AB1496" s="63" t="str">
        <f>'טבלה מרכזת'!E1496</f>
        <v>מקרר תעשייתי שתי דלתות</v>
      </c>
      <c r="AC1496" s="63">
        <f>'טבלה מרכזת'!F1496</f>
        <v>10800</v>
      </c>
      <c r="AD1496" s="63">
        <f>'טבלה מרכזת'!G1496</f>
        <v>1</v>
      </c>
      <c r="AE1496" s="63">
        <f>'טבלה מרכזת'!H1496</f>
        <v>10800</v>
      </c>
    </row>
    <row r="1497" spans="2:31" ht="14.5" thickBot="1" x14ac:dyDescent="0.35">
      <c r="B1497" s="64" t="str">
        <f>תקן[[#This Row],[סוג מרכז]]</f>
        <v>תשושים-אופק</v>
      </c>
      <c r="C1497" s="64">
        <f>תקן[[#This Row],[גודל מרכז]]</f>
        <v>120</v>
      </c>
      <c r="D1497" s="64" t="str">
        <f>תקן[[#This Row],[סוג פריט]]</f>
        <v>מטבח וחדר אוכל</v>
      </c>
      <c r="E1497" s="64" t="str">
        <f>תקן[[#This Row],[קטגוריה]]</f>
        <v>מטבח</v>
      </c>
      <c r="F1497" s="60" t="str">
        <f>תקן[[#This Row],[תיאור הפריט]]</f>
        <v>מרכך מים אוטומטי למטבח</v>
      </c>
      <c r="G1497" s="64">
        <f>תקן[[#This Row],[עלות פריט]]</f>
        <v>3000</v>
      </c>
      <c r="H1497" s="64">
        <f>תקן[[#This Row],[כמות]]</f>
        <v>1</v>
      </c>
      <c r="I1497" s="64">
        <f>תקן[[#This Row],[סהכ עלות]]</f>
        <v>3000</v>
      </c>
      <c r="J1497" s="65"/>
      <c r="K1497" s="209" t="str">
        <f t="shared" si="216"/>
        <v>מרכך מים אוטומטי למטבח</v>
      </c>
      <c r="L1497" s="210">
        <f t="shared" si="217"/>
        <v>1</v>
      </c>
      <c r="M1497" s="211">
        <f t="shared" si="218"/>
        <v>0</v>
      </c>
      <c r="N1497" s="211">
        <f t="shared" si="219"/>
        <v>3000</v>
      </c>
      <c r="O1497" s="210"/>
      <c r="P1497" s="218"/>
      <c r="Q1497" s="215" t="str">
        <f t="shared" si="220"/>
        <v>מטבח וחדר אוכל</v>
      </c>
      <c r="R1497" s="219">
        <f t="shared" si="221"/>
        <v>1</v>
      </c>
      <c r="S1497" s="211">
        <f t="shared" si="222"/>
        <v>0</v>
      </c>
      <c r="T1497" s="211">
        <f t="shared" si="223"/>
        <v>3000</v>
      </c>
      <c r="U1497" s="211">
        <f t="shared" si="224"/>
        <v>3000</v>
      </c>
      <c r="V1497" s="220"/>
      <c r="X1497" s="63" t="str">
        <f>'טבלה מרכזת'!A1497</f>
        <v>תשושים-אופק</v>
      </c>
      <c r="Y1497" s="63">
        <f>'טבלה מרכזת'!B1497</f>
        <v>120</v>
      </c>
      <c r="Z1497" s="63" t="str">
        <f>'טבלה מרכזת'!C1497</f>
        <v>מטבח וחדר אוכל</v>
      </c>
      <c r="AA1497" s="63" t="str">
        <f>'טבלה מרכזת'!D1497</f>
        <v>מטבח</v>
      </c>
      <c r="AB1497" s="63" t="str">
        <f>'טבלה מרכזת'!E1497</f>
        <v>מרכך מים אוטומטי למטבח</v>
      </c>
      <c r="AC1497" s="63">
        <f>'טבלה מרכזת'!F1497</f>
        <v>3000</v>
      </c>
      <c r="AD1497" s="63">
        <f>'טבלה מרכזת'!G1497</f>
        <v>1</v>
      </c>
      <c r="AE1497" s="63">
        <f>'טבלה מרכזת'!H1497</f>
        <v>3000</v>
      </c>
    </row>
    <row r="1498" spans="2:31" ht="42.5" thickBot="1" x14ac:dyDescent="0.35">
      <c r="B1498" s="64" t="str">
        <f>תקן[[#This Row],[סוג מרכז]]</f>
        <v>תשושים-אופק</v>
      </c>
      <c r="C1498" s="64">
        <f>תקן[[#This Row],[גודל מרכז]]</f>
        <v>120</v>
      </c>
      <c r="D1498" s="64" t="str">
        <f>תקן[[#This Row],[סוג פריט]]</f>
        <v>מטבח וחדר אוכל</v>
      </c>
      <c r="E1498" s="64" t="str">
        <f>תקן[[#This Row],[קטגוריה]]</f>
        <v>חדר אוכל-כלי הגשה</v>
      </c>
      <c r="F1498" s="60" t="str">
        <f>תקן[[#This Row],[תיאור הפריט]]</f>
        <v>מרקיה, סלסלת לחם, סט מלח פלפל סוכר, מתקן מפיות, קיסמי שיניים</v>
      </c>
      <c r="G1498" s="64">
        <f>תקן[[#This Row],[עלות פריט]]</f>
        <v>250</v>
      </c>
      <c r="H1498" s="64">
        <f>תקן[[#This Row],[כמות]]</f>
        <v>36</v>
      </c>
      <c r="I1498" s="64">
        <f>תקן[[#This Row],[סהכ עלות]]</f>
        <v>9000</v>
      </c>
      <c r="J1498" s="65"/>
      <c r="K1498" s="209" t="str">
        <f t="shared" si="216"/>
        <v>מרקיה, סלסלת לחם, סט מלח פלפל סוכר, מתקן מפיות, קיסמי שיניים</v>
      </c>
      <c r="L1498" s="210">
        <f t="shared" si="217"/>
        <v>36</v>
      </c>
      <c r="M1498" s="211">
        <f t="shared" si="218"/>
        <v>0</v>
      </c>
      <c r="N1498" s="211">
        <f t="shared" si="219"/>
        <v>9000</v>
      </c>
      <c r="O1498" s="210"/>
      <c r="P1498" s="218"/>
      <c r="Q1498" s="215" t="str">
        <f t="shared" si="220"/>
        <v>מטבח וחדר אוכל</v>
      </c>
      <c r="R1498" s="219">
        <f t="shared" si="221"/>
        <v>36</v>
      </c>
      <c r="S1498" s="211">
        <f t="shared" si="222"/>
        <v>0</v>
      </c>
      <c r="T1498" s="211">
        <f t="shared" si="223"/>
        <v>250</v>
      </c>
      <c r="U1498" s="211">
        <f t="shared" si="224"/>
        <v>9000</v>
      </c>
      <c r="V1498" s="220"/>
      <c r="X1498" s="63" t="str">
        <f>'טבלה מרכזת'!A1498</f>
        <v>תשושים-אופק</v>
      </c>
      <c r="Y1498" s="63">
        <f>'טבלה מרכזת'!B1498</f>
        <v>120</v>
      </c>
      <c r="Z1498" s="63" t="str">
        <f>'טבלה מרכזת'!C1498</f>
        <v>מטבח וחדר אוכל</v>
      </c>
      <c r="AA1498" s="63" t="str">
        <f>'טבלה מרכזת'!D1498</f>
        <v>חדר אוכל-כלי הגשה</v>
      </c>
      <c r="AB1498" s="63" t="str">
        <f>'טבלה מרכזת'!E1498</f>
        <v>מרקיה, סלסלת לחם, סט מלח פלפל סוכר, מתקן מפיות, קיסמי שיניים</v>
      </c>
      <c r="AC1498" s="63">
        <f>'טבלה מרכזת'!F1498</f>
        <v>250</v>
      </c>
      <c r="AD1498" s="63">
        <f>'טבלה מרכזת'!G1498</f>
        <v>36</v>
      </c>
      <c r="AE1498" s="63">
        <f>'טבלה מרכזת'!H1498</f>
        <v>9000</v>
      </c>
    </row>
    <row r="1499" spans="2:31" ht="14.5" thickBot="1" x14ac:dyDescent="0.35">
      <c r="B1499" s="64" t="str">
        <f>תקן[[#This Row],[סוג מרכז]]</f>
        <v>תשושים-אופק</v>
      </c>
      <c r="C1499" s="64">
        <f>תקן[[#This Row],[גודל מרכז]]</f>
        <v>120</v>
      </c>
      <c r="D1499" s="64" t="str">
        <f>תקן[[#This Row],[סוג פריט]]</f>
        <v>מטבח וחדר אוכל</v>
      </c>
      <c r="E1499" s="64" t="str">
        <f>תקן[[#This Row],[קטגוריה]]</f>
        <v>מטבח</v>
      </c>
      <c r="F1499" s="60" t="str">
        <f>תקן[[#This Row],[תיאור הפריט]]</f>
        <v>עגלת 3 קומות</v>
      </c>
      <c r="G1499" s="64">
        <f>תקן[[#This Row],[עלות פריט]]</f>
        <v>1000</v>
      </c>
      <c r="H1499" s="64">
        <f>תקן[[#This Row],[כמות]]</f>
        <v>4</v>
      </c>
      <c r="I1499" s="64">
        <f>תקן[[#This Row],[סהכ עלות]]</f>
        <v>4000</v>
      </c>
      <c r="J1499" s="65"/>
      <c r="K1499" s="209" t="str">
        <f t="shared" si="216"/>
        <v>עגלת 3 קומות</v>
      </c>
      <c r="L1499" s="210">
        <f t="shared" si="217"/>
        <v>4</v>
      </c>
      <c r="M1499" s="211">
        <f t="shared" si="218"/>
        <v>0</v>
      </c>
      <c r="N1499" s="211">
        <f t="shared" si="219"/>
        <v>4000</v>
      </c>
      <c r="O1499" s="210"/>
      <c r="P1499" s="218"/>
      <c r="Q1499" s="215" t="str">
        <f t="shared" si="220"/>
        <v>מטבח וחדר אוכל</v>
      </c>
      <c r="R1499" s="219">
        <f t="shared" si="221"/>
        <v>4</v>
      </c>
      <c r="S1499" s="211">
        <f t="shared" si="222"/>
        <v>0</v>
      </c>
      <c r="T1499" s="211">
        <f t="shared" si="223"/>
        <v>1000</v>
      </c>
      <c r="U1499" s="211">
        <f t="shared" si="224"/>
        <v>4000</v>
      </c>
      <c r="V1499" s="220"/>
      <c r="X1499" s="63" t="str">
        <f>'טבלה מרכזת'!A1499</f>
        <v>תשושים-אופק</v>
      </c>
      <c r="Y1499" s="63">
        <f>'טבלה מרכזת'!B1499</f>
        <v>120</v>
      </c>
      <c r="Z1499" s="63" t="str">
        <f>'טבלה מרכזת'!C1499</f>
        <v>מטבח וחדר אוכל</v>
      </c>
      <c r="AA1499" s="63" t="str">
        <f>'טבלה מרכזת'!D1499</f>
        <v>מטבח</v>
      </c>
      <c r="AB1499" s="63" t="str">
        <f>'טבלה מרכזת'!E1499</f>
        <v>עגלת 3 קומות</v>
      </c>
      <c r="AC1499" s="63">
        <f>'טבלה מרכזת'!F1499</f>
        <v>1000</v>
      </c>
      <c r="AD1499" s="63">
        <f>'טבלה מרכזת'!G1499</f>
        <v>4</v>
      </c>
      <c r="AE1499" s="63">
        <f>'טבלה מרכזת'!H1499</f>
        <v>4000</v>
      </c>
    </row>
    <row r="1500" spans="2:31" ht="14.5" thickBot="1" x14ac:dyDescent="0.35">
      <c r="B1500" s="64" t="str">
        <f>תקן[[#This Row],[סוג מרכז]]</f>
        <v>תשושים-אופק</v>
      </c>
      <c r="C1500" s="64">
        <f>תקן[[#This Row],[גודל מרכז]]</f>
        <v>120</v>
      </c>
      <c r="D1500" s="64" t="str">
        <f>תקן[[#This Row],[סוג פריט]]</f>
        <v>מטבח וחדר אוכל</v>
      </c>
      <c r="E1500" s="64" t="str">
        <f>תקן[[#This Row],[קטגוריה]]</f>
        <v>מטבח</v>
      </c>
      <c r="F1500" s="60" t="str">
        <f>תקן[[#This Row],[תיאור הפריט]]</f>
        <v>עגלת נירוסטה לפח אשפה</v>
      </c>
      <c r="G1500" s="64">
        <f>תקן[[#This Row],[עלות פריט]]</f>
        <v>500</v>
      </c>
      <c r="H1500" s="64">
        <f>תקן[[#This Row],[כמות]]</f>
        <v>1</v>
      </c>
      <c r="I1500" s="64">
        <f>תקן[[#This Row],[סהכ עלות]]</f>
        <v>500</v>
      </c>
      <c r="J1500" s="65"/>
      <c r="K1500" s="209" t="str">
        <f t="shared" si="216"/>
        <v>עגלת נירוסטה לפח אשפה</v>
      </c>
      <c r="L1500" s="210">
        <f t="shared" si="217"/>
        <v>1</v>
      </c>
      <c r="M1500" s="211">
        <f t="shared" si="218"/>
        <v>0</v>
      </c>
      <c r="N1500" s="211">
        <f t="shared" si="219"/>
        <v>500</v>
      </c>
      <c r="O1500" s="210"/>
      <c r="P1500" s="218"/>
      <c r="Q1500" s="215" t="str">
        <f t="shared" si="220"/>
        <v>מטבח וחדר אוכל</v>
      </c>
      <c r="R1500" s="219">
        <f t="shared" si="221"/>
        <v>1</v>
      </c>
      <c r="S1500" s="211">
        <f t="shared" si="222"/>
        <v>0</v>
      </c>
      <c r="T1500" s="211">
        <f t="shared" si="223"/>
        <v>500</v>
      </c>
      <c r="U1500" s="211">
        <f t="shared" si="224"/>
        <v>500</v>
      </c>
      <c r="V1500" s="220"/>
      <c r="X1500" s="63" t="str">
        <f>'טבלה מרכזת'!A1500</f>
        <v>תשושים-אופק</v>
      </c>
      <c r="Y1500" s="63">
        <f>'טבלה מרכזת'!B1500</f>
        <v>120</v>
      </c>
      <c r="Z1500" s="63" t="str">
        <f>'טבלה מרכזת'!C1500</f>
        <v>מטבח וחדר אוכל</v>
      </c>
      <c r="AA1500" s="63" t="str">
        <f>'טבלה מרכזת'!D1500</f>
        <v>מטבח</v>
      </c>
      <c r="AB1500" s="63" t="str">
        <f>'טבלה מרכזת'!E1500</f>
        <v>עגלת נירוסטה לפח אשפה</v>
      </c>
      <c r="AC1500" s="63">
        <f>'טבלה מרכזת'!F1500</f>
        <v>500</v>
      </c>
      <c r="AD1500" s="63">
        <f>'טבלה מרכזת'!G1500</f>
        <v>1</v>
      </c>
      <c r="AE1500" s="63">
        <f>'טבלה מרכזת'!H1500</f>
        <v>500</v>
      </c>
    </row>
    <row r="1501" spans="2:31" ht="14.5" thickBot="1" x14ac:dyDescent="0.35">
      <c r="B1501" s="64" t="str">
        <f>תקן[[#This Row],[סוג מרכז]]</f>
        <v>תשושים-אופק</v>
      </c>
      <c r="C1501" s="64">
        <f>תקן[[#This Row],[גודל מרכז]]</f>
        <v>120</v>
      </c>
      <c r="D1501" s="64" t="str">
        <f>תקן[[#This Row],[סוג פריט]]</f>
        <v>מטבח וחדר אוכל</v>
      </c>
      <c r="E1501" s="64" t="str">
        <f>תקן[[#This Row],[קטגוריה]]</f>
        <v>מטבח</v>
      </c>
      <c r="F1501" s="60" t="str">
        <f>תקן[[#This Row],[תיאור הפריט]]</f>
        <v>קומביסטימר+מעמד</v>
      </c>
      <c r="G1501" s="64">
        <f>תקן[[#This Row],[עלות פריט]]</f>
        <v>15000</v>
      </c>
      <c r="H1501" s="64">
        <f>תקן[[#This Row],[כמות]]</f>
        <v>2</v>
      </c>
      <c r="I1501" s="64">
        <f>תקן[[#This Row],[סהכ עלות]]</f>
        <v>30000</v>
      </c>
      <c r="J1501" s="65"/>
      <c r="K1501" s="209" t="str">
        <f t="shared" si="216"/>
        <v>קומביסטימר+מעמד</v>
      </c>
      <c r="L1501" s="210">
        <f t="shared" si="217"/>
        <v>2</v>
      </c>
      <c r="M1501" s="211">
        <f t="shared" si="218"/>
        <v>0</v>
      </c>
      <c r="N1501" s="211">
        <f t="shared" si="219"/>
        <v>30000</v>
      </c>
      <c r="O1501" s="210"/>
      <c r="P1501" s="218"/>
      <c r="Q1501" s="215" t="str">
        <f t="shared" si="220"/>
        <v>מטבח וחדר אוכל</v>
      </c>
      <c r="R1501" s="219">
        <f t="shared" si="221"/>
        <v>2</v>
      </c>
      <c r="S1501" s="211">
        <f t="shared" si="222"/>
        <v>0</v>
      </c>
      <c r="T1501" s="211">
        <f t="shared" si="223"/>
        <v>15000</v>
      </c>
      <c r="U1501" s="211">
        <f t="shared" si="224"/>
        <v>30000</v>
      </c>
      <c r="V1501" s="220"/>
      <c r="X1501" s="63" t="str">
        <f>'טבלה מרכזת'!A1501</f>
        <v>תשושים-אופק</v>
      </c>
      <c r="Y1501" s="63">
        <f>'טבלה מרכזת'!B1501</f>
        <v>120</v>
      </c>
      <c r="Z1501" s="63" t="str">
        <f>'טבלה מרכזת'!C1501</f>
        <v>מטבח וחדר אוכל</v>
      </c>
      <c r="AA1501" s="63" t="str">
        <f>'טבלה מרכזת'!D1501</f>
        <v>מטבח</v>
      </c>
      <c r="AB1501" s="63" t="str">
        <f>'טבלה מרכזת'!E1501</f>
        <v>קומביסטימר+מעמד</v>
      </c>
      <c r="AC1501" s="63">
        <f>'טבלה מרכזת'!F1501</f>
        <v>15000</v>
      </c>
      <c r="AD1501" s="63">
        <f>'טבלה מרכזת'!G1501</f>
        <v>2</v>
      </c>
      <c r="AE1501" s="63">
        <f>'טבלה מרכזת'!H1501</f>
        <v>30000</v>
      </c>
    </row>
    <row r="1502" spans="2:31" ht="14.5" thickBot="1" x14ac:dyDescent="0.35">
      <c r="B1502" s="64" t="str">
        <f>תקן[[#This Row],[סוג מרכז]]</f>
        <v>תשושים-אופק</v>
      </c>
      <c r="C1502" s="64">
        <f>תקן[[#This Row],[גודל מרכז]]</f>
        <v>120</v>
      </c>
      <c r="D1502" s="64" t="str">
        <f>תקן[[#This Row],[סוג פריט]]</f>
        <v>מטבח וחדר אוכל</v>
      </c>
      <c r="E1502" s="64" t="str">
        <f>תקן[[#This Row],[קטגוריה]]</f>
        <v>מטבח</v>
      </c>
      <c r="F1502" s="60" t="str">
        <f>תקן[[#This Row],[תיאור הפריט]]</f>
        <v>קוצץ ירקות מקצועי</v>
      </c>
      <c r="G1502" s="64">
        <f>תקן[[#This Row],[עלות פריט]]</f>
        <v>5000</v>
      </c>
      <c r="H1502" s="64">
        <f>תקן[[#This Row],[כמות]]</f>
        <v>1</v>
      </c>
      <c r="I1502" s="64">
        <f>תקן[[#This Row],[סהכ עלות]]</f>
        <v>5000</v>
      </c>
      <c r="J1502" s="65"/>
      <c r="K1502" s="209" t="str">
        <f t="shared" si="216"/>
        <v>קוצץ ירקות מקצועי</v>
      </c>
      <c r="L1502" s="210">
        <f t="shared" si="217"/>
        <v>1</v>
      </c>
      <c r="M1502" s="211">
        <f t="shared" si="218"/>
        <v>0</v>
      </c>
      <c r="N1502" s="211">
        <f t="shared" si="219"/>
        <v>5000</v>
      </c>
      <c r="O1502" s="210"/>
      <c r="P1502" s="218"/>
      <c r="Q1502" s="215" t="str">
        <f t="shared" si="220"/>
        <v>מטבח וחדר אוכל</v>
      </c>
      <c r="R1502" s="219">
        <f t="shared" si="221"/>
        <v>1</v>
      </c>
      <c r="S1502" s="211">
        <f t="shared" si="222"/>
        <v>0</v>
      </c>
      <c r="T1502" s="211">
        <f t="shared" si="223"/>
        <v>5000</v>
      </c>
      <c r="U1502" s="211">
        <f t="shared" si="224"/>
        <v>5000</v>
      </c>
      <c r="V1502" s="220"/>
      <c r="X1502" s="63" t="str">
        <f>'טבלה מרכזת'!A1502</f>
        <v>תשושים-אופק</v>
      </c>
      <c r="Y1502" s="63">
        <f>'טבלה מרכזת'!B1502</f>
        <v>120</v>
      </c>
      <c r="Z1502" s="63" t="str">
        <f>'טבלה מרכזת'!C1502</f>
        <v>מטבח וחדר אוכל</v>
      </c>
      <c r="AA1502" s="63" t="str">
        <f>'טבלה מרכזת'!D1502</f>
        <v>מטבח</v>
      </c>
      <c r="AB1502" s="63" t="str">
        <f>'טבלה מרכזת'!E1502</f>
        <v>קוצץ ירקות מקצועי</v>
      </c>
      <c r="AC1502" s="63">
        <f>'טבלה מרכזת'!F1502</f>
        <v>5000</v>
      </c>
      <c r="AD1502" s="63">
        <f>'טבלה מרכזת'!G1502</f>
        <v>1</v>
      </c>
      <c r="AE1502" s="63">
        <f>'טבלה מרכזת'!H1502</f>
        <v>5000</v>
      </c>
    </row>
    <row r="1503" spans="2:31" ht="28.5" thickBot="1" x14ac:dyDescent="0.35">
      <c r="B1503" s="64" t="str">
        <f>תקן[[#This Row],[סוג מרכז]]</f>
        <v>תשושים-אופק</v>
      </c>
      <c r="C1503" s="64">
        <f>תקן[[#This Row],[גודל מרכז]]</f>
        <v>120</v>
      </c>
      <c r="D1503" s="64" t="str">
        <f>תקן[[#This Row],[סוג פריט]]</f>
        <v>מטבח וחדר אוכל</v>
      </c>
      <c r="E1503" s="64" t="str">
        <f>תקן[[#This Row],[קטגוריה]]</f>
        <v>חדר אוכל-כלי הגשה</v>
      </c>
      <c r="F1503" s="60" t="str">
        <f>תקן[[#This Row],[תיאור הפריט]]</f>
        <v>קערות הגשה, מצקות וכפות הגשה, ארגזי פלסטויק לאיסוף</v>
      </c>
      <c r="G1503" s="64">
        <f>תקן[[#This Row],[עלות פריט]]</f>
        <v>1200</v>
      </c>
      <c r="H1503" s="64">
        <f>תקן[[#This Row],[כמות]]</f>
        <v>6</v>
      </c>
      <c r="I1503" s="64">
        <f>תקן[[#This Row],[סהכ עלות]]</f>
        <v>7200</v>
      </c>
      <c r="J1503" s="65"/>
      <c r="K1503" s="209" t="str">
        <f t="shared" si="216"/>
        <v>קערות הגשה, מצקות וכפות הגשה, ארגזי פלסטויק לאיסוף</v>
      </c>
      <c r="L1503" s="210">
        <f t="shared" si="217"/>
        <v>6</v>
      </c>
      <c r="M1503" s="211">
        <f t="shared" si="218"/>
        <v>0</v>
      </c>
      <c r="N1503" s="211">
        <f t="shared" si="219"/>
        <v>7200</v>
      </c>
      <c r="O1503" s="210"/>
      <c r="P1503" s="218"/>
      <c r="Q1503" s="215" t="str">
        <f t="shared" si="220"/>
        <v>מטבח וחדר אוכל</v>
      </c>
      <c r="R1503" s="219">
        <f t="shared" si="221"/>
        <v>6</v>
      </c>
      <c r="S1503" s="211">
        <f t="shared" si="222"/>
        <v>0</v>
      </c>
      <c r="T1503" s="211">
        <f t="shared" si="223"/>
        <v>1200</v>
      </c>
      <c r="U1503" s="211">
        <f t="shared" si="224"/>
        <v>7200</v>
      </c>
      <c r="V1503" s="220"/>
      <c r="X1503" s="63" t="str">
        <f>'טבלה מרכזת'!A1503</f>
        <v>תשושים-אופק</v>
      </c>
      <c r="Y1503" s="63">
        <f>'טבלה מרכזת'!B1503</f>
        <v>120</v>
      </c>
      <c r="Z1503" s="63" t="str">
        <f>'טבלה מרכזת'!C1503</f>
        <v>מטבח וחדר אוכל</v>
      </c>
      <c r="AA1503" s="63" t="str">
        <f>'טבלה מרכזת'!D1503</f>
        <v>חדר אוכל-כלי הגשה</v>
      </c>
      <c r="AB1503" s="63" t="str">
        <f>'טבלה מרכזת'!E1503</f>
        <v>קערות הגשה, מצקות וכפות הגשה, ארגזי פלסטויק לאיסוף</v>
      </c>
      <c r="AC1503" s="63">
        <f>'טבלה מרכזת'!F1503</f>
        <v>1200</v>
      </c>
      <c r="AD1503" s="63">
        <f>'טבלה מרכזת'!G1503</f>
        <v>6</v>
      </c>
      <c r="AE1503" s="63">
        <f>'טבלה מרכזת'!H1503</f>
        <v>7200</v>
      </c>
    </row>
    <row r="1504" spans="2:31" ht="14.5" thickBot="1" x14ac:dyDescent="0.35">
      <c r="B1504" s="64" t="str">
        <f>תקן[[#This Row],[סוג מרכז]]</f>
        <v>תשושים-אופק</v>
      </c>
      <c r="C1504" s="64">
        <f>תקן[[#This Row],[גודל מרכז]]</f>
        <v>120</v>
      </c>
      <c r="D1504" s="64" t="str">
        <f>תקן[[#This Row],[סוג פריט]]</f>
        <v>מטבח וחדר אוכל</v>
      </c>
      <c r="E1504" s="64" t="str">
        <f>תקן[[#This Row],[קטגוריה]]</f>
        <v>כלי הכנה-מטבח מחמם</v>
      </c>
      <c r="F1504" s="60" t="str">
        <f>תקן[[#This Row],[תיאור הפריט]]</f>
        <v>קערות וקעריות מסוגים שונים</v>
      </c>
      <c r="G1504" s="64">
        <f>תקן[[#This Row],[עלות פריט]]</f>
        <v>500</v>
      </c>
      <c r="H1504" s="64">
        <f>תקן[[#This Row],[כמות]]</f>
        <v>4</v>
      </c>
      <c r="I1504" s="64">
        <f>תקן[[#This Row],[סהכ עלות]]</f>
        <v>2000</v>
      </c>
      <c r="J1504" s="65"/>
      <c r="K1504" s="209" t="str">
        <f t="shared" si="216"/>
        <v>קערות וקעריות מסוגים שונים</v>
      </c>
      <c r="L1504" s="210">
        <f t="shared" si="217"/>
        <v>4</v>
      </c>
      <c r="M1504" s="211">
        <f t="shared" si="218"/>
        <v>0</v>
      </c>
      <c r="N1504" s="211">
        <f t="shared" si="219"/>
        <v>2000</v>
      </c>
      <c r="O1504" s="210"/>
      <c r="P1504" s="218"/>
      <c r="Q1504" s="215" t="str">
        <f t="shared" si="220"/>
        <v>מטבח וחדר אוכל</v>
      </c>
      <c r="R1504" s="219">
        <f t="shared" si="221"/>
        <v>4</v>
      </c>
      <c r="S1504" s="211">
        <f t="shared" si="222"/>
        <v>0</v>
      </c>
      <c r="T1504" s="211">
        <f t="shared" si="223"/>
        <v>500</v>
      </c>
      <c r="U1504" s="211">
        <f t="shared" si="224"/>
        <v>2000</v>
      </c>
      <c r="V1504" s="220"/>
      <c r="X1504" s="63" t="str">
        <f>'טבלה מרכזת'!A1504</f>
        <v>תשושים-אופק</v>
      </c>
      <c r="Y1504" s="63">
        <f>'טבלה מרכזת'!B1504</f>
        <v>120</v>
      </c>
      <c r="Z1504" s="63" t="str">
        <f>'טבלה מרכזת'!C1504</f>
        <v>מטבח וחדר אוכל</v>
      </c>
      <c r="AA1504" s="63" t="str">
        <f>'טבלה מרכזת'!D1504</f>
        <v>כלי הכנה-מטבח מחמם</v>
      </c>
      <c r="AB1504" s="63" t="str">
        <f>'טבלה מרכזת'!E1504</f>
        <v>קערות וקעריות מסוגים שונים</v>
      </c>
      <c r="AC1504" s="63">
        <f>'טבלה מרכזת'!F1504</f>
        <v>500</v>
      </c>
      <c r="AD1504" s="63">
        <f>'טבלה מרכזת'!G1504</f>
        <v>4</v>
      </c>
      <c r="AE1504" s="63">
        <f>'טבלה מרכזת'!H1504</f>
        <v>2000</v>
      </c>
    </row>
    <row r="1505" spans="2:31" ht="28.5" thickBot="1" x14ac:dyDescent="0.35">
      <c r="B1505" s="64" t="str">
        <f>תקן[[#This Row],[סוג מרכז]]</f>
        <v>תשושים-אופק</v>
      </c>
      <c r="C1505" s="64">
        <f>תקן[[#This Row],[גודל מרכז]]</f>
        <v>120</v>
      </c>
      <c r="D1505" s="64" t="str">
        <f>תקן[[#This Row],[סוג פריט]]</f>
        <v>מטבח וחדר אוכל</v>
      </c>
      <c r="E1505" s="64" t="str">
        <f>תקן[[#This Row],[קטגוריה]]</f>
        <v>מטבח</v>
      </c>
      <c r="F1505" s="60" t="str">
        <f>תקן[[#This Row],[תיאור הפריט]]</f>
        <v>שולחן ( 2 מ') עם כיור כפול + מדף תחתוןן</v>
      </c>
      <c r="G1505" s="64">
        <f>תקן[[#This Row],[עלות פריט]]</f>
        <v>4200</v>
      </c>
      <c r="H1505" s="64">
        <f>תקן[[#This Row],[כמות]]</f>
        <v>1</v>
      </c>
      <c r="I1505" s="64">
        <f>תקן[[#This Row],[סהכ עלות]]</f>
        <v>4200</v>
      </c>
      <c r="J1505" s="65"/>
      <c r="K1505" s="209" t="str">
        <f t="shared" si="216"/>
        <v>שולחן ( 2 מ') עם כיור כפול + מדף תחתוןן</v>
      </c>
      <c r="L1505" s="210">
        <f t="shared" si="217"/>
        <v>1</v>
      </c>
      <c r="M1505" s="211">
        <f t="shared" si="218"/>
        <v>0</v>
      </c>
      <c r="N1505" s="211">
        <f t="shared" si="219"/>
        <v>4200</v>
      </c>
      <c r="O1505" s="210"/>
      <c r="P1505" s="218"/>
      <c r="Q1505" s="215" t="str">
        <f t="shared" si="220"/>
        <v>מטבח וחדר אוכל</v>
      </c>
      <c r="R1505" s="219">
        <f t="shared" si="221"/>
        <v>1</v>
      </c>
      <c r="S1505" s="211">
        <f t="shared" si="222"/>
        <v>0</v>
      </c>
      <c r="T1505" s="211">
        <f t="shared" si="223"/>
        <v>4200</v>
      </c>
      <c r="U1505" s="211">
        <f t="shared" si="224"/>
        <v>4200</v>
      </c>
      <c r="V1505" s="220"/>
      <c r="X1505" s="63" t="str">
        <f>'טבלה מרכזת'!A1505</f>
        <v>תשושים-אופק</v>
      </c>
      <c r="Y1505" s="63">
        <f>'טבלה מרכזת'!B1505</f>
        <v>120</v>
      </c>
      <c r="Z1505" s="63" t="str">
        <f>'טבלה מרכזת'!C1505</f>
        <v>מטבח וחדר אוכל</v>
      </c>
      <c r="AA1505" s="63" t="str">
        <f>'טבלה מרכזת'!D1505</f>
        <v>מטבח</v>
      </c>
      <c r="AB1505" s="63" t="str">
        <f>'טבלה מרכזת'!E1505</f>
        <v>שולחן ( 2 מ') עם כיור כפול + מדף תחתוןן</v>
      </c>
      <c r="AC1505" s="63">
        <f>'טבלה מרכזת'!F1505</f>
        <v>4200</v>
      </c>
      <c r="AD1505" s="63">
        <f>'טבלה מרכזת'!G1505</f>
        <v>1</v>
      </c>
      <c r="AE1505" s="63">
        <f>'טבלה מרכזת'!H1505</f>
        <v>4200</v>
      </c>
    </row>
    <row r="1506" spans="2:31" ht="28.5" thickBot="1" x14ac:dyDescent="0.35">
      <c r="B1506" s="64" t="str">
        <f>תקן[[#This Row],[סוג מרכז]]</f>
        <v>תשושים-אופק</v>
      </c>
      <c r="C1506" s="64">
        <f>תקן[[#This Row],[גודל מרכז]]</f>
        <v>120</v>
      </c>
      <c r="D1506" s="64" t="str">
        <f>תקן[[#This Row],[סוג פריט]]</f>
        <v>מטבח וחדר אוכל</v>
      </c>
      <c r="E1506" s="64" t="str">
        <f>תקן[[#This Row],[קטגוריה]]</f>
        <v>מטבח</v>
      </c>
      <c r="F1506" s="60" t="str">
        <f>תקן[[#This Row],[תיאור הפריט]]</f>
        <v>שולחן עבודה ללא כיורים + מדף תחתון</v>
      </c>
      <c r="G1506" s="64">
        <f>תקן[[#This Row],[עלות פריט]]</f>
        <v>2500</v>
      </c>
      <c r="H1506" s="64">
        <f>תקן[[#This Row],[כמות]]</f>
        <v>3</v>
      </c>
      <c r="I1506" s="64">
        <f>תקן[[#This Row],[סהכ עלות]]</f>
        <v>7500</v>
      </c>
      <c r="J1506" s="65"/>
      <c r="K1506" s="209" t="str">
        <f t="shared" si="216"/>
        <v>שולחן עבודה ללא כיורים + מדף תחתון</v>
      </c>
      <c r="L1506" s="210">
        <f t="shared" si="217"/>
        <v>3</v>
      </c>
      <c r="M1506" s="211">
        <f t="shared" si="218"/>
        <v>0</v>
      </c>
      <c r="N1506" s="211">
        <f t="shared" si="219"/>
        <v>7500</v>
      </c>
      <c r="O1506" s="210"/>
      <c r="P1506" s="218"/>
      <c r="Q1506" s="215" t="str">
        <f t="shared" si="220"/>
        <v>מטבח וחדר אוכל</v>
      </c>
      <c r="R1506" s="219">
        <f t="shared" si="221"/>
        <v>3</v>
      </c>
      <c r="S1506" s="211">
        <f t="shared" si="222"/>
        <v>0</v>
      </c>
      <c r="T1506" s="211">
        <f t="shared" si="223"/>
        <v>2500</v>
      </c>
      <c r="U1506" s="211">
        <f t="shared" si="224"/>
        <v>7500</v>
      </c>
      <c r="V1506" s="220"/>
      <c r="X1506" s="63" t="str">
        <f>'טבלה מרכזת'!A1506</f>
        <v>תשושים-אופק</v>
      </c>
      <c r="Y1506" s="63">
        <f>'טבלה מרכזת'!B1506</f>
        <v>120</v>
      </c>
      <c r="Z1506" s="63" t="str">
        <f>'טבלה מרכזת'!C1506</f>
        <v>מטבח וחדר אוכל</v>
      </c>
      <c r="AA1506" s="63" t="str">
        <f>'טבלה מרכזת'!D1506</f>
        <v>מטבח</v>
      </c>
      <c r="AB1506" s="63" t="str">
        <f>'טבלה מרכזת'!E1506</f>
        <v>שולחן עבודה ללא כיורים + מדף תחתון</v>
      </c>
      <c r="AC1506" s="63">
        <f>'טבלה מרכזת'!F1506</f>
        <v>2500</v>
      </c>
      <c r="AD1506" s="63">
        <f>'טבלה מרכזת'!G1506</f>
        <v>3</v>
      </c>
      <c r="AE1506" s="63">
        <f>'טבלה מרכזת'!H1506</f>
        <v>7500</v>
      </c>
    </row>
    <row r="1507" spans="2:31" ht="28.5" thickBot="1" x14ac:dyDescent="0.35">
      <c r="B1507" s="64" t="str">
        <f>תקן[[#This Row],[סוג מרכז]]</f>
        <v>תשושים-אופק</v>
      </c>
      <c r="C1507" s="64">
        <f>תקן[[#This Row],[גודל מרכז]]</f>
        <v>120</v>
      </c>
      <c r="D1507" s="64" t="str">
        <f>תקן[[#This Row],[סוג פריט]]</f>
        <v>מטבח וחדר אוכל</v>
      </c>
      <c r="E1507" s="64" t="str">
        <f>תקן[[#This Row],[קטגוריה]]</f>
        <v>מטבח</v>
      </c>
      <c r="F1507" s="60" t="str">
        <f>תקן[[#This Row],[תיאור הפריט]]</f>
        <v>שולחן עם כיור יחיד ( 2 מ') + מדף תחתוןן</v>
      </c>
      <c r="G1507" s="64">
        <f>תקן[[#This Row],[עלות פריט]]</f>
        <v>3500</v>
      </c>
      <c r="H1507" s="64">
        <f>תקן[[#This Row],[כמות]]</f>
        <v>2</v>
      </c>
      <c r="I1507" s="64">
        <f>תקן[[#This Row],[סהכ עלות]]</f>
        <v>7000</v>
      </c>
      <c r="J1507" s="65"/>
      <c r="K1507" s="209" t="str">
        <f t="shared" si="216"/>
        <v>שולחן עם כיור יחיד ( 2 מ') + מדף תחתוןן</v>
      </c>
      <c r="L1507" s="210">
        <f t="shared" si="217"/>
        <v>2</v>
      </c>
      <c r="M1507" s="211">
        <f t="shared" si="218"/>
        <v>0</v>
      </c>
      <c r="N1507" s="211">
        <f t="shared" si="219"/>
        <v>7000</v>
      </c>
      <c r="O1507" s="210"/>
      <c r="P1507" s="218"/>
      <c r="Q1507" s="215" t="str">
        <f t="shared" si="220"/>
        <v>מטבח וחדר אוכל</v>
      </c>
      <c r="R1507" s="219">
        <f t="shared" si="221"/>
        <v>2</v>
      </c>
      <c r="S1507" s="211">
        <f t="shared" si="222"/>
        <v>0</v>
      </c>
      <c r="T1507" s="211">
        <f t="shared" si="223"/>
        <v>3500</v>
      </c>
      <c r="U1507" s="211">
        <f t="shared" si="224"/>
        <v>7000</v>
      </c>
      <c r="V1507" s="220"/>
      <c r="X1507" s="63" t="str">
        <f>'טבלה מרכזת'!A1507</f>
        <v>תשושים-אופק</v>
      </c>
      <c r="Y1507" s="63">
        <f>'טבלה מרכזת'!B1507</f>
        <v>120</v>
      </c>
      <c r="Z1507" s="63" t="str">
        <f>'טבלה מרכזת'!C1507</f>
        <v>מטבח וחדר אוכל</v>
      </c>
      <c r="AA1507" s="63" t="str">
        <f>'טבלה מרכזת'!D1507</f>
        <v>מטבח</v>
      </c>
      <c r="AB1507" s="63" t="str">
        <f>'טבלה מרכזת'!E1507</f>
        <v>שולחן עם כיור יחיד ( 2 מ') + מדף תחתוןן</v>
      </c>
      <c r="AC1507" s="63">
        <f>'טבלה מרכזת'!F1507</f>
        <v>3500</v>
      </c>
      <c r="AD1507" s="63">
        <f>'טבלה מרכזת'!G1507</f>
        <v>2</v>
      </c>
      <c r="AE1507" s="63">
        <f>'טבלה מרכזת'!H1507</f>
        <v>7000</v>
      </c>
    </row>
    <row r="1508" spans="2:31" ht="14.5" thickBot="1" x14ac:dyDescent="0.35">
      <c r="B1508" s="64" t="str">
        <f>תקן[[#This Row],[סוג מרכז]]</f>
        <v>תשושים-אופק</v>
      </c>
      <c r="C1508" s="64">
        <f>תקן[[#This Row],[גודל מרכז]]</f>
        <v>120</v>
      </c>
      <c r="D1508" s="64" t="str">
        <f>תקן[[#This Row],[סוג פריט]]</f>
        <v>מטבח וחדר אוכל</v>
      </c>
      <c r="E1508" s="64" t="str">
        <f>תקן[[#This Row],[קטגוריה]]</f>
        <v>מטבח</v>
      </c>
      <c r="F1508" s="60" t="str">
        <f>תקן[[#This Row],[תיאור הפריט]]</f>
        <v>תנור בישול ואפייה</v>
      </c>
      <c r="G1508" s="64">
        <f>תקן[[#This Row],[עלות פריט]]</f>
        <v>6500</v>
      </c>
      <c r="H1508" s="64">
        <f>תקן[[#This Row],[כמות]]</f>
        <v>1</v>
      </c>
      <c r="I1508" s="64">
        <f>תקן[[#This Row],[סהכ עלות]]</f>
        <v>6500</v>
      </c>
      <c r="J1508" s="65"/>
      <c r="K1508" s="209" t="str">
        <f t="shared" si="216"/>
        <v>תנור בישול ואפייה</v>
      </c>
      <c r="L1508" s="210">
        <f t="shared" si="217"/>
        <v>1</v>
      </c>
      <c r="M1508" s="211">
        <f t="shared" si="218"/>
        <v>0</v>
      </c>
      <c r="N1508" s="211">
        <f t="shared" si="219"/>
        <v>6500</v>
      </c>
      <c r="O1508" s="210"/>
      <c r="P1508" s="218"/>
      <c r="Q1508" s="215" t="str">
        <f t="shared" si="220"/>
        <v>מטבח וחדר אוכל</v>
      </c>
      <c r="R1508" s="219">
        <f t="shared" si="221"/>
        <v>1</v>
      </c>
      <c r="S1508" s="211">
        <f t="shared" si="222"/>
        <v>0</v>
      </c>
      <c r="T1508" s="211">
        <f t="shared" si="223"/>
        <v>6500</v>
      </c>
      <c r="U1508" s="211">
        <f t="shared" si="224"/>
        <v>6500</v>
      </c>
      <c r="V1508" s="220"/>
      <c r="X1508" s="63" t="str">
        <f>'טבלה מרכזת'!A1508</f>
        <v>תשושים-אופק</v>
      </c>
      <c r="Y1508" s="63">
        <f>'טבלה מרכזת'!B1508</f>
        <v>120</v>
      </c>
      <c r="Z1508" s="63" t="str">
        <f>'טבלה מרכזת'!C1508</f>
        <v>מטבח וחדר אוכל</v>
      </c>
      <c r="AA1508" s="63" t="str">
        <f>'טבלה מרכזת'!D1508</f>
        <v>מטבח</v>
      </c>
      <c r="AB1508" s="63" t="str">
        <f>'טבלה מרכזת'!E1508</f>
        <v>תנור בישול ואפייה</v>
      </c>
      <c r="AC1508" s="63">
        <f>'טבלה מרכזת'!F1508</f>
        <v>6500</v>
      </c>
      <c r="AD1508" s="63">
        <f>'טבלה מרכזת'!G1508</f>
        <v>1</v>
      </c>
      <c r="AE1508" s="63">
        <f>'טבלה מרכזת'!H1508</f>
        <v>6500</v>
      </c>
    </row>
    <row r="1509" spans="2:31" ht="14.5" thickBot="1" x14ac:dyDescent="0.35">
      <c r="B1509" s="64" t="str">
        <f>תקן[[#This Row],[סוג מרכז]]</f>
        <v>תשושים-אופק</v>
      </c>
      <c r="C1509" s="64">
        <f>תקן[[#This Row],[גודל מרכז]]</f>
        <v>120</v>
      </c>
      <c r="D1509" s="64" t="str">
        <f>תקן[[#This Row],[סוג פריט]]</f>
        <v>מטבח וחדר אוכל</v>
      </c>
      <c r="E1509" s="64" t="str">
        <f>תקן[[#This Row],[קטגוריה]]</f>
        <v>מטבח</v>
      </c>
      <c r="F1509" s="60" t="str">
        <f>תקן[[#This Row],[תיאור הפריט]]</f>
        <v>תנור מיקרוגל</v>
      </c>
      <c r="G1509" s="64">
        <f>תקן[[#This Row],[עלות פריט]]</f>
        <v>1200</v>
      </c>
      <c r="H1509" s="64">
        <f>תקן[[#This Row],[כמות]]</f>
        <v>1</v>
      </c>
      <c r="I1509" s="64">
        <f>תקן[[#This Row],[סהכ עלות]]</f>
        <v>1200</v>
      </c>
      <c r="J1509" s="65"/>
      <c r="K1509" s="209" t="str">
        <f t="shared" si="216"/>
        <v>תנור מיקרוגל</v>
      </c>
      <c r="L1509" s="210">
        <f t="shared" si="217"/>
        <v>1</v>
      </c>
      <c r="M1509" s="211">
        <f t="shared" si="218"/>
        <v>0</v>
      </c>
      <c r="N1509" s="211">
        <f t="shared" si="219"/>
        <v>1200</v>
      </c>
      <c r="O1509" s="210"/>
      <c r="P1509" s="218"/>
      <c r="Q1509" s="215" t="str">
        <f t="shared" si="220"/>
        <v>מטבח וחדר אוכל</v>
      </c>
      <c r="R1509" s="219">
        <f t="shared" si="221"/>
        <v>1</v>
      </c>
      <c r="S1509" s="211">
        <f t="shared" si="222"/>
        <v>0</v>
      </c>
      <c r="T1509" s="211">
        <f t="shared" si="223"/>
        <v>1200</v>
      </c>
      <c r="U1509" s="211">
        <f t="shared" si="224"/>
        <v>1200</v>
      </c>
      <c r="V1509" s="220"/>
      <c r="X1509" s="63" t="str">
        <f>'טבלה מרכזת'!A1509</f>
        <v>תשושים-אופק</v>
      </c>
      <c r="Y1509" s="63">
        <f>'טבלה מרכזת'!B1509</f>
        <v>120</v>
      </c>
      <c r="Z1509" s="63" t="str">
        <f>'טבלה מרכזת'!C1509</f>
        <v>מטבח וחדר אוכל</v>
      </c>
      <c r="AA1509" s="63" t="str">
        <f>'טבלה מרכזת'!D1509</f>
        <v>מטבח</v>
      </c>
      <c r="AB1509" s="63" t="str">
        <f>'טבלה מרכזת'!E1509</f>
        <v>תנור מיקרוגל</v>
      </c>
      <c r="AC1509" s="63">
        <f>'טבלה מרכזת'!F1509</f>
        <v>1200</v>
      </c>
      <c r="AD1509" s="63">
        <f>'טבלה מרכזת'!G1509</f>
        <v>1</v>
      </c>
      <c r="AE1509" s="63">
        <f>'טבלה מרכזת'!H1509</f>
        <v>1200</v>
      </c>
    </row>
    <row r="1510" spans="2:31" ht="28.5" thickBot="1" x14ac:dyDescent="0.35">
      <c r="B1510" s="64" t="str">
        <f>תקן[[#This Row],[סוג מרכז]]</f>
        <v>תשושים-אופק</v>
      </c>
      <c r="C1510" s="64">
        <f>תקן[[#This Row],[גודל מרכז]]</f>
        <v>120</v>
      </c>
      <c r="D1510" s="64" t="str">
        <f>תקן[[#This Row],[סוג פריט]]</f>
        <v>מטבח וחדר אוכל</v>
      </c>
      <c r="E1510" s="64" t="str">
        <f>תקן[[#This Row],[קטגוריה]]</f>
        <v>חדר אוכל</v>
      </c>
      <c r="F1510" s="60" t="str">
        <f>תקן[[#This Row],[תיאור הפריט]]</f>
        <v>תפריט דיגיטלי עם אפשרות להזמנות</v>
      </c>
      <c r="G1510" s="64">
        <f>תקן[[#This Row],[עלות פריט]]</f>
        <v>2500</v>
      </c>
      <c r="H1510" s="64">
        <f>תקן[[#This Row],[כמות]]</f>
        <v>1</v>
      </c>
      <c r="I1510" s="64">
        <f>תקן[[#This Row],[סהכ עלות]]</f>
        <v>2500</v>
      </c>
      <c r="J1510" s="65"/>
      <c r="K1510" s="209" t="str">
        <f t="shared" si="216"/>
        <v>תפריט דיגיטלי עם אפשרות להזמנות</v>
      </c>
      <c r="L1510" s="210">
        <f t="shared" si="217"/>
        <v>1</v>
      </c>
      <c r="M1510" s="211">
        <f t="shared" si="218"/>
        <v>0</v>
      </c>
      <c r="N1510" s="211">
        <f t="shared" si="219"/>
        <v>2500</v>
      </c>
      <c r="O1510" s="210"/>
      <c r="P1510" s="218"/>
      <c r="Q1510" s="215" t="str">
        <f t="shared" si="220"/>
        <v>מטבח וחדר אוכל</v>
      </c>
      <c r="R1510" s="219">
        <f t="shared" si="221"/>
        <v>1</v>
      </c>
      <c r="S1510" s="211">
        <f t="shared" si="222"/>
        <v>0</v>
      </c>
      <c r="T1510" s="211">
        <f t="shared" si="223"/>
        <v>2500</v>
      </c>
      <c r="U1510" s="211">
        <f t="shared" si="224"/>
        <v>2500</v>
      </c>
      <c r="V1510" s="220"/>
      <c r="X1510" s="63" t="str">
        <f>'טבלה מרכזת'!A1510</f>
        <v>תשושים-אופק</v>
      </c>
      <c r="Y1510" s="63">
        <f>'טבלה מרכזת'!B1510</f>
        <v>120</v>
      </c>
      <c r="Z1510" s="63" t="str">
        <f>'טבלה מרכזת'!C1510</f>
        <v>מטבח וחדר אוכל</v>
      </c>
      <c r="AA1510" s="63" t="str">
        <f>'טבלה מרכזת'!D1510</f>
        <v>חדר אוכל</v>
      </c>
      <c r="AB1510" s="63" t="str">
        <f>'טבלה מרכזת'!E1510</f>
        <v>תפריט דיגיטלי עם אפשרות להזמנות</v>
      </c>
      <c r="AC1510" s="63">
        <f>'טבלה מרכזת'!F1510</f>
        <v>2500</v>
      </c>
      <c r="AD1510" s="63">
        <f>'טבלה מרכזת'!G1510</f>
        <v>1</v>
      </c>
      <c r="AE1510" s="63">
        <f>'טבלה מרכזת'!H1510</f>
        <v>2500</v>
      </c>
    </row>
    <row r="1511" spans="2:31" ht="14.5" thickBot="1" x14ac:dyDescent="0.35">
      <c r="B1511" s="64" t="str">
        <f>תקן[[#This Row],[סוג מרכז]]</f>
        <v>תשושים-אופק</v>
      </c>
      <c r="C1511" s="64">
        <f>תקן[[#This Row],[גודל מרכז]]</f>
        <v>120</v>
      </c>
      <c r="D1511" s="64" t="str">
        <f>תקן[[#This Row],[סוג פריט]]</f>
        <v>מיחשוב</v>
      </c>
      <c r="E1511" s="64" t="str">
        <f>תקן[[#This Row],[קטגוריה]]</f>
        <v>חדר מזכירות וקבלה</v>
      </c>
      <c r="F1511" s="60" t="str">
        <f>תקן[[#This Row],[תיאור הפריט]]</f>
        <v>מגרסת נייר משרדית</v>
      </c>
      <c r="G1511" s="64">
        <f>תקן[[#This Row],[עלות פריט]]</f>
        <v>600</v>
      </c>
      <c r="H1511" s="64">
        <f>תקן[[#This Row],[כמות]]</f>
        <v>1</v>
      </c>
      <c r="I1511" s="64">
        <f>תקן[[#This Row],[סהכ עלות]]</f>
        <v>600</v>
      </c>
      <c r="J1511" s="65"/>
      <c r="K1511" s="209" t="str">
        <f t="shared" si="216"/>
        <v>מגרסת נייר משרדית</v>
      </c>
      <c r="L1511" s="210">
        <f t="shared" si="217"/>
        <v>1</v>
      </c>
      <c r="M1511" s="211">
        <f t="shared" si="218"/>
        <v>0</v>
      </c>
      <c r="N1511" s="211">
        <f t="shared" si="219"/>
        <v>600</v>
      </c>
      <c r="O1511" s="210"/>
      <c r="P1511" s="218"/>
      <c r="Q1511" s="215" t="str">
        <f t="shared" si="220"/>
        <v>מיחשוב</v>
      </c>
      <c r="R1511" s="219">
        <f t="shared" si="221"/>
        <v>1</v>
      </c>
      <c r="S1511" s="211">
        <f t="shared" si="222"/>
        <v>0</v>
      </c>
      <c r="T1511" s="211">
        <f t="shared" si="223"/>
        <v>600</v>
      </c>
      <c r="U1511" s="211">
        <f t="shared" si="224"/>
        <v>600</v>
      </c>
      <c r="V1511" s="220"/>
      <c r="X1511" s="63" t="str">
        <f>'טבלה מרכזת'!A1511</f>
        <v>תשושים-אופק</v>
      </c>
      <c r="Y1511" s="63">
        <f>'טבלה מרכזת'!B1511</f>
        <v>120</v>
      </c>
      <c r="Z1511" s="63" t="str">
        <f>'טבלה מרכזת'!C1511</f>
        <v>מיחשוב</v>
      </c>
      <c r="AA1511" s="63" t="str">
        <f>'טבלה מרכזת'!D1511</f>
        <v>חדר מזכירות וקבלה</v>
      </c>
      <c r="AB1511" s="63" t="str">
        <f>'טבלה מרכזת'!E1511</f>
        <v>מגרסת נייר משרדית</v>
      </c>
      <c r="AC1511" s="63">
        <f>'טבלה מרכזת'!F1511</f>
        <v>600</v>
      </c>
      <c r="AD1511" s="63">
        <f>'טבלה מרכזת'!G1511</f>
        <v>1</v>
      </c>
      <c r="AE1511" s="63">
        <f>'טבלה מרכזת'!H1511</f>
        <v>600</v>
      </c>
    </row>
    <row r="1512" spans="2:31" ht="14.5" thickBot="1" x14ac:dyDescent="0.35">
      <c r="B1512" s="64" t="str">
        <f>תקן[[#This Row],[סוג מרכז]]</f>
        <v>תשושים-אופק</v>
      </c>
      <c r="C1512" s="64">
        <f>תקן[[#This Row],[גודל מרכז]]</f>
        <v>120</v>
      </c>
      <c r="D1512" s="64" t="str">
        <f>תקן[[#This Row],[סוג פריט]]</f>
        <v>מיחשוב</v>
      </c>
      <c r="E1512" s="64" t="str">
        <f>תקן[[#This Row],[קטגוריה]]</f>
        <v>חדר מזכירות וקבלה</v>
      </c>
      <c r="F1512" s="60" t="str">
        <f>תקן[[#This Row],[תיאור הפריט]]</f>
        <v>מדפסת משולבת</v>
      </c>
      <c r="G1512" s="64">
        <f>תקן[[#This Row],[עלות פריט]]</f>
        <v>1200</v>
      </c>
      <c r="H1512" s="64">
        <f>תקן[[#This Row],[כמות]]</f>
        <v>1</v>
      </c>
      <c r="I1512" s="64">
        <f>תקן[[#This Row],[סהכ עלות]]</f>
        <v>1200</v>
      </c>
      <c r="J1512" s="65"/>
      <c r="K1512" s="209" t="str">
        <f t="shared" si="216"/>
        <v>מדפסת משולבת</v>
      </c>
      <c r="L1512" s="210">
        <f t="shared" si="217"/>
        <v>1</v>
      </c>
      <c r="M1512" s="211">
        <f t="shared" si="218"/>
        <v>0</v>
      </c>
      <c r="N1512" s="211">
        <f t="shared" si="219"/>
        <v>1200</v>
      </c>
      <c r="O1512" s="210"/>
      <c r="P1512" s="218"/>
      <c r="Q1512" s="215" t="str">
        <f t="shared" si="220"/>
        <v>מיחשוב</v>
      </c>
      <c r="R1512" s="219">
        <f t="shared" si="221"/>
        <v>1</v>
      </c>
      <c r="S1512" s="211">
        <f t="shared" si="222"/>
        <v>0</v>
      </c>
      <c r="T1512" s="211">
        <f t="shared" si="223"/>
        <v>1200</v>
      </c>
      <c r="U1512" s="211">
        <f t="shared" si="224"/>
        <v>1200</v>
      </c>
      <c r="V1512" s="220"/>
      <c r="X1512" s="63" t="str">
        <f>'טבלה מרכזת'!A1512</f>
        <v>תשושים-אופק</v>
      </c>
      <c r="Y1512" s="63">
        <f>'טבלה מרכזת'!B1512</f>
        <v>120</v>
      </c>
      <c r="Z1512" s="63" t="str">
        <f>'טבלה מרכזת'!C1512</f>
        <v>מיחשוב</v>
      </c>
      <c r="AA1512" s="63" t="str">
        <f>'טבלה מרכזת'!D1512</f>
        <v>חדר מזכירות וקבלה</v>
      </c>
      <c r="AB1512" s="63" t="str">
        <f>'טבלה מרכזת'!E1512</f>
        <v>מדפסת משולבת</v>
      </c>
      <c r="AC1512" s="63">
        <f>'טבלה מרכזת'!F1512</f>
        <v>1200</v>
      </c>
      <c r="AD1512" s="63">
        <f>'טבלה מרכזת'!G1512</f>
        <v>1</v>
      </c>
      <c r="AE1512" s="63">
        <f>'טבלה מרכזת'!H1512</f>
        <v>1200</v>
      </c>
    </row>
    <row r="1513" spans="2:31" ht="14.5" thickBot="1" x14ac:dyDescent="0.35">
      <c r="B1513" s="64" t="str">
        <f>תקן[[#This Row],[סוג מרכז]]</f>
        <v>תשושים-אופק</v>
      </c>
      <c r="C1513" s="64">
        <f>תקן[[#This Row],[גודל מרכז]]</f>
        <v>120</v>
      </c>
      <c r="D1513" s="64" t="str">
        <f>תקן[[#This Row],[סוג פריט]]</f>
        <v>מיחשוב</v>
      </c>
      <c r="E1513" s="64" t="str">
        <f>תקן[[#This Row],[קטגוריה]]</f>
        <v>חדר מחשבים</v>
      </c>
      <c r="F1513" s="60" t="str">
        <f>תקן[[#This Row],[תיאור הפריט]]</f>
        <v>מדפסת משולבת</v>
      </c>
      <c r="G1513" s="64">
        <f>תקן[[#This Row],[עלות פריט]]</f>
        <v>1200</v>
      </c>
      <c r="H1513" s="64">
        <f>תקן[[#This Row],[כמות]]</f>
        <v>1</v>
      </c>
      <c r="I1513" s="64">
        <f>תקן[[#This Row],[סהכ עלות]]</f>
        <v>1200</v>
      </c>
      <c r="J1513" s="65"/>
      <c r="K1513" s="209" t="str">
        <f t="shared" si="216"/>
        <v>מדפסת משולבת</v>
      </c>
      <c r="L1513" s="210">
        <f t="shared" si="217"/>
        <v>1</v>
      </c>
      <c r="M1513" s="211">
        <f t="shared" si="218"/>
        <v>0</v>
      </c>
      <c r="N1513" s="211">
        <f t="shared" si="219"/>
        <v>1200</v>
      </c>
      <c r="O1513" s="210"/>
      <c r="P1513" s="218"/>
      <c r="Q1513" s="215" t="str">
        <f t="shared" si="220"/>
        <v>מיחשוב</v>
      </c>
      <c r="R1513" s="219">
        <f t="shared" si="221"/>
        <v>1</v>
      </c>
      <c r="S1513" s="211">
        <f t="shared" si="222"/>
        <v>0</v>
      </c>
      <c r="T1513" s="211">
        <f t="shared" si="223"/>
        <v>1200</v>
      </c>
      <c r="U1513" s="211">
        <f t="shared" si="224"/>
        <v>1200</v>
      </c>
      <c r="V1513" s="220"/>
      <c r="X1513" s="63" t="str">
        <f>'טבלה מרכזת'!A1513</f>
        <v>תשושים-אופק</v>
      </c>
      <c r="Y1513" s="63">
        <f>'טבלה מרכזת'!B1513</f>
        <v>120</v>
      </c>
      <c r="Z1513" s="63" t="str">
        <f>'טבלה מרכזת'!C1513</f>
        <v>מיחשוב</v>
      </c>
      <c r="AA1513" s="63" t="str">
        <f>'טבלה מרכזת'!D1513</f>
        <v>חדר מחשבים</v>
      </c>
      <c r="AB1513" s="63" t="str">
        <f>'טבלה מרכזת'!E1513</f>
        <v>מדפסת משולבת</v>
      </c>
      <c r="AC1513" s="63">
        <f>'טבלה מרכזת'!F1513</f>
        <v>1200</v>
      </c>
      <c r="AD1513" s="63">
        <f>'טבלה מרכזת'!G1513</f>
        <v>1</v>
      </c>
      <c r="AE1513" s="63">
        <f>'טבלה מרכזת'!H1513</f>
        <v>1200</v>
      </c>
    </row>
    <row r="1514" spans="2:31" ht="14.5" thickBot="1" x14ac:dyDescent="0.35">
      <c r="B1514" s="64" t="str">
        <f>תקן[[#This Row],[סוג מרכז]]</f>
        <v>תשושים-אופק</v>
      </c>
      <c r="C1514" s="64">
        <f>תקן[[#This Row],[גודל מרכז]]</f>
        <v>120</v>
      </c>
      <c r="D1514" s="64" t="str">
        <f>תקן[[#This Row],[סוג פריט]]</f>
        <v>מיחשוב</v>
      </c>
      <c r="E1514" s="64" t="str">
        <f>תקן[[#This Row],[קטגוריה]]</f>
        <v>חדר מחשבים</v>
      </c>
      <c r="F1514" s="60" t="str">
        <f>תקן[[#This Row],[תיאור הפריט]]</f>
        <v>מחשב נייד לתצוגות</v>
      </c>
      <c r="G1514" s="64">
        <f>תקן[[#This Row],[עלות פריט]]</f>
        <v>2500</v>
      </c>
      <c r="H1514" s="64">
        <f>תקן[[#This Row],[כמות]]</f>
        <v>1</v>
      </c>
      <c r="I1514" s="64">
        <f>תקן[[#This Row],[סהכ עלות]]</f>
        <v>2500</v>
      </c>
      <c r="J1514" s="65"/>
      <c r="K1514" s="209" t="str">
        <f t="shared" si="216"/>
        <v>מחשב נייד לתצוגות</v>
      </c>
      <c r="L1514" s="210">
        <f t="shared" si="217"/>
        <v>1</v>
      </c>
      <c r="M1514" s="211">
        <f t="shared" si="218"/>
        <v>0</v>
      </c>
      <c r="N1514" s="211">
        <f t="shared" si="219"/>
        <v>2500</v>
      </c>
      <c r="O1514" s="210"/>
      <c r="P1514" s="218"/>
      <c r="Q1514" s="215" t="str">
        <f t="shared" si="220"/>
        <v>מיחשוב</v>
      </c>
      <c r="R1514" s="219">
        <f t="shared" si="221"/>
        <v>1</v>
      </c>
      <c r="S1514" s="211">
        <f t="shared" si="222"/>
        <v>0</v>
      </c>
      <c r="T1514" s="211">
        <f t="shared" si="223"/>
        <v>2500</v>
      </c>
      <c r="U1514" s="211">
        <f t="shared" si="224"/>
        <v>2500</v>
      </c>
      <c r="V1514" s="220"/>
      <c r="X1514" s="63" t="str">
        <f>'טבלה מרכזת'!A1514</f>
        <v>תשושים-אופק</v>
      </c>
      <c r="Y1514" s="63">
        <f>'טבלה מרכזת'!B1514</f>
        <v>120</v>
      </c>
      <c r="Z1514" s="63" t="str">
        <f>'טבלה מרכזת'!C1514</f>
        <v>מיחשוב</v>
      </c>
      <c r="AA1514" s="63" t="str">
        <f>'טבלה מרכזת'!D1514</f>
        <v>חדר מחשבים</v>
      </c>
      <c r="AB1514" s="63" t="str">
        <f>'טבלה מרכזת'!E1514</f>
        <v>מחשב נייד לתצוגות</v>
      </c>
      <c r="AC1514" s="63">
        <f>'טבלה מרכזת'!F1514</f>
        <v>2500</v>
      </c>
      <c r="AD1514" s="63">
        <f>'טבלה מרכזת'!G1514</f>
        <v>1</v>
      </c>
      <c r="AE1514" s="63">
        <f>'טבלה מרכזת'!H1514</f>
        <v>2500</v>
      </c>
    </row>
    <row r="1515" spans="2:31" ht="14.5" thickBot="1" x14ac:dyDescent="0.35">
      <c r="B1515" s="64" t="str">
        <f>תקן[[#This Row],[סוג מרכז]]</f>
        <v>תשושים-אופק</v>
      </c>
      <c r="C1515" s="64">
        <f>תקן[[#This Row],[גודל מרכז]]</f>
        <v>120</v>
      </c>
      <c r="D1515" s="64" t="str">
        <f>תקן[[#This Row],[סוג פריט]]</f>
        <v>מיחשוב</v>
      </c>
      <c r="E1515" s="64" t="str">
        <f>תקן[[#This Row],[קטגוריה]]</f>
        <v>חדר מחשבים</v>
      </c>
      <c r="F1515" s="60" t="str">
        <f>תקן[[#This Row],[תיאור הפריט]]</f>
        <v xml:space="preserve">מחשב+תוכנות </v>
      </c>
      <c r="G1515" s="64">
        <f>תקן[[#This Row],[עלות פריט]]</f>
        <v>3500</v>
      </c>
      <c r="H1515" s="64">
        <f>תקן[[#This Row],[כמות]]</f>
        <v>6</v>
      </c>
      <c r="I1515" s="64">
        <f>תקן[[#This Row],[סהכ עלות]]</f>
        <v>21000</v>
      </c>
      <c r="J1515" s="65"/>
      <c r="K1515" s="209" t="str">
        <f t="shared" si="216"/>
        <v xml:space="preserve">מחשב+תוכנות </v>
      </c>
      <c r="L1515" s="210">
        <f t="shared" si="217"/>
        <v>6</v>
      </c>
      <c r="M1515" s="211">
        <f t="shared" si="218"/>
        <v>0</v>
      </c>
      <c r="N1515" s="211">
        <f t="shared" si="219"/>
        <v>21000</v>
      </c>
      <c r="O1515" s="210"/>
      <c r="P1515" s="218"/>
      <c r="Q1515" s="215" t="str">
        <f t="shared" si="220"/>
        <v>מיחשוב</v>
      </c>
      <c r="R1515" s="219">
        <f t="shared" si="221"/>
        <v>6</v>
      </c>
      <c r="S1515" s="211">
        <f t="shared" si="222"/>
        <v>0</v>
      </c>
      <c r="T1515" s="211">
        <f t="shared" si="223"/>
        <v>3500</v>
      </c>
      <c r="U1515" s="211">
        <f t="shared" si="224"/>
        <v>21000</v>
      </c>
      <c r="V1515" s="220"/>
      <c r="X1515" s="63" t="str">
        <f>'טבלה מרכזת'!A1515</f>
        <v>תשושים-אופק</v>
      </c>
      <c r="Y1515" s="63">
        <f>'טבלה מרכזת'!B1515</f>
        <v>120</v>
      </c>
      <c r="Z1515" s="63" t="str">
        <f>'טבלה מרכזת'!C1515</f>
        <v>מיחשוב</v>
      </c>
      <c r="AA1515" s="63" t="str">
        <f>'טבלה מרכזת'!D1515</f>
        <v>חדר מחשבים</v>
      </c>
      <c r="AB1515" s="63" t="str">
        <f>'טבלה מרכזת'!E1515</f>
        <v xml:space="preserve">מחשב+תוכנות </v>
      </c>
      <c r="AC1515" s="63">
        <f>'טבלה מרכזת'!F1515</f>
        <v>3500</v>
      </c>
      <c r="AD1515" s="63">
        <f>'טבלה מרכזת'!G1515</f>
        <v>6</v>
      </c>
      <c r="AE1515" s="63">
        <f>'טבלה מרכזת'!H1515</f>
        <v>21000</v>
      </c>
    </row>
    <row r="1516" spans="2:31" ht="14.5" thickBot="1" x14ac:dyDescent="0.35">
      <c r="B1516" s="64" t="str">
        <f>תקן[[#This Row],[סוג מרכז]]</f>
        <v>תשושים-אופק</v>
      </c>
      <c r="C1516" s="64">
        <f>תקן[[#This Row],[גודל מרכז]]</f>
        <v>120</v>
      </c>
      <c r="D1516" s="64" t="str">
        <f>תקן[[#This Row],[סוג פריט]]</f>
        <v>מיחשוב</v>
      </c>
      <c r="E1516" s="64" t="str">
        <f>תקן[[#This Row],[קטגוריה]]</f>
        <v>חדר מזכירות וקבלה</v>
      </c>
      <c r="F1516" s="60" t="str">
        <f>תקן[[#This Row],[תיאור הפריט]]</f>
        <v>מחשב+תוכנות הפעלה ומשרד</v>
      </c>
      <c r="G1516" s="64">
        <f>תקן[[#This Row],[עלות פריט]]</f>
        <v>3500</v>
      </c>
      <c r="H1516" s="64">
        <f>תקן[[#This Row],[כמות]]</f>
        <v>1</v>
      </c>
      <c r="I1516" s="64">
        <f>תקן[[#This Row],[סהכ עלות]]</f>
        <v>3500</v>
      </c>
      <c r="J1516" s="65"/>
      <c r="K1516" s="209" t="str">
        <f t="shared" si="216"/>
        <v>מחשב+תוכנות הפעלה ומשרד</v>
      </c>
      <c r="L1516" s="210">
        <f t="shared" si="217"/>
        <v>1</v>
      </c>
      <c r="M1516" s="211">
        <f t="shared" si="218"/>
        <v>0</v>
      </c>
      <c r="N1516" s="211">
        <f t="shared" si="219"/>
        <v>3500</v>
      </c>
      <c r="O1516" s="210"/>
      <c r="P1516" s="218"/>
      <c r="Q1516" s="215" t="str">
        <f t="shared" si="220"/>
        <v>מיחשוב</v>
      </c>
      <c r="R1516" s="219">
        <f t="shared" si="221"/>
        <v>1</v>
      </c>
      <c r="S1516" s="211">
        <f t="shared" si="222"/>
        <v>0</v>
      </c>
      <c r="T1516" s="211">
        <f t="shared" si="223"/>
        <v>3500</v>
      </c>
      <c r="U1516" s="211">
        <f t="shared" si="224"/>
        <v>3500</v>
      </c>
      <c r="V1516" s="220"/>
      <c r="X1516" s="63" t="str">
        <f>'טבלה מרכזת'!A1516</f>
        <v>תשושים-אופק</v>
      </c>
      <c r="Y1516" s="63">
        <f>'טבלה מרכזת'!B1516</f>
        <v>120</v>
      </c>
      <c r="Z1516" s="63" t="str">
        <f>'טבלה מרכזת'!C1516</f>
        <v>מיחשוב</v>
      </c>
      <c r="AA1516" s="63" t="str">
        <f>'טבלה מרכזת'!D1516</f>
        <v>חדר מזכירות וקבלה</v>
      </c>
      <c r="AB1516" s="63" t="str">
        <f>'טבלה מרכזת'!E1516</f>
        <v>מחשב+תוכנות הפעלה ומשרד</v>
      </c>
      <c r="AC1516" s="63">
        <f>'טבלה מרכזת'!F1516</f>
        <v>3500</v>
      </c>
      <c r="AD1516" s="63">
        <f>'טבלה מרכזת'!G1516</f>
        <v>1</v>
      </c>
      <c r="AE1516" s="63">
        <f>'טבלה מרכזת'!H1516</f>
        <v>3500</v>
      </c>
    </row>
    <row r="1517" spans="2:31" ht="14.5" thickBot="1" x14ac:dyDescent="0.35">
      <c r="B1517" s="64" t="str">
        <f>תקן[[#This Row],[סוג מרכז]]</f>
        <v>תשושים-אופק</v>
      </c>
      <c r="C1517" s="64">
        <f>תקן[[#This Row],[גודל מרכז]]</f>
        <v>120</v>
      </c>
      <c r="D1517" s="64" t="str">
        <f>תקן[[#This Row],[סוג פריט]]</f>
        <v>מיחשוב</v>
      </c>
      <c r="E1517" s="64" t="str">
        <f>תקן[[#This Row],[קטגוריה]]</f>
        <v>חדרי צוות/רב תחומי</v>
      </c>
      <c r="F1517" s="60" t="str">
        <f>תקן[[#This Row],[תיאור הפריט]]</f>
        <v>מחשב+תוכנות הפעלה ומשרד</v>
      </c>
      <c r="G1517" s="64">
        <f>תקן[[#This Row],[עלות פריט]]</f>
        <v>3500</v>
      </c>
      <c r="H1517" s="64">
        <f>תקן[[#This Row],[כמות]]</f>
        <v>2</v>
      </c>
      <c r="I1517" s="64">
        <f>תקן[[#This Row],[סהכ עלות]]</f>
        <v>7000</v>
      </c>
      <c r="J1517" s="65"/>
      <c r="K1517" s="209" t="str">
        <f t="shared" si="216"/>
        <v>מחשב+תוכנות הפעלה ומשרד</v>
      </c>
      <c r="L1517" s="210">
        <f t="shared" si="217"/>
        <v>2</v>
      </c>
      <c r="M1517" s="211">
        <f t="shared" si="218"/>
        <v>0</v>
      </c>
      <c r="N1517" s="211">
        <f t="shared" si="219"/>
        <v>7000</v>
      </c>
      <c r="O1517" s="210"/>
      <c r="P1517" s="218"/>
      <c r="Q1517" s="215" t="str">
        <f t="shared" si="220"/>
        <v>מיחשוב</v>
      </c>
      <c r="R1517" s="219">
        <f t="shared" si="221"/>
        <v>2</v>
      </c>
      <c r="S1517" s="211">
        <f t="shared" si="222"/>
        <v>0</v>
      </c>
      <c r="T1517" s="211">
        <f t="shared" si="223"/>
        <v>3500</v>
      </c>
      <c r="U1517" s="211">
        <f t="shared" si="224"/>
        <v>7000</v>
      </c>
      <c r="V1517" s="220"/>
      <c r="X1517" s="63" t="str">
        <f>'טבלה מרכזת'!A1517</f>
        <v>תשושים-אופק</v>
      </c>
      <c r="Y1517" s="63">
        <f>'טבלה מרכזת'!B1517</f>
        <v>120</v>
      </c>
      <c r="Z1517" s="63" t="str">
        <f>'טבלה מרכזת'!C1517</f>
        <v>מיחשוב</v>
      </c>
      <c r="AA1517" s="63" t="str">
        <f>'טבלה מרכזת'!D1517</f>
        <v>חדרי צוות/רב תחומי</v>
      </c>
      <c r="AB1517" s="63" t="str">
        <f>'טבלה מרכזת'!E1517</f>
        <v>מחשב+תוכנות הפעלה ומשרד</v>
      </c>
      <c r="AC1517" s="63">
        <f>'טבלה מרכזת'!F1517</f>
        <v>3500</v>
      </c>
      <c r="AD1517" s="63">
        <f>'טבלה מרכזת'!G1517</f>
        <v>2</v>
      </c>
      <c r="AE1517" s="63">
        <f>'טבלה מרכזת'!H1517</f>
        <v>7000</v>
      </c>
    </row>
    <row r="1518" spans="2:31" ht="14.5" thickBot="1" x14ac:dyDescent="0.35">
      <c r="B1518" s="64" t="str">
        <f>תקן[[#This Row],[סוג מרכז]]</f>
        <v>תשושים-אופק</v>
      </c>
      <c r="C1518" s="64">
        <f>תקן[[#This Row],[גודל מרכז]]</f>
        <v>120</v>
      </c>
      <c r="D1518" s="64" t="str">
        <f>תקן[[#This Row],[סוג פריט]]</f>
        <v>עם הפנים לקהילה</v>
      </c>
      <c r="E1518" s="64" t="str">
        <f>תקן[[#This Row],[קטגוריה]]</f>
        <v>עם הפנים לקהילה</v>
      </c>
      <c r="F1518" s="60" t="str">
        <f>תקן[[#This Row],[תיאור הפריט]]</f>
        <v xml:space="preserve">ראה גיליון מצורף </v>
      </c>
      <c r="G1518" s="64">
        <f>תקן[[#This Row],[עלות פריט]]</f>
        <v>0</v>
      </c>
      <c r="H1518" s="64">
        <f>תקן[[#This Row],[כמות]]</f>
        <v>0</v>
      </c>
      <c r="I1518" s="64">
        <f>תקן[[#This Row],[סהכ עלות]]</f>
        <v>0</v>
      </c>
      <c r="J1518" s="65"/>
      <c r="K1518" s="209" t="str">
        <f t="shared" si="216"/>
        <v xml:space="preserve">ראה גיליון מצורף </v>
      </c>
      <c r="L1518" s="210">
        <f t="shared" si="217"/>
        <v>0</v>
      </c>
      <c r="M1518" s="211">
        <f t="shared" si="218"/>
        <v>0</v>
      </c>
      <c r="N1518" s="211">
        <f t="shared" si="219"/>
        <v>0</v>
      </c>
      <c r="O1518" s="210"/>
      <c r="P1518" s="218"/>
      <c r="Q1518" s="215" t="str">
        <f t="shared" si="220"/>
        <v>עם הפנים לקהילה</v>
      </c>
      <c r="R1518" s="219">
        <f t="shared" si="221"/>
        <v>0</v>
      </c>
      <c r="S1518" s="211">
        <f t="shared" si="222"/>
        <v>0</v>
      </c>
      <c r="T1518" s="211">
        <f t="shared" si="223"/>
        <v>0</v>
      </c>
      <c r="U1518" s="211">
        <f t="shared" si="224"/>
        <v>0</v>
      </c>
      <c r="V1518" s="220"/>
      <c r="X1518" s="63" t="str">
        <f>'טבלה מרכזת'!A1518</f>
        <v>תשושים-אופק</v>
      </c>
      <c r="Y1518" s="63">
        <f>'טבלה מרכזת'!B1518</f>
        <v>120</v>
      </c>
      <c r="Z1518" s="63" t="str">
        <f>'טבלה מרכזת'!C1518</f>
        <v>עם הפנים לקהילה</v>
      </c>
      <c r="AA1518" s="63" t="str">
        <f>'טבלה מרכזת'!D1518</f>
        <v>עם הפנים לקהילה</v>
      </c>
      <c r="AB1518" s="63" t="str">
        <f>'טבלה מרכזת'!E1518</f>
        <v xml:space="preserve">ראה גיליון מצורף </v>
      </c>
      <c r="AC1518" s="63">
        <f>'טבלה מרכזת'!F1518</f>
        <v>0</v>
      </c>
      <c r="AD1518" s="63">
        <f>'טבלה מרכזת'!G1518</f>
        <v>0</v>
      </c>
      <c r="AE1518" s="63">
        <f>'טבלה מרכזת'!H1518</f>
        <v>0</v>
      </c>
    </row>
    <row r="1519" spans="2:31" ht="14.5" thickBot="1" x14ac:dyDescent="0.35">
      <c r="B1519" s="64" t="str">
        <f>תקן[[#This Row],[סוג מרכז]]</f>
        <v>תשושים-אופק</v>
      </c>
      <c r="C1519" s="64">
        <f>תקן[[#This Row],[גודל מרכז]]</f>
        <v>120</v>
      </c>
      <c r="D1519" s="64" t="str">
        <f>תקן[[#This Row],[סוג פריט]]</f>
        <v>ציוד אלקטרוני</v>
      </c>
      <c r="E1519" s="64" t="str">
        <f>תקן[[#This Row],[קטגוריה]]</f>
        <v>כללי</v>
      </c>
      <c r="F1519" s="60" t="str">
        <f>תקן[[#This Row],[תיאור הפריט]]</f>
        <v>דפיברלטור</v>
      </c>
      <c r="G1519" s="64">
        <f>תקן[[#This Row],[עלות פריט]]</f>
        <v>4500</v>
      </c>
      <c r="H1519" s="64">
        <f>תקן[[#This Row],[כמות]]</f>
        <v>1</v>
      </c>
      <c r="I1519" s="64">
        <f>תקן[[#This Row],[סהכ עלות]]</f>
        <v>4500</v>
      </c>
      <c r="J1519" s="65"/>
      <c r="K1519" s="209" t="str">
        <f t="shared" si="216"/>
        <v>דפיברלטור</v>
      </c>
      <c r="L1519" s="210">
        <f t="shared" si="217"/>
        <v>1</v>
      </c>
      <c r="M1519" s="211">
        <f t="shared" si="218"/>
        <v>0</v>
      </c>
      <c r="N1519" s="211">
        <f t="shared" si="219"/>
        <v>4500</v>
      </c>
      <c r="O1519" s="210"/>
      <c r="P1519" s="218"/>
      <c r="Q1519" s="215" t="str">
        <f t="shared" si="220"/>
        <v>ציוד אלקטרוני</v>
      </c>
      <c r="R1519" s="219">
        <f t="shared" si="221"/>
        <v>1</v>
      </c>
      <c r="S1519" s="211">
        <f t="shared" si="222"/>
        <v>0</v>
      </c>
      <c r="T1519" s="211">
        <f t="shared" si="223"/>
        <v>4500</v>
      </c>
      <c r="U1519" s="211">
        <f t="shared" si="224"/>
        <v>4500</v>
      </c>
      <c r="V1519" s="220"/>
      <c r="X1519" s="63" t="str">
        <f>'טבלה מרכזת'!A1519</f>
        <v>תשושים-אופק</v>
      </c>
      <c r="Y1519" s="63">
        <f>'טבלה מרכזת'!B1519</f>
        <v>120</v>
      </c>
      <c r="Z1519" s="63" t="str">
        <f>'טבלה מרכזת'!C1519</f>
        <v>ציוד אלקטרוני</v>
      </c>
      <c r="AA1519" s="63" t="str">
        <f>'טבלה מרכזת'!D1519</f>
        <v>כללי</v>
      </c>
      <c r="AB1519" s="63" t="str">
        <f>'טבלה מרכזת'!E1519</f>
        <v>דפיברלטור</v>
      </c>
      <c r="AC1519" s="63">
        <f>'טבלה מרכזת'!F1519</f>
        <v>4500</v>
      </c>
      <c r="AD1519" s="63">
        <f>'טבלה מרכזת'!G1519</f>
        <v>1</v>
      </c>
      <c r="AE1519" s="63">
        <f>'טבלה מרכזת'!H1519</f>
        <v>4500</v>
      </c>
    </row>
    <row r="1520" spans="2:31" ht="28.5" thickBot="1" x14ac:dyDescent="0.35">
      <c r="B1520" s="64" t="str">
        <f>תקן[[#This Row],[סוג מרכז]]</f>
        <v>תשושים-אופק</v>
      </c>
      <c r="C1520" s="64">
        <f>תקן[[#This Row],[גודל מרכז]]</f>
        <v>120</v>
      </c>
      <c r="D1520" s="64" t="str">
        <f>תקן[[#This Row],[סוג פריט]]</f>
        <v>ציוד אלקטרוני</v>
      </c>
      <c r="E1520" s="64" t="str">
        <f>תקן[[#This Row],[קטגוריה]]</f>
        <v>חדר מחשבים</v>
      </c>
      <c r="F1520" s="60" t="str">
        <f>תקן[[#This Row],[תיאור הפריט]]</f>
        <v>טלוויזיה 42 (כולל הובלה והתקנה)</v>
      </c>
      <c r="G1520" s="64">
        <f>תקן[[#This Row],[עלות פריט]]</f>
        <v>2500</v>
      </c>
      <c r="H1520" s="64">
        <f>תקן[[#This Row],[כמות]]</f>
        <v>1</v>
      </c>
      <c r="I1520" s="64">
        <f>תקן[[#This Row],[סהכ עלות]]</f>
        <v>2500</v>
      </c>
      <c r="J1520" s="65"/>
      <c r="K1520" s="209" t="str">
        <f t="shared" si="216"/>
        <v>טלוויזיה 42 (כולל הובלה והתקנה)</v>
      </c>
      <c r="L1520" s="210">
        <f t="shared" si="217"/>
        <v>1</v>
      </c>
      <c r="M1520" s="211">
        <f t="shared" si="218"/>
        <v>0</v>
      </c>
      <c r="N1520" s="211">
        <f t="shared" si="219"/>
        <v>2500</v>
      </c>
      <c r="O1520" s="210"/>
      <c r="P1520" s="218"/>
      <c r="Q1520" s="215" t="str">
        <f t="shared" si="220"/>
        <v>ציוד אלקטרוני</v>
      </c>
      <c r="R1520" s="219">
        <f t="shared" si="221"/>
        <v>1</v>
      </c>
      <c r="S1520" s="211">
        <f t="shared" si="222"/>
        <v>0</v>
      </c>
      <c r="T1520" s="211">
        <f t="shared" si="223"/>
        <v>2500</v>
      </c>
      <c r="U1520" s="211">
        <f t="shared" si="224"/>
        <v>2500</v>
      </c>
      <c r="V1520" s="220"/>
      <c r="X1520" s="63" t="str">
        <f>'טבלה מרכזת'!A1520</f>
        <v>תשושים-אופק</v>
      </c>
      <c r="Y1520" s="63">
        <f>'טבלה מרכזת'!B1520</f>
        <v>120</v>
      </c>
      <c r="Z1520" s="63" t="str">
        <f>'טבלה מרכזת'!C1520</f>
        <v>ציוד אלקטרוני</v>
      </c>
      <c r="AA1520" s="63" t="str">
        <f>'טבלה מרכזת'!D1520</f>
        <v>חדר מחשבים</v>
      </c>
      <c r="AB1520" s="63" t="str">
        <f>'טבלה מרכזת'!E1520</f>
        <v>טלוויזיה 42 (כולל הובלה והתקנה)</v>
      </c>
      <c r="AC1520" s="63">
        <f>'טבלה מרכזת'!F1520</f>
        <v>2500</v>
      </c>
      <c r="AD1520" s="63">
        <f>'טבלה מרכזת'!G1520</f>
        <v>1</v>
      </c>
      <c r="AE1520" s="63">
        <f>'טבלה מרכזת'!H1520</f>
        <v>2500</v>
      </c>
    </row>
    <row r="1521" spans="2:31" ht="28.5" thickBot="1" x14ac:dyDescent="0.35">
      <c r="B1521" s="64" t="str">
        <f>תקן[[#This Row],[סוג מרכז]]</f>
        <v>תשושים-אופק</v>
      </c>
      <c r="C1521" s="64">
        <f>תקן[[#This Row],[גודל מרכז]]</f>
        <v>120</v>
      </c>
      <c r="D1521" s="64" t="str">
        <f>תקן[[#This Row],[סוג פריט]]</f>
        <v>ציוד אלקטרוני</v>
      </c>
      <c r="E1521" s="64" t="str">
        <f>תקן[[#This Row],[קטגוריה]]</f>
        <v>חדר מנהל</v>
      </c>
      <c r="F1521" s="60" t="str">
        <f>תקן[[#This Row],[תיאור הפריט]]</f>
        <v>טלוויזיה 42 (כולל הובלה והתקנה)</v>
      </c>
      <c r="G1521" s="64">
        <f>תקן[[#This Row],[עלות פריט]]</f>
        <v>2500</v>
      </c>
      <c r="H1521" s="64">
        <f>תקן[[#This Row],[כמות]]</f>
        <v>1</v>
      </c>
      <c r="I1521" s="64">
        <f>תקן[[#This Row],[סהכ עלות]]</f>
        <v>2500</v>
      </c>
      <c r="J1521" s="65"/>
      <c r="K1521" s="209" t="str">
        <f t="shared" si="216"/>
        <v>טלוויזיה 42 (כולל הובלה והתקנה)</v>
      </c>
      <c r="L1521" s="210">
        <f t="shared" si="217"/>
        <v>1</v>
      </c>
      <c r="M1521" s="211">
        <f t="shared" si="218"/>
        <v>0</v>
      </c>
      <c r="N1521" s="211">
        <f t="shared" si="219"/>
        <v>2500</v>
      </c>
      <c r="O1521" s="210"/>
      <c r="P1521" s="218"/>
      <c r="Q1521" s="215" t="str">
        <f t="shared" si="220"/>
        <v>ציוד אלקטרוני</v>
      </c>
      <c r="R1521" s="219">
        <f t="shared" si="221"/>
        <v>1</v>
      </c>
      <c r="S1521" s="211">
        <f t="shared" si="222"/>
        <v>0</v>
      </c>
      <c r="T1521" s="211">
        <f t="shared" si="223"/>
        <v>2500</v>
      </c>
      <c r="U1521" s="211">
        <f t="shared" si="224"/>
        <v>2500</v>
      </c>
      <c r="V1521" s="220"/>
      <c r="X1521" s="63" t="str">
        <f>'טבלה מרכזת'!A1521</f>
        <v>תשושים-אופק</v>
      </c>
      <c r="Y1521" s="63">
        <f>'טבלה מרכזת'!B1521</f>
        <v>120</v>
      </c>
      <c r="Z1521" s="63" t="str">
        <f>'טבלה מרכזת'!C1521</f>
        <v>ציוד אלקטרוני</v>
      </c>
      <c r="AA1521" s="63" t="str">
        <f>'טבלה מרכזת'!D1521</f>
        <v>חדר מנהל</v>
      </c>
      <c r="AB1521" s="63" t="str">
        <f>'טבלה מרכזת'!E1521</f>
        <v>טלוויזיה 42 (כולל הובלה והתקנה)</v>
      </c>
      <c r="AC1521" s="63">
        <f>'טבלה מרכזת'!F1521</f>
        <v>2500</v>
      </c>
      <c r="AD1521" s="63">
        <f>'טבלה מרכזת'!G1521</f>
        <v>1</v>
      </c>
      <c r="AE1521" s="63">
        <f>'טבלה מרכזת'!H1521</f>
        <v>2500</v>
      </c>
    </row>
    <row r="1522" spans="2:31" ht="28.5" thickBot="1" x14ac:dyDescent="0.35">
      <c r="B1522" s="64" t="str">
        <f>תקן[[#This Row],[סוג מרכז]]</f>
        <v>תשושים-אופק</v>
      </c>
      <c r="C1522" s="64">
        <f>תקן[[#This Row],[גודל מרכז]]</f>
        <v>120</v>
      </c>
      <c r="D1522" s="64" t="str">
        <f>תקן[[#This Row],[סוג פריט]]</f>
        <v>ציוד אלקטרוני</v>
      </c>
      <c r="E1522" s="64" t="str">
        <f>תקן[[#This Row],[קטגוריה]]</f>
        <v>חדרי פעילות/תעסוקה</v>
      </c>
      <c r="F1522" s="60" t="str">
        <f>תקן[[#This Row],[תיאור הפריט]]</f>
        <v>טלוויזיה 42 (כולל הובלה והתקנה)</v>
      </c>
      <c r="G1522" s="64">
        <f>תקן[[#This Row],[עלות פריט]]</f>
        <v>2500</v>
      </c>
      <c r="H1522" s="64">
        <f>תקן[[#This Row],[כמות]]</f>
        <v>4</v>
      </c>
      <c r="I1522" s="64">
        <f>תקן[[#This Row],[סהכ עלות]]</f>
        <v>10000</v>
      </c>
      <c r="J1522" s="65"/>
      <c r="K1522" s="209" t="str">
        <f t="shared" si="216"/>
        <v>טלוויזיה 42 (כולל הובלה והתקנה)</v>
      </c>
      <c r="L1522" s="210">
        <f t="shared" si="217"/>
        <v>4</v>
      </c>
      <c r="M1522" s="211">
        <f t="shared" si="218"/>
        <v>0</v>
      </c>
      <c r="N1522" s="211">
        <f t="shared" si="219"/>
        <v>10000</v>
      </c>
      <c r="O1522" s="210"/>
      <c r="P1522" s="218"/>
      <c r="Q1522" s="215" t="str">
        <f t="shared" si="220"/>
        <v>ציוד אלקטרוני</v>
      </c>
      <c r="R1522" s="219">
        <f t="shared" si="221"/>
        <v>4</v>
      </c>
      <c r="S1522" s="211">
        <f t="shared" si="222"/>
        <v>0</v>
      </c>
      <c r="T1522" s="211">
        <f t="shared" si="223"/>
        <v>2500</v>
      </c>
      <c r="U1522" s="211">
        <f t="shared" si="224"/>
        <v>10000</v>
      </c>
      <c r="V1522" s="220"/>
      <c r="X1522" s="63" t="str">
        <f>'טבלה מרכזת'!A1522</f>
        <v>תשושים-אופק</v>
      </c>
      <c r="Y1522" s="63">
        <f>'טבלה מרכזת'!B1522</f>
        <v>120</v>
      </c>
      <c r="Z1522" s="63" t="str">
        <f>'טבלה מרכזת'!C1522</f>
        <v>ציוד אלקטרוני</v>
      </c>
      <c r="AA1522" s="63" t="str">
        <f>'טבלה מרכזת'!D1522</f>
        <v>חדרי פעילות/תעסוקה</v>
      </c>
      <c r="AB1522" s="63" t="str">
        <f>'טבלה מרכזת'!E1522</f>
        <v>טלוויזיה 42 (כולל הובלה והתקנה)</v>
      </c>
      <c r="AC1522" s="63">
        <f>'טבלה מרכזת'!F1522</f>
        <v>2500</v>
      </c>
      <c r="AD1522" s="63">
        <f>'טבלה מרכזת'!G1522</f>
        <v>4</v>
      </c>
      <c r="AE1522" s="63">
        <f>'טבלה מרכזת'!H1522</f>
        <v>10000</v>
      </c>
    </row>
    <row r="1523" spans="2:31" ht="28.5" thickBot="1" x14ac:dyDescent="0.35">
      <c r="B1523" s="64" t="str">
        <f>תקן[[#This Row],[סוג מרכז]]</f>
        <v>תשושים-אופק</v>
      </c>
      <c r="C1523" s="64">
        <f>תקן[[#This Row],[גודל מרכז]]</f>
        <v>120</v>
      </c>
      <c r="D1523" s="64" t="str">
        <f>תקן[[#This Row],[סוג פריט]]</f>
        <v>ציוד אלקטרוני</v>
      </c>
      <c r="E1523" s="64" t="str">
        <f>תקן[[#This Row],[קטגוריה]]</f>
        <v>חדרי צוות/רב תחומי</v>
      </c>
      <c r="F1523" s="60" t="str">
        <f>תקן[[#This Row],[תיאור הפריט]]</f>
        <v>טלוויזיה 42 (כולל הובלה והתקנה)</v>
      </c>
      <c r="G1523" s="64">
        <f>תקן[[#This Row],[עלות פריט]]</f>
        <v>2500</v>
      </c>
      <c r="H1523" s="64">
        <f>תקן[[#This Row],[כמות]]</f>
        <v>3</v>
      </c>
      <c r="I1523" s="64">
        <f>תקן[[#This Row],[סהכ עלות]]</f>
        <v>7500</v>
      </c>
      <c r="J1523" s="65"/>
      <c r="K1523" s="209" t="str">
        <f t="shared" si="216"/>
        <v>טלוויזיה 42 (כולל הובלה והתקנה)</v>
      </c>
      <c r="L1523" s="210">
        <f t="shared" si="217"/>
        <v>3</v>
      </c>
      <c r="M1523" s="211">
        <f t="shared" si="218"/>
        <v>0</v>
      </c>
      <c r="N1523" s="211">
        <f t="shared" si="219"/>
        <v>7500</v>
      </c>
      <c r="O1523" s="210"/>
      <c r="P1523" s="218"/>
      <c r="Q1523" s="215" t="str">
        <f t="shared" si="220"/>
        <v>ציוד אלקטרוני</v>
      </c>
      <c r="R1523" s="219">
        <f t="shared" si="221"/>
        <v>3</v>
      </c>
      <c r="S1523" s="211">
        <f t="shared" si="222"/>
        <v>0</v>
      </c>
      <c r="T1523" s="211">
        <f t="shared" si="223"/>
        <v>2500</v>
      </c>
      <c r="U1523" s="211">
        <f t="shared" si="224"/>
        <v>7500</v>
      </c>
      <c r="V1523" s="220"/>
      <c r="X1523" s="63" t="str">
        <f>'טבלה מרכזת'!A1523</f>
        <v>תשושים-אופק</v>
      </c>
      <c r="Y1523" s="63">
        <f>'טבלה מרכזת'!B1523</f>
        <v>120</v>
      </c>
      <c r="Z1523" s="63" t="str">
        <f>'טבלה מרכזת'!C1523</f>
        <v>ציוד אלקטרוני</v>
      </c>
      <c r="AA1523" s="63" t="str">
        <f>'טבלה מרכזת'!D1523</f>
        <v>חדרי צוות/רב תחומי</v>
      </c>
      <c r="AB1523" s="63" t="str">
        <f>'טבלה מרכזת'!E1523</f>
        <v>טלוויזיה 42 (כולל הובלה והתקנה)</v>
      </c>
      <c r="AC1523" s="63">
        <f>'טבלה מרכזת'!F1523</f>
        <v>2500</v>
      </c>
      <c r="AD1523" s="63">
        <f>'טבלה מרכזת'!G1523</f>
        <v>3</v>
      </c>
      <c r="AE1523" s="63">
        <f>'טבלה מרכזת'!H1523</f>
        <v>7500</v>
      </c>
    </row>
    <row r="1524" spans="2:31" ht="28.5" thickBot="1" x14ac:dyDescent="0.35">
      <c r="B1524" s="64" t="str">
        <f>תקן[[#This Row],[סוג מרכז]]</f>
        <v>תשושים-אופק</v>
      </c>
      <c r="C1524" s="64">
        <f>תקן[[#This Row],[גודל מרכז]]</f>
        <v>120</v>
      </c>
      <c r="D1524" s="64" t="str">
        <f>תקן[[#This Row],[סוג פריט]]</f>
        <v>ציוד אלקטרוני</v>
      </c>
      <c r="E1524" s="64" t="str">
        <f>תקן[[#This Row],[קטגוריה]]</f>
        <v>אולם כניסה</v>
      </c>
      <c r="F1524" s="60" t="str">
        <f>תקן[[#This Row],[תיאור הפריט]]</f>
        <v>טלוויזיה 65 (כולל הובלה והתקנה)</v>
      </c>
      <c r="G1524" s="64">
        <f>תקן[[#This Row],[עלות פריט]]</f>
        <v>5000</v>
      </c>
      <c r="H1524" s="64">
        <f>תקן[[#This Row],[כמות]]</f>
        <v>1</v>
      </c>
      <c r="I1524" s="64">
        <f>תקן[[#This Row],[סהכ עלות]]</f>
        <v>5000</v>
      </c>
      <c r="J1524" s="65"/>
      <c r="K1524" s="209" t="str">
        <f t="shared" si="216"/>
        <v>טלוויזיה 65 (כולל הובלה והתקנה)</v>
      </c>
      <c r="L1524" s="210">
        <f t="shared" si="217"/>
        <v>1</v>
      </c>
      <c r="M1524" s="211">
        <f t="shared" si="218"/>
        <v>0</v>
      </c>
      <c r="N1524" s="211">
        <f t="shared" si="219"/>
        <v>5000</v>
      </c>
      <c r="O1524" s="210"/>
      <c r="P1524" s="218"/>
      <c r="Q1524" s="215" t="str">
        <f t="shared" si="220"/>
        <v>ציוד אלקטרוני</v>
      </c>
      <c r="R1524" s="219">
        <f t="shared" si="221"/>
        <v>1</v>
      </c>
      <c r="S1524" s="211">
        <f t="shared" si="222"/>
        <v>0</v>
      </c>
      <c r="T1524" s="211">
        <f t="shared" si="223"/>
        <v>5000</v>
      </c>
      <c r="U1524" s="211">
        <f t="shared" si="224"/>
        <v>5000</v>
      </c>
      <c r="V1524" s="220"/>
      <c r="X1524" s="63" t="str">
        <f>'טבלה מרכזת'!A1524</f>
        <v>תשושים-אופק</v>
      </c>
      <c r="Y1524" s="63">
        <f>'טבלה מרכזת'!B1524</f>
        <v>120</v>
      </c>
      <c r="Z1524" s="63" t="str">
        <f>'טבלה מרכזת'!C1524</f>
        <v>ציוד אלקטרוני</v>
      </c>
      <c r="AA1524" s="63" t="str">
        <f>'טבלה מרכזת'!D1524</f>
        <v>אולם כניסה</v>
      </c>
      <c r="AB1524" s="63" t="str">
        <f>'טבלה מרכזת'!E1524</f>
        <v>טלוויזיה 65 (כולל הובלה והתקנה)</v>
      </c>
      <c r="AC1524" s="63">
        <f>'טבלה מרכזת'!F1524</f>
        <v>5000</v>
      </c>
      <c r="AD1524" s="63">
        <f>'טבלה מרכזת'!G1524</f>
        <v>1</v>
      </c>
      <c r="AE1524" s="63">
        <f>'טבלה מרכזת'!H1524</f>
        <v>5000</v>
      </c>
    </row>
    <row r="1525" spans="2:31" ht="28.5" thickBot="1" x14ac:dyDescent="0.35">
      <c r="B1525" s="64" t="str">
        <f>תקן[[#This Row],[סוג מרכז]]</f>
        <v>תשושים-אופק</v>
      </c>
      <c r="C1525" s="64">
        <f>תקן[[#This Row],[גודל מרכז]]</f>
        <v>120</v>
      </c>
      <c r="D1525" s="64" t="str">
        <f>תקן[[#This Row],[סוג פריט]]</f>
        <v>ציוד אלקטרוני</v>
      </c>
      <c r="E1525" s="64" t="str">
        <f>תקן[[#This Row],[קטגוריה]]</f>
        <v>חדר אוכל</v>
      </c>
      <c r="F1525" s="60" t="str">
        <f>תקן[[#This Row],[תיאור הפריט]]</f>
        <v>טלוויזיה 65 (כולל הובלה והתקנה)</v>
      </c>
      <c r="G1525" s="64">
        <f>תקן[[#This Row],[עלות פריט]]</f>
        <v>5000</v>
      </c>
      <c r="H1525" s="64">
        <f>תקן[[#This Row],[כמות]]</f>
        <v>1</v>
      </c>
      <c r="I1525" s="64">
        <f>תקן[[#This Row],[סהכ עלות]]</f>
        <v>5000</v>
      </c>
      <c r="J1525" s="65"/>
      <c r="K1525" s="209" t="str">
        <f t="shared" si="216"/>
        <v>טלוויזיה 65 (כולל הובלה והתקנה)</v>
      </c>
      <c r="L1525" s="210">
        <f t="shared" si="217"/>
        <v>1</v>
      </c>
      <c r="M1525" s="211">
        <f t="shared" si="218"/>
        <v>0</v>
      </c>
      <c r="N1525" s="211">
        <f t="shared" si="219"/>
        <v>5000</v>
      </c>
      <c r="O1525" s="210"/>
      <c r="P1525" s="218"/>
      <c r="Q1525" s="215" t="str">
        <f t="shared" si="220"/>
        <v>ציוד אלקטרוני</v>
      </c>
      <c r="R1525" s="219">
        <f t="shared" si="221"/>
        <v>1</v>
      </c>
      <c r="S1525" s="211">
        <f t="shared" si="222"/>
        <v>0</v>
      </c>
      <c r="T1525" s="211">
        <f t="shared" si="223"/>
        <v>5000</v>
      </c>
      <c r="U1525" s="211">
        <f t="shared" si="224"/>
        <v>5000</v>
      </c>
      <c r="V1525" s="220"/>
      <c r="X1525" s="63" t="str">
        <f>'טבלה מרכזת'!A1525</f>
        <v>תשושים-אופק</v>
      </c>
      <c r="Y1525" s="63">
        <f>'טבלה מרכזת'!B1525</f>
        <v>120</v>
      </c>
      <c r="Z1525" s="63" t="str">
        <f>'טבלה מרכזת'!C1525</f>
        <v>ציוד אלקטרוני</v>
      </c>
      <c r="AA1525" s="63" t="str">
        <f>'טבלה מרכזת'!D1525</f>
        <v>חדר אוכל</v>
      </c>
      <c r="AB1525" s="63" t="str">
        <f>'טבלה מרכזת'!E1525</f>
        <v>טלוויזיה 65 (כולל הובלה והתקנה)</v>
      </c>
      <c r="AC1525" s="63">
        <f>'טבלה מרכזת'!F1525</f>
        <v>5000</v>
      </c>
      <c r="AD1525" s="63">
        <f>'טבלה מרכזת'!G1525</f>
        <v>1</v>
      </c>
      <c r="AE1525" s="63">
        <f>'טבלה מרכזת'!H1525</f>
        <v>5000</v>
      </c>
    </row>
    <row r="1526" spans="2:31" ht="28.5" thickBot="1" x14ac:dyDescent="0.35">
      <c r="B1526" s="64" t="str">
        <f>תקן[[#This Row],[סוג מרכז]]</f>
        <v>תשושים-אופק</v>
      </c>
      <c r="C1526" s="64">
        <f>תקן[[#This Row],[גודל מרכז]]</f>
        <v>120</v>
      </c>
      <c r="D1526" s="64" t="str">
        <f>תקן[[#This Row],[סוג פריט]]</f>
        <v>ציוד אלקטרוני</v>
      </c>
      <c r="E1526" s="64" t="str">
        <f>תקן[[#This Row],[קטגוריה]]</f>
        <v>חדר אוכל</v>
      </c>
      <c r="F1526" s="60" t="str">
        <f>תקן[[#This Row],[תיאור הפריט]]</f>
        <v>טלוויזיה 85 (כולל הובלה והתקנה)</v>
      </c>
      <c r="G1526" s="64">
        <f>תקן[[#This Row],[עלות פריט]]</f>
        <v>8000</v>
      </c>
      <c r="H1526" s="64">
        <f>תקן[[#This Row],[כמות]]</f>
        <v>1</v>
      </c>
      <c r="I1526" s="64">
        <f>תקן[[#This Row],[סהכ עלות]]</f>
        <v>8000</v>
      </c>
      <c r="J1526" s="65"/>
      <c r="K1526" s="209" t="str">
        <f t="shared" si="216"/>
        <v>טלוויזיה 85 (כולל הובלה והתקנה)</v>
      </c>
      <c r="L1526" s="210">
        <f t="shared" si="217"/>
        <v>1</v>
      </c>
      <c r="M1526" s="211">
        <f t="shared" si="218"/>
        <v>0</v>
      </c>
      <c r="N1526" s="211">
        <f t="shared" si="219"/>
        <v>8000</v>
      </c>
      <c r="O1526" s="210"/>
      <c r="P1526" s="218"/>
      <c r="Q1526" s="215" t="str">
        <f t="shared" si="220"/>
        <v>ציוד אלקטרוני</v>
      </c>
      <c r="R1526" s="219">
        <f t="shared" si="221"/>
        <v>1</v>
      </c>
      <c r="S1526" s="211">
        <f t="shared" si="222"/>
        <v>0</v>
      </c>
      <c r="T1526" s="211">
        <f t="shared" si="223"/>
        <v>8000</v>
      </c>
      <c r="U1526" s="211">
        <f t="shared" si="224"/>
        <v>8000</v>
      </c>
      <c r="V1526" s="220"/>
      <c r="X1526" s="63" t="str">
        <f>'טבלה מרכזת'!A1526</f>
        <v>תשושים-אופק</v>
      </c>
      <c r="Y1526" s="63">
        <f>'טבלה מרכזת'!B1526</f>
        <v>120</v>
      </c>
      <c r="Z1526" s="63" t="str">
        <f>'טבלה מרכזת'!C1526</f>
        <v>ציוד אלקטרוני</v>
      </c>
      <c r="AA1526" s="63" t="str">
        <f>'טבלה מרכזת'!D1526</f>
        <v>חדר אוכל</v>
      </c>
      <c r="AB1526" s="63" t="str">
        <f>'טבלה מרכזת'!E1526</f>
        <v>טלוויזיה 85 (כולל הובלה והתקנה)</v>
      </c>
      <c r="AC1526" s="63">
        <f>'טבלה מרכזת'!F1526</f>
        <v>8000</v>
      </c>
      <c r="AD1526" s="63">
        <f>'טבלה מרכזת'!G1526</f>
        <v>1</v>
      </c>
      <c r="AE1526" s="63">
        <f>'טבלה מרכזת'!H1526</f>
        <v>8000</v>
      </c>
    </row>
    <row r="1527" spans="2:31" ht="14.5" thickBot="1" x14ac:dyDescent="0.35">
      <c r="B1527" s="64" t="str">
        <f>תקן[[#This Row],[סוג מרכז]]</f>
        <v>תשושים-אופק</v>
      </c>
      <c r="C1527" s="64">
        <f>תקן[[#This Row],[גודל מרכז]]</f>
        <v>120</v>
      </c>
      <c r="D1527" s="64" t="str">
        <f>תקן[[#This Row],[סוג פריט]]</f>
        <v>ציוד אלקטרוני</v>
      </c>
      <c r="E1527" s="64" t="str">
        <f>תקן[[#This Row],[קטגוריה]]</f>
        <v>ציוד אלקטרוני</v>
      </c>
      <c r="F1527" s="60" t="str">
        <f>תקן[[#This Row],[תיאור הפריט]]</f>
        <v>מגדיל טווח WIFI</v>
      </c>
      <c r="G1527" s="64">
        <f>תקן[[#This Row],[עלות פריט]]</f>
        <v>900</v>
      </c>
      <c r="H1527" s="64">
        <f>תקן[[#This Row],[כמות]]</f>
        <v>2</v>
      </c>
      <c r="I1527" s="64">
        <f>תקן[[#This Row],[סהכ עלות]]</f>
        <v>1800</v>
      </c>
      <c r="J1527" s="65"/>
      <c r="K1527" s="209" t="str">
        <f t="shared" si="216"/>
        <v>מגדיל טווח WIFI</v>
      </c>
      <c r="L1527" s="210">
        <f t="shared" si="217"/>
        <v>2</v>
      </c>
      <c r="M1527" s="211">
        <f t="shared" si="218"/>
        <v>0</v>
      </c>
      <c r="N1527" s="211">
        <f t="shared" si="219"/>
        <v>1800</v>
      </c>
      <c r="O1527" s="210"/>
      <c r="P1527" s="218"/>
      <c r="Q1527" s="215" t="str">
        <f t="shared" si="220"/>
        <v>ציוד אלקטרוני</v>
      </c>
      <c r="R1527" s="219">
        <f t="shared" si="221"/>
        <v>2</v>
      </c>
      <c r="S1527" s="211">
        <f t="shared" si="222"/>
        <v>0</v>
      </c>
      <c r="T1527" s="211">
        <f t="shared" si="223"/>
        <v>900</v>
      </c>
      <c r="U1527" s="211">
        <f t="shared" si="224"/>
        <v>1800</v>
      </c>
      <c r="V1527" s="220"/>
      <c r="X1527" s="63" t="str">
        <f>'טבלה מרכזת'!A1527</f>
        <v>תשושים-אופק</v>
      </c>
      <c r="Y1527" s="63">
        <f>'טבלה מרכזת'!B1527</f>
        <v>120</v>
      </c>
      <c r="Z1527" s="63" t="str">
        <f>'טבלה מרכזת'!C1527</f>
        <v>ציוד אלקטרוני</v>
      </c>
      <c r="AA1527" s="63" t="str">
        <f>'טבלה מרכזת'!D1527</f>
        <v>ציוד אלקטרוני</v>
      </c>
      <c r="AB1527" s="63" t="str">
        <f>'טבלה מרכזת'!E1527</f>
        <v>מגדיל טווח WIFI</v>
      </c>
      <c r="AC1527" s="63">
        <f>'טבלה מרכזת'!F1527</f>
        <v>900</v>
      </c>
      <c r="AD1527" s="63">
        <f>'טבלה מרכזת'!G1527</f>
        <v>2</v>
      </c>
      <c r="AE1527" s="63">
        <f>'טבלה מרכזת'!H1527</f>
        <v>1800</v>
      </c>
    </row>
    <row r="1528" spans="2:31" ht="14.5" thickBot="1" x14ac:dyDescent="0.35">
      <c r="B1528" s="64" t="str">
        <f>תקן[[#This Row],[סוג מרכז]]</f>
        <v>תשושים-אופק</v>
      </c>
      <c r="C1528" s="64">
        <f>תקן[[#This Row],[גודל מרכז]]</f>
        <v>120</v>
      </c>
      <c r="D1528" s="64" t="str">
        <f>תקן[[#This Row],[סוג פריט]]</f>
        <v>ציוד אלקטרוני</v>
      </c>
      <c r="E1528" s="64" t="str">
        <f>תקן[[#This Row],[קטגוריה]]</f>
        <v>כללי</v>
      </c>
      <c r="F1528" s="60" t="str">
        <f>תקן[[#This Row],[תיאור הפריט]]</f>
        <v>מערכת אזעקה ומצלמות</v>
      </c>
      <c r="G1528" s="64">
        <f>תקן[[#This Row],[עלות פריט]]</f>
        <v>5000</v>
      </c>
      <c r="H1528" s="64">
        <f>תקן[[#This Row],[כמות]]</f>
        <v>3</v>
      </c>
      <c r="I1528" s="64">
        <f>תקן[[#This Row],[סהכ עלות]]</f>
        <v>15000</v>
      </c>
      <c r="J1528" s="65"/>
      <c r="K1528" s="209" t="str">
        <f t="shared" si="216"/>
        <v>מערכת אזעקה ומצלמות</v>
      </c>
      <c r="L1528" s="210">
        <f t="shared" si="217"/>
        <v>3</v>
      </c>
      <c r="M1528" s="211">
        <f t="shared" si="218"/>
        <v>0</v>
      </c>
      <c r="N1528" s="211">
        <f t="shared" si="219"/>
        <v>15000</v>
      </c>
      <c r="O1528" s="210"/>
      <c r="P1528" s="218"/>
      <c r="Q1528" s="215" t="str">
        <f t="shared" si="220"/>
        <v>ציוד אלקטרוני</v>
      </c>
      <c r="R1528" s="219">
        <f t="shared" si="221"/>
        <v>3</v>
      </c>
      <c r="S1528" s="211">
        <f t="shared" si="222"/>
        <v>0</v>
      </c>
      <c r="T1528" s="211">
        <f t="shared" si="223"/>
        <v>5000</v>
      </c>
      <c r="U1528" s="211">
        <f t="shared" si="224"/>
        <v>15000</v>
      </c>
      <c r="V1528" s="220"/>
      <c r="X1528" s="63" t="str">
        <f>'טבלה מרכזת'!A1528</f>
        <v>תשושים-אופק</v>
      </c>
      <c r="Y1528" s="63">
        <f>'טבלה מרכזת'!B1528</f>
        <v>120</v>
      </c>
      <c r="Z1528" s="63" t="str">
        <f>'טבלה מרכזת'!C1528</f>
        <v>ציוד אלקטרוני</v>
      </c>
      <c r="AA1528" s="63" t="str">
        <f>'טבלה מרכזת'!D1528</f>
        <v>כללי</v>
      </c>
      <c r="AB1528" s="63" t="str">
        <f>'טבלה מרכזת'!E1528</f>
        <v>מערכת אזעקה ומצלמות</v>
      </c>
      <c r="AC1528" s="63">
        <f>'טבלה מרכזת'!F1528</f>
        <v>5000</v>
      </c>
      <c r="AD1528" s="63">
        <f>'טבלה מרכזת'!G1528</f>
        <v>3</v>
      </c>
      <c r="AE1528" s="63">
        <f>'טבלה מרכזת'!H1528</f>
        <v>15000</v>
      </c>
    </row>
    <row r="1529" spans="2:31" ht="14.5" thickBot="1" x14ac:dyDescent="0.35">
      <c r="B1529" s="64" t="str">
        <f>תקן[[#This Row],[סוג מרכז]]</f>
        <v>תשושים-אופק</v>
      </c>
      <c r="C1529" s="64">
        <f>תקן[[#This Row],[גודל מרכז]]</f>
        <v>120</v>
      </c>
      <c r="D1529" s="64" t="str">
        <f>תקן[[#This Row],[סוג פריט]]</f>
        <v>ציוד אלקטרוני</v>
      </c>
      <c r="E1529" s="64" t="str">
        <f>תקן[[#This Row],[קטגוריה]]</f>
        <v>ציוד אלקטרוני</v>
      </c>
      <c r="F1529" s="60" t="str">
        <f>תקן[[#This Row],[תיאור הפריט]]</f>
        <v>מערכת התרעה נגד אש</v>
      </c>
      <c r="G1529" s="64">
        <f>תקן[[#This Row],[עלות פריט]]</f>
        <v>5200</v>
      </c>
      <c r="H1529" s="64">
        <f>תקן[[#This Row],[כמות]]</f>
        <v>1</v>
      </c>
      <c r="I1529" s="64">
        <f>תקן[[#This Row],[סהכ עלות]]</f>
        <v>5200</v>
      </c>
      <c r="J1529" s="65"/>
      <c r="K1529" s="209" t="str">
        <f t="shared" si="216"/>
        <v>מערכת התרעה נגד אש</v>
      </c>
      <c r="L1529" s="210">
        <f t="shared" si="217"/>
        <v>1</v>
      </c>
      <c r="M1529" s="211">
        <f t="shared" si="218"/>
        <v>0</v>
      </c>
      <c r="N1529" s="211">
        <f t="shared" si="219"/>
        <v>5200</v>
      </c>
      <c r="O1529" s="210"/>
      <c r="P1529" s="218"/>
      <c r="Q1529" s="215" t="str">
        <f t="shared" si="220"/>
        <v>ציוד אלקטרוני</v>
      </c>
      <c r="R1529" s="219">
        <f t="shared" si="221"/>
        <v>1</v>
      </c>
      <c r="S1529" s="211">
        <f t="shared" si="222"/>
        <v>0</v>
      </c>
      <c r="T1529" s="211">
        <f t="shared" si="223"/>
        <v>5200</v>
      </c>
      <c r="U1529" s="211">
        <f t="shared" si="224"/>
        <v>5200</v>
      </c>
      <c r="V1529" s="220"/>
      <c r="X1529" s="63" t="str">
        <f>'טבלה מרכזת'!A1529</f>
        <v>תשושים-אופק</v>
      </c>
      <c r="Y1529" s="63">
        <f>'טבלה מרכזת'!B1529</f>
        <v>120</v>
      </c>
      <c r="Z1529" s="63" t="str">
        <f>'טבלה מרכזת'!C1529</f>
        <v>ציוד אלקטרוני</v>
      </c>
      <c r="AA1529" s="63" t="str">
        <f>'טבלה מרכזת'!D1529</f>
        <v>ציוד אלקטרוני</v>
      </c>
      <c r="AB1529" s="63" t="str">
        <f>'טבלה מרכזת'!E1529</f>
        <v>מערכת התרעה נגד אש</v>
      </c>
      <c r="AC1529" s="63">
        <f>'טבלה מרכזת'!F1529</f>
        <v>5200</v>
      </c>
      <c r="AD1529" s="63">
        <f>'טבלה מרכזת'!G1529</f>
        <v>1</v>
      </c>
      <c r="AE1529" s="63">
        <f>'טבלה מרכזת'!H1529</f>
        <v>5200</v>
      </c>
    </row>
    <row r="1530" spans="2:31" ht="14.5" thickBot="1" x14ac:dyDescent="0.35">
      <c r="B1530" s="64" t="str">
        <f>תקן[[#This Row],[סוג מרכז]]</f>
        <v>תשושים-אופק</v>
      </c>
      <c r="C1530" s="64">
        <f>תקן[[#This Row],[גודל מרכז]]</f>
        <v>120</v>
      </c>
      <c r="D1530" s="64" t="str">
        <f>תקן[[#This Row],[סוג פריט]]</f>
        <v>ציוד אלקטרוני</v>
      </c>
      <c r="E1530" s="64" t="str">
        <f>תקן[[#This Row],[קטגוריה]]</f>
        <v>ציוד אלקטרוני</v>
      </c>
      <c r="F1530" s="60" t="str">
        <f>תקן[[#This Row],[תיאור הפריט]]</f>
        <v>מערכת טלפונים</v>
      </c>
      <c r="G1530" s="64">
        <f>תקן[[#This Row],[עלות פריט]]</f>
        <v>6100</v>
      </c>
      <c r="H1530" s="64">
        <f>תקן[[#This Row],[כמות]]</f>
        <v>1</v>
      </c>
      <c r="I1530" s="64">
        <f>תקן[[#This Row],[סהכ עלות]]</f>
        <v>6100</v>
      </c>
      <c r="J1530" s="65"/>
      <c r="K1530" s="209" t="str">
        <f t="shared" si="216"/>
        <v>מערכת טלפונים</v>
      </c>
      <c r="L1530" s="210">
        <f t="shared" si="217"/>
        <v>1</v>
      </c>
      <c r="M1530" s="211">
        <f t="shared" si="218"/>
        <v>0</v>
      </c>
      <c r="N1530" s="211">
        <f t="shared" si="219"/>
        <v>6100</v>
      </c>
      <c r="O1530" s="210"/>
      <c r="P1530" s="218"/>
      <c r="Q1530" s="215" t="str">
        <f t="shared" si="220"/>
        <v>ציוד אלקטרוני</v>
      </c>
      <c r="R1530" s="219">
        <f t="shared" si="221"/>
        <v>1</v>
      </c>
      <c r="S1530" s="211">
        <f t="shared" si="222"/>
        <v>0</v>
      </c>
      <c r="T1530" s="211">
        <f t="shared" si="223"/>
        <v>6100</v>
      </c>
      <c r="U1530" s="211">
        <f t="shared" si="224"/>
        <v>6100</v>
      </c>
      <c r="V1530" s="220"/>
      <c r="X1530" s="63" t="str">
        <f>'טבלה מרכזת'!A1530</f>
        <v>תשושים-אופק</v>
      </c>
      <c r="Y1530" s="63">
        <f>'טבלה מרכזת'!B1530</f>
        <v>120</v>
      </c>
      <c r="Z1530" s="63" t="str">
        <f>'טבלה מרכזת'!C1530</f>
        <v>ציוד אלקטרוני</v>
      </c>
      <c r="AA1530" s="63" t="str">
        <f>'טבלה מרכזת'!D1530</f>
        <v>ציוד אלקטרוני</v>
      </c>
      <c r="AB1530" s="63" t="str">
        <f>'טבלה מרכזת'!E1530</f>
        <v>מערכת טלפונים</v>
      </c>
      <c r="AC1530" s="63">
        <f>'טבלה מרכזת'!F1530</f>
        <v>6100</v>
      </c>
      <c r="AD1530" s="63">
        <f>'טבלה מרכזת'!G1530</f>
        <v>1</v>
      </c>
      <c r="AE1530" s="63">
        <f>'טבלה מרכזת'!H1530</f>
        <v>6100</v>
      </c>
    </row>
    <row r="1531" spans="2:31" ht="14.5" thickBot="1" x14ac:dyDescent="0.35">
      <c r="B1531" s="64" t="str">
        <f>תקן[[#This Row],[סוג מרכז]]</f>
        <v>תשושים-אופק</v>
      </c>
      <c r="C1531" s="64">
        <f>תקן[[#This Row],[גודל מרכז]]</f>
        <v>120</v>
      </c>
      <c r="D1531" s="64" t="str">
        <f>תקן[[#This Row],[סוג פריט]]</f>
        <v>ציוד אלקטרוני</v>
      </c>
      <c r="E1531" s="64" t="str">
        <f>תקן[[#This Row],[קטגוריה]]</f>
        <v>ציוד אלקטרוני</v>
      </c>
      <c r="F1531" s="60" t="str">
        <f>תקן[[#This Row],[תיאור הפריט]]</f>
        <v>מערכת כריזת חירום</v>
      </c>
      <c r="G1531" s="64">
        <f>תקן[[#This Row],[עלות פריט]]</f>
        <v>5000</v>
      </c>
      <c r="H1531" s="64">
        <f>תקן[[#This Row],[כמות]]</f>
        <v>1</v>
      </c>
      <c r="I1531" s="64">
        <f>תקן[[#This Row],[סהכ עלות]]</f>
        <v>5000</v>
      </c>
      <c r="J1531" s="65"/>
      <c r="K1531" s="209" t="str">
        <f t="shared" si="216"/>
        <v>מערכת כריזת חירום</v>
      </c>
      <c r="L1531" s="210">
        <f t="shared" si="217"/>
        <v>1</v>
      </c>
      <c r="M1531" s="211">
        <f t="shared" si="218"/>
        <v>0</v>
      </c>
      <c r="N1531" s="211">
        <f t="shared" si="219"/>
        <v>5000</v>
      </c>
      <c r="O1531" s="210"/>
      <c r="P1531" s="218"/>
      <c r="Q1531" s="215" t="str">
        <f t="shared" si="220"/>
        <v>ציוד אלקטרוני</v>
      </c>
      <c r="R1531" s="219">
        <f t="shared" si="221"/>
        <v>1</v>
      </c>
      <c r="S1531" s="211">
        <f t="shared" si="222"/>
        <v>0</v>
      </c>
      <c r="T1531" s="211">
        <f t="shared" si="223"/>
        <v>5000</v>
      </c>
      <c r="U1531" s="211">
        <f t="shared" si="224"/>
        <v>5000</v>
      </c>
      <c r="V1531" s="220"/>
      <c r="X1531" s="63" t="str">
        <f>'טבלה מרכזת'!A1531</f>
        <v>תשושים-אופק</v>
      </c>
      <c r="Y1531" s="63">
        <f>'טבלה מרכזת'!B1531</f>
        <v>120</v>
      </c>
      <c r="Z1531" s="63" t="str">
        <f>'טבלה מרכזת'!C1531</f>
        <v>ציוד אלקטרוני</v>
      </c>
      <c r="AA1531" s="63" t="str">
        <f>'טבלה מרכזת'!D1531</f>
        <v>ציוד אלקטרוני</v>
      </c>
      <c r="AB1531" s="63" t="str">
        <f>'טבלה מרכזת'!E1531</f>
        <v>מערכת כריזת חירום</v>
      </c>
      <c r="AC1531" s="63">
        <f>'טבלה מרכזת'!F1531</f>
        <v>5000</v>
      </c>
      <c r="AD1531" s="63">
        <f>'טבלה מרכזת'!G1531</f>
        <v>1</v>
      </c>
      <c r="AE1531" s="63">
        <f>'טבלה מרכזת'!H1531</f>
        <v>5000</v>
      </c>
    </row>
    <row r="1532" spans="2:31" ht="14.5" thickBot="1" x14ac:dyDescent="0.35">
      <c r="B1532" s="64" t="str">
        <f>תקן[[#This Row],[סוג מרכז]]</f>
        <v>תשושים-אופק</v>
      </c>
      <c r="C1532" s="64">
        <f>תקן[[#This Row],[גודל מרכז]]</f>
        <v>120</v>
      </c>
      <c r="D1532" s="64" t="str">
        <f>תקן[[#This Row],[סוג פריט]]</f>
        <v>ריהוט</v>
      </c>
      <c r="E1532" s="64" t="str">
        <f>תקן[[#This Row],[קטגוריה]]</f>
        <v>חדר מנוחה</v>
      </c>
      <c r="F1532" s="60" t="str">
        <f>תקן[[#This Row],[תיאור הפריט]]</f>
        <v>ארון איחסון (רוחב 80-100 ס"מ)</v>
      </c>
      <c r="G1532" s="64">
        <f>תקן[[#This Row],[עלות פריט]]</f>
        <v>1000</v>
      </c>
      <c r="H1532" s="64">
        <f>תקן[[#This Row],[כמות]]</f>
        <v>1</v>
      </c>
      <c r="I1532" s="64">
        <f>תקן[[#This Row],[סהכ עלות]]</f>
        <v>1000</v>
      </c>
      <c r="J1532" s="65"/>
      <c r="K1532" s="209" t="str">
        <f t="shared" si="216"/>
        <v>ארון איחסון (רוחב 80-100 ס"מ)</v>
      </c>
      <c r="L1532" s="210">
        <f t="shared" ref="L1532:L1595" si="225">H1532</f>
        <v>1</v>
      </c>
      <c r="M1532" s="211">
        <f t="shared" ref="M1532:M1595" si="226">IF(L1532-H1532&lt;&gt;0,L1532-H1532,0)</f>
        <v>0</v>
      </c>
      <c r="N1532" s="211">
        <f t="shared" ref="N1532:N1595" si="227">L1532*G1532</f>
        <v>1000</v>
      </c>
      <c r="O1532" s="210"/>
      <c r="P1532" s="218"/>
      <c r="Q1532" s="215" t="str">
        <f t="shared" si="220"/>
        <v>ריהוט</v>
      </c>
      <c r="R1532" s="219">
        <f t="shared" si="221"/>
        <v>1</v>
      </c>
      <c r="S1532" s="211">
        <f t="shared" si="222"/>
        <v>0</v>
      </c>
      <c r="T1532" s="211">
        <f t="shared" ref="T1532:T1595" si="228">G1532</f>
        <v>1000</v>
      </c>
      <c r="U1532" s="211">
        <f t="shared" si="224"/>
        <v>1000</v>
      </c>
      <c r="V1532" s="220"/>
      <c r="X1532" s="63" t="str">
        <f>'טבלה מרכזת'!A1532</f>
        <v>תשושים-אופק</v>
      </c>
      <c r="Y1532" s="63">
        <f>'טבלה מרכזת'!B1532</f>
        <v>120</v>
      </c>
      <c r="Z1532" s="63" t="str">
        <f>'טבלה מרכזת'!C1532</f>
        <v>ריהוט</v>
      </c>
      <c r="AA1532" s="63" t="str">
        <f>'טבלה מרכזת'!D1532</f>
        <v>חדר מנוחה</v>
      </c>
      <c r="AB1532" s="63" t="str">
        <f>'טבלה מרכזת'!E1532</f>
        <v>ארון איחסון (רוחב 80-100 ס"מ)</v>
      </c>
      <c r="AC1532" s="63">
        <f>'טבלה מרכזת'!F1532</f>
        <v>1000</v>
      </c>
      <c r="AD1532" s="63">
        <f>'טבלה מרכזת'!G1532</f>
        <v>1</v>
      </c>
      <c r="AE1532" s="63">
        <f>'טבלה מרכזת'!H1532</f>
        <v>1000</v>
      </c>
    </row>
    <row r="1533" spans="2:31" ht="14.5" thickBot="1" x14ac:dyDescent="0.35">
      <c r="B1533" s="64" t="str">
        <f>תקן[[#This Row],[סוג מרכז]]</f>
        <v>תשושים-אופק</v>
      </c>
      <c r="C1533" s="64">
        <f>תקן[[#This Row],[גודל מרכז]]</f>
        <v>120</v>
      </c>
      <c r="D1533" s="64" t="str">
        <f>תקן[[#This Row],[סוג פריט]]</f>
        <v>ריהוט</v>
      </c>
      <c r="E1533" s="64" t="str">
        <f>תקן[[#This Row],[קטגוריה]]</f>
        <v>חדר ניקיון</v>
      </c>
      <c r="F1533" s="60" t="str">
        <f>תקן[[#This Row],[תיאור הפריט]]</f>
        <v>ארון איחסון (רוחב 80-100 ס"מ)</v>
      </c>
      <c r="G1533" s="64">
        <f>תקן[[#This Row],[עלות פריט]]</f>
        <v>1000</v>
      </c>
      <c r="H1533" s="64">
        <f>תקן[[#This Row],[כמות]]</f>
        <v>1</v>
      </c>
      <c r="I1533" s="64">
        <f>תקן[[#This Row],[סהכ עלות]]</f>
        <v>1000</v>
      </c>
      <c r="J1533" s="65"/>
      <c r="K1533" s="209" t="str">
        <f t="shared" ref="K1533:K1596" si="229">F1533</f>
        <v>ארון איחסון (רוחב 80-100 ס"מ)</v>
      </c>
      <c r="L1533" s="210">
        <f t="shared" si="225"/>
        <v>1</v>
      </c>
      <c r="M1533" s="211">
        <f t="shared" si="226"/>
        <v>0</v>
      </c>
      <c r="N1533" s="211">
        <f t="shared" si="227"/>
        <v>1000</v>
      </c>
      <c r="O1533" s="210"/>
      <c r="P1533" s="218"/>
      <c r="Q1533" s="215" t="str">
        <f t="shared" ref="Q1533:Q1596" si="230">D1533</f>
        <v>ריהוט</v>
      </c>
      <c r="R1533" s="219">
        <f t="shared" ref="R1533:R1596" si="231">L1533</f>
        <v>1</v>
      </c>
      <c r="S1533" s="211">
        <f t="shared" ref="S1533:S1596" si="232">M1533</f>
        <v>0</v>
      </c>
      <c r="T1533" s="211">
        <f t="shared" si="228"/>
        <v>1000</v>
      </c>
      <c r="U1533" s="211">
        <f t="shared" ref="U1533:U1596" si="233">T1533*R1533</f>
        <v>1000</v>
      </c>
      <c r="V1533" s="220"/>
      <c r="X1533" s="63" t="str">
        <f>'טבלה מרכזת'!A1533</f>
        <v>תשושים-אופק</v>
      </c>
      <c r="Y1533" s="63">
        <f>'טבלה מרכזת'!B1533</f>
        <v>120</v>
      </c>
      <c r="Z1533" s="63" t="str">
        <f>'טבלה מרכזת'!C1533</f>
        <v>ריהוט</v>
      </c>
      <c r="AA1533" s="63" t="str">
        <f>'טבלה מרכזת'!D1533</f>
        <v>חדר ניקיון</v>
      </c>
      <c r="AB1533" s="63" t="str">
        <f>'טבלה מרכזת'!E1533</f>
        <v>ארון איחסון (רוחב 80-100 ס"מ)</v>
      </c>
      <c r="AC1533" s="63">
        <f>'טבלה מרכזת'!F1533</f>
        <v>1000</v>
      </c>
      <c r="AD1533" s="63">
        <f>'טבלה מרכזת'!G1533</f>
        <v>1</v>
      </c>
      <c r="AE1533" s="63">
        <f>'טבלה מרכזת'!H1533</f>
        <v>1000</v>
      </c>
    </row>
    <row r="1534" spans="2:31" ht="14.5" thickBot="1" x14ac:dyDescent="0.35">
      <c r="B1534" s="64" t="str">
        <f>תקן[[#This Row],[סוג מרכז]]</f>
        <v>תשושים-אופק</v>
      </c>
      <c r="C1534" s="64">
        <f>תקן[[#This Row],[גודל מרכז]]</f>
        <v>120</v>
      </c>
      <c r="D1534" s="64" t="str">
        <f>תקן[[#This Row],[סוג פריט]]</f>
        <v>ריהוט</v>
      </c>
      <c r="E1534" s="64" t="str">
        <f>תקן[[#This Row],[קטגוריה]]</f>
        <v>חדרי פעילות/תעסוקה</v>
      </c>
      <c r="F1534" s="60" t="str">
        <f>תקן[[#This Row],[תיאור הפריט]]</f>
        <v>ארון איחסון (רוחב 80-100 ס"מ)</v>
      </c>
      <c r="G1534" s="64">
        <f>תקן[[#This Row],[עלות פריט]]</f>
        <v>1000</v>
      </c>
      <c r="H1534" s="64">
        <f>תקן[[#This Row],[כמות]]</f>
        <v>8</v>
      </c>
      <c r="I1534" s="64">
        <f>תקן[[#This Row],[סהכ עלות]]</f>
        <v>8000</v>
      </c>
      <c r="J1534" s="65"/>
      <c r="K1534" s="209" t="str">
        <f t="shared" si="229"/>
        <v>ארון איחסון (רוחב 80-100 ס"מ)</v>
      </c>
      <c r="L1534" s="210">
        <f t="shared" si="225"/>
        <v>8</v>
      </c>
      <c r="M1534" s="211">
        <f t="shared" si="226"/>
        <v>0</v>
      </c>
      <c r="N1534" s="211">
        <f t="shared" si="227"/>
        <v>8000</v>
      </c>
      <c r="O1534" s="210"/>
      <c r="P1534" s="218"/>
      <c r="Q1534" s="215" t="str">
        <f t="shared" si="230"/>
        <v>ריהוט</v>
      </c>
      <c r="R1534" s="219">
        <f t="shared" si="231"/>
        <v>8</v>
      </c>
      <c r="S1534" s="211">
        <f t="shared" si="232"/>
        <v>0</v>
      </c>
      <c r="T1534" s="211">
        <f t="shared" si="228"/>
        <v>1000</v>
      </c>
      <c r="U1534" s="211">
        <f t="shared" si="233"/>
        <v>8000</v>
      </c>
      <c r="V1534" s="220"/>
      <c r="X1534" s="63" t="str">
        <f>'טבלה מרכזת'!A1534</f>
        <v>תשושים-אופק</v>
      </c>
      <c r="Y1534" s="63">
        <f>'טבלה מרכזת'!B1534</f>
        <v>120</v>
      </c>
      <c r="Z1534" s="63" t="str">
        <f>'טבלה מרכזת'!C1534</f>
        <v>ריהוט</v>
      </c>
      <c r="AA1534" s="63" t="str">
        <f>'טבלה מרכזת'!D1534</f>
        <v>חדרי פעילות/תעסוקה</v>
      </c>
      <c r="AB1534" s="63" t="str">
        <f>'טבלה מרכזת'!E1534</f>
        <v>ארון איחסון (רוחב 80-100 ס"מ)</v>
      </c>
      <c r="AC1534" s="63">
        <f>'טבלה מרכזת'!F1534</f>
        <v>1000</v>
      </c>
      <c r="AD1534" s="63">
        <f>'טבלה מרכזת'!G1534</f>
        <v>8</v>
      </c>
      <c r="AE1534" s="63">
        <f>'טבלה מרכזת'!H1534</f>
        <v>8000</v>
      </c>
    </row>
    <row r="1535" spans="2:31" ht="14.5" thickBot="1" x14ac:dyDescent="0.35">
      <c r="B1535" s="64" t="str">
        <f>תקן[[#This Row],[סוג מרכז]]</f>
        <v>תשושים-אופק</v>
      </c>
      <c r="C1535" s="64">
        <f>תקן[[#This Row],[גודל מרכז]]</f>
        <v>120</v>
      </c>
      <c r="D1535" s="64" t="str">
        <f>תקן[[#This Row],[סוג פריט]]</f>
        <v>ריהוט</v>
      </c>
      <c r="E1535" s="64" t="str">
        <f>תקן[[#This Row],[קטגוריה]]</f>
        <v>מחסנים - מטבח, כללי, תעסוקה</v>
      </c>
      <c r="F1535" s="60" t="str">
        <f>תקן[[#This Row],[תיאור הפריט]]</f>
        <v>ארון איחסון (רוחב 80-100 ס"מ)</v>
      </c>
      <c r="G1535" s="64">
        <f>תקן[[#This Row],[עלות פריט]]</f>
        <v>1000</v>
      </c>
      <c r="H1535" s="64">
        <f>תקן[[#This Row],[כמות]]</f>
        <v>6</v>
      </c>
      <c r="I1535" s="64">
        <f>תקן[[#This Row],[סהכ עלות]]</f>
        <v>6000</v>
      </c>
      <c r="J1535" s="65"/>
      <c r="K1535" s="209" t="str">
        <f t="shared" si="229"/>
        <v>ארון איחסון (רוחב 80-100 ס"מ)</v>
      </c>
      <c r="L1535" s="210">
        <f t="shared" si="225"/>
        <v>6</v>
      </c>
      <c r="M1535" s="211">
        <f t="shared" si="226"/>
        <v>0</v>
      </c>
      <c r="N1535" s="211">
        <f t="shared" si="227"/>
        <v>6000</v>
      </c>
      <c r="O1535" s="210"/>
      <c r="P1535" s="218"/>
      <c r="Q1535" s="215" t="str">
        <f t="shared" si="230"/>
        <v>ריהוט</v>
      </c>
      <c r="R1535" s="219">
        <f t="shared" si="231"/>
        <v>6</v>
      </c>
      <c r="S1535" s="211">
        <f t="shared" si="232"/>
        <v>0</v>
      </c>
      <c r="T1535" s="211">
        <f t="shared" si="228"/>
        <v>1000</v>
      </c>
      <c r="U1535" s="211">
        <f t="shared" si="233"/>
        <v>6000</v>
      </c>
      <c r="V1535" s="220"/>
      <c r="X1535" s="63" t="str">
        <f>'טבלה מרכזת'!A1535</f>
        <v>תשושים-אופק</v>
      </c>
      <c r="Y1535" s="63">
        <f>'טבלה מרכזת'!B1535</f>
        <v>120</v>
      </c>
      <c r="Z1535" s="63" t="str">
        <f>'טבלה מרכזת'!C1535</f>
        <v>ריהוט</v>
      </c>
      <c r="AA1535" s="63" t="str">
        <f>'טבלה מרכזת'!D1535</f>
        <v>מחסנים - מטבח, כללי, תעסוקה</v>
      </c>
      <c r="AB1535" s="63" t="str">
        <f>'טבלה מרכזת'!E1535</f>
        <v>ארון איחסון (רוחב 80-100 ס"מ)</v>
      </c>
      <c r="AC1535" s="63">
        <f>'טבלה מרכזת'!F1535</f>
        <v>1000</v>
      </c>
      <c r="AD1535" s="63">
        <f>'טבלה מרכזת'!G1535</f>
        <v>6</v>
      </c>
      <c r="AE1535" s="63">
        <f>'טבלה מרכזת'!H1535</f>
        <v>6000</v>
      </c>
    </row>
    <row r="1536" spans="2:31" ht="14.5" thickBot="1" x14ac:dyDescent="0.35">
      <c r="B1536" s="64" t="str">
        <f>תקן[[#This Row],[סוג מרכז]]</f>
        <v>תשושים-אופק</v>
      </c>
      <c r="C1536" s="64">
        <f>תקן[[#This Row],[גודל מרכז]]</f>
        <v>120</v>
      </c>
      <c r="D1536" s="64" t="str">
        <f>תקן[[#This Row],[סוג פריט]]</f>
        <v>ריהוט</v>
      </c>
      <c r="E1536" s="64" t="str">
        <f>תקן[[#This Row],[קטגוריה]]</f>
        <v>מכבסה</v>
      </c>
      <c r="F1536" s="60" t="str">
        <f>תקן[[#This Row],[תיאור הפריט]]</f>
        <v>ארון איחסון (רוחב 80-100 ס"מ)</v>
      </c>
      <c r="G1536" s="64">
        <f>תקן[[#This Row],[עלות פריט]]</f>
        <v>1000</v>
      </c>
      <c r="H1536" s="64">
        <f>תקן[[#This Row],[כמות]]</f>
        <v>1</v>
      </c>
      <c r="I1536" s="64">
        <f>תקן[[#This Row],[סהכ עלות]]</f>
        <v>1000</v>
      </c>
      <c r="J1536" s="65"/>
      <c r="K1536" s="209" t="str">
        <f t="shared" si="229"/>
        <v>ארון איחסון (רוחב 80-100 ס"מ)</v>
      </c>
      <c r="L1536" s="210">
        <f t="shared" si="225"/>
        <v>1</v>
      </c>
      <c r="M1536" s="211">
        <f t="shared" si="226"/>
        <v>0</v>
      </c>
      <c r="N1536" s="211">
        <f t="shared" si="227"/>
        <v>1000</v>
      </c>
      <c r="O1536" s="210"/>
      <c r="P1536" s="218"/>
      <c r="Q1536" s="215" t="str">
        <f t="shared" si="230"/>
        <v>ריהוט</v>
      </c>
      <c r="R1536" s="219">
        <f t="shared" si="231"/>
        <v>1</v>
      </c>
      <c r="S1536" s="211">
        <f t="shared" si="232"/>
        <v>0</v>
      </c>
      <c r="T1536" s="211">
        <f t="shared" si="228"/>
        <v>1000</v>
      </c>
      <c r="U1536" s="211">
        <f t="shared" si="233"/>
        <v>1000</v>
      </c>
      <c r="V1536" s="220"/>
      <c r="X1536" s="63" t="str">
        <f>'טבלה מרכזת'!A1536</f>
        <v>תשושים-אופק</v>
      </c>
      <c r="Y1536" s="63">
        <f>'טבלה מרכזת'!B1536</f>
        <v>120</v>
      </c>
      <c r="Z1536" s="63" t="str">
        <f>'טבלה מרכזת'!C1536</f>
        <v>ריהוט</v>
      </c>
      <c r="AA1536" s="63" t="str">
        <f>'טבלה מרכזת'!D1536</f>
        <v>מכבסה</v>
      </c>
      <c r="AB1536" s="63" t="str">
        <f>'טבלה מרכזת'!E1536</f>
        <v>ארון איחסון (רוחב 80-100 ס"מ)</v>
      </c>
      <c r="AC1536" s="63">
        <f>'טבלה מרכזת'!F1536</f>
        <v>1000</v>
      </c>
      <c r="AD1536" s="63">
        <f>'טבלה מרכזת'!G1536</f>
        <v>1</v>
      </c>
      <c r="AE1536" s="63">
        <f>'טבלה מרכזת'!H1536</f>
        <v>1000</v>
      </c>
    </row>
    <row r="1537" spans="2:31" ht="28.5" thickBot="1" x14ac:dyDescent="0.35">
      <c r="B1537" s="64" t="str">
        <f>תקן[[#This Row],[סוג מרכז]]</f>
        <v>תשושים-אופק</v>
      </c>
      <c r="C1537" s="64">
        <f>תקן[[#This Row],[גודל מרכז]]</f>
        <v>120</v>
      </c>
      <c r="D1537" s="64" t="str">
        <f>תקן[[#This Row],[סוג פריט]]</f>
        <v>ריהוט</v>
      </c>
      <c r="E1537" s="64" t="str">
        <f>תקן[[#This Row],[קטגוריה]]</f>
        <v>חדר מזכירות וקבלה</v>
      </c>
      <c r="F1537" s="60" t="str">
        <f>תקן[[#This Row],[תיאור הפריט]]</f>
        <v>ארון איחסון משרדי (רוחב כ- 1 מטר)</v>
      </c>
      <c r="G1537" s="64">
        <f>תקן[[#This Row],[עלות פריט]]</f>
        <v>1500</v>
      </c>
      <c r="H1537" s="64">
        <f>תקן[[#This Row],[כמות]]</f>
        <v>3</v>
      </c>
      <c r="I1537" s="64">
        <f>תקן[[#This Row],[סהכ עלות]]</f>
        <v>4500</v>
      </c>
      <c r="J1537" s="65"/>
      <c r="K1537" s="209" t="str">
        <f t="shared" si="229"/>
        <v>ארון איחסון משרדי (רוחב כ- 1 מטר)</v>
      </c>
      <c r="L1537" s="210">
        <f t="shared" si="225"/>
        <v>3</v>
      </c>
      <c r="M1537" s="211">
        <f t="shared" si="226"/>
        <v>0</v>
      </c>
      <c r="N1537" s="211">
        <f t="shared" si="227"/>
        <v>4500</v>
      </c>
      <c r="O1537" s="210"/>
      <c r="P1537" s="218"/>
      <c r="Q1537" s="215" t="str">
        <f t="shared" si="230"/>
        <v>ריהוט</v>
      </c>
      <c r="R1537" s="219">
        <f t="shared" si="231"/>
        <v>3</v>
      </c>
      <c r="S1537" s="211">
        <f t="shared" si="232"/>
        <v>0</v>
      </c>
      <c r="T1537" s="211">
        <f t="shared" si="228"/>
        <v>1500</v>
      </c>
      <c r="U1537" s="211">
        <f t="shared" si="233"/>
        <v>4500</v>
      </c>
      <c r="V1537" s="220"/>
      <c r="X1537" s="63" t="str">
        <f>'טבלה מרכזת'!A1537</f>
        <v>תשושים-אופק</v>
      </c>
      <c r="Y1537" s="63">
        <f>'טבלה מרכזת'!B1537</f>
        <v>120</v>
      </c>
      <c r="Z1537" s="63" t="str">
        <f>'טבלה מרכזת'!C1537</f>
        <v>ריהוט</v>
      </c>
      <c r="AA1537" s="63" t="str">
        <f>'טבלה מרכזת'!D1537</f>
        <v>חדר מזכירות וקבלה</v>
      </c>
      <c r="AB1537" s="63" t="str">
        <f>'טבלה מרכזת'!E1537</f>
        <v>ארון איחסון משרדי (רוחב כ- 1 מטר)</v>
      </c>
      <c r="AC1537" s="63">
        <f>'טבלה מרכזת'!F1537</f>
        <v>1500</v>
      </c>
      <c r="AD1537" s="63">
        <f>'טבלה מרכזת'!G1537</f>
        <v>3</v>
      </c>
      <c r="AE1537" s="63">
        <f>'טבלה מרכזת'!H1537</f>
        <v>4500</v>
      </c>
    </row>
    <row r="1538" spans="2:31" ht="28.5" thickBot="1" x14ac:dyDescent="0.35">
      <c r="B1538" s="64" t="str">
        <f>תקן[[#This Row],[סוג מרכז]]</f>
        <v>תשושים-אופק</v>
      </c>
      <c r="C1538" s="64">
        <f>תקן[[#This Row],[גודל מרכז]]</f>
        <v>120</v>
      </c>
      <c r="D1538" s="64" t="str">
        <f>תקן[[#This Row],[סוג פריט]]</f>
        <v>ריהוט</v>
      </c>
      <c r="E1538" s="64" t="str">
        <f>תקן[[#This Row],[קטגוריה]]</f>
        <v>חדר מחשבים</v>
      </c>
      <c r="F1538" s="60" t="str">
        <f>תקן[[#This Row],[תיאור הפריט]]</f>
        <v>ארון איחסון משרדי (רוחב כ- 1 מטר)</v>
      </c>
      <c r="G1538" s="64">
        <f>תקן[[#This Row],[עלות פריט]]</f>
        <v>1500</v>
      </c>
      <c r="H1538" s="64">
        <f>תקן[[#This Row],[כמות]]</f>
        <v>1</v>
      </c>
      <c r="I1538" s="64">
        <f>תקן[[#This Row],[סהכ עלות]]</f>
        <v>1500</v>
      </c>
      <c r="J1538" s="65"/>
      <c r="K1538" s="209" t="str">
        <f t="shared" si="229"/>
        <v>ארון איחסון משרדי (רוחב כ- 1 מטר)</v>
      </c>
      <c r="L1538" s="210">
        <f t="shared" si="225"/>
        <v>1</v>
      </c>
      <c r="M1538" s="211">
        <f t="shared" si="226"/>
        <v>0</v>
      </c>
      <c r="N1538" s="211">
        <f t="shared" si="227"/>
        <v>1500</v>
      </c>
      <c r="O1538" s="210"/>
      <c r="P1538" s="218"/>
      <c r="Q1538" s="215" t="str">
        <f t="shared" si="230"/>
        <v>ריהוט</v>
      </c>
      <c r="R1538" s="219">
        <f t="shared" si="231"/>
        <v>1</v>
      </c>
      <c r="S1538" s="211">
        <f t="shared" si="232"/>
        <v>0</v>
      </c>
      <c r="T1538" s="211">
        <f t="shared" si="228"/>
        <v>1500</v>
      </c>
      <c r="U1538" s="211">
        <f t="shared" si="233"/>
        <v>1500</v>
      </c>
      <c r="V1538" s="220"/>
      <c r="X1538" s="63" t="str">
        <f>'טבלה מרכזת'!A1538</f>
        <v>תשושים-אופק</v>
      </c>
      <c r="Y1538" s="63">
        <f>'טבלה מרכזת'!B1538</f>
        <v>120</v>
      </c>
      <c r="Z1538" s="63" t="str">
        <f>'טבלה מרכזת'!C1538</f>
        <v>ריהוט</v>
      </c>
      <c r="AA1538" s="63" t="str">
        <f>'טבלה מרכזת'!D1538</f>
        <v>חדר מחשבים</v>
      </c>
      <c r="AB1538" s="63" t="str">
        <f>'טבלה מרכזת'!E1538</f>
        <v>ארון איחסון משרדי (רוחב כ- 1 מטר)</v>
      </c>
      <c r="AC1538" s="63">
        <f>'טבלה מרכזת'!F1538</f>
        <v>1500</v>
      </c>
      <c r="AD1538" s="63">
        <f>'טבלה מרכזת'!G1538</f>
        <v>1</v>
      </c>
      <c r="AE1538" s="63">
        <f>'טבלה מרכזת'!H1538</f>
        <v>1500</v>
      </c>
    </row>
    <row r="1539" spans="2:31" ht="28.5" thickBot="1" x14ac:dyDescent="0.35">
      <c r="B1539" s="64" t="str">
        <f>תקן[[#This Row],[סוג מרכז]]</f>
        <v>תשושים-אופק</v>
      </c>
      <c r="C1539" s="64">
        <f>תקן[[#This Row],[גודל מרכז]]</f>
        <v>120</v>
      </c>
      <c r="D1539" s="64" t="str">
        <f>תקן[[#This Row],[סוג פריט]]</f>
        <v>ריהוט</v>
      </c>
      <c r="E1539" s="64" t="str">
        <f>תקן[[#This Row],[קטגוריה]]</f>
        <v>חדר מנהל</v>
      </c>
      <c r="F1539" s="60" t="str">
        <f>תקן[[#This Row],[תיאור הפריט]]</f>
        <v>ארון איחסון משרדי (רוחב כ- 1 מטר)</v>
      </c>
      <c r="G1539" s="64">
        <f>תקן[[#This Row],[עלות פריט]]</f>
        <v>1500</v>
      </c>
      <c r="H1539" s="64">
        <f>תקן[[#This Row],[כמות]]</f>
        <v>1</v>
      </c>
      <c r="I1539" s="64">
        <f>תקן[[#This Row],[סהכ עלות]]</f>
        <v>1500</v>
      </c>
      <c r="J1539" s="65"/>
      <c r="K1539" s="209" t="str">
        <f t="shared" si="229"/>
        <v>ארון איחסון משרדי (רוחב כ- 1 מטר)</v>
      </c>
      <c r="L1539" s="210">
        <f t="shared" si="225"/>
        <v>1</v>
      </c>
      <c r="M1539" s="211">
        <f t="shared" si="226"/>
        <v>0</v>
      </c>
      <c r="N1539" s="211">
        <f t="shared" si="227"/>
        <v>1500</v>
      </c>
      <c r="O1539" s="210"/>
      <c r="P1539" s="218"/>
      <c r="Q1539" s="215" t="str">
        <f t="shared" si="230"/>
        <v>ריהוט</v>
      </c>
      <c r="R1539" s="219">
        <f t="shared" si="231"/>
        <v>1</v>
      </c>
      <c r="S1539" s="211">
        <f t="shared" si="232"/>
        <v>0</v>
      </c>
      <c r="T1539" s="211">
        <f t="shared" si="228"/>
        <v>1500</v>
      </c>
      <c r="U1539" s="211">
        <f t="shared" si="233"/>
        <v>1500</v>
      </c>
      <c r="V1539" s="220"/>
      <c r="X1539" s="63" t="str">
        <f>'טבלה מרכזת'!A1539</f>
        <v>תשושים-אופק</v>
      </c>
      <c r="Y1539" s="63">
        <f>'טבלה מרכזת'!B1539</f>
        <v>120</v>
      </c>
      <c r="Z1539" s="63" t="str">
        <f>'טבלה מרכזת'!C1539</f>
        <v>ריהוט</v>
      </c>
      <c r="AA1539" s="63" t="str">
        <f>'טבלה מרכזת'!D1539</f>
        <v>חדר מנהל</v>
      </c>
      <c r="AB1539" s="63" t="str">
        <f>'טבלה מרכזת'!E1539</f>
        <v>ארון איחסון משרדי (רוחב כ- 1 מטר)</v>
      </c>
      <c r="AC1539" s="63">
        <f>'טבלה מרכזת'!F1539</f>
        <v>1500</v>
      </c>
      <c r="AD1539" s="63">
        <f>'טבלה מרכזת'!G1539</f>
        <v>1</v>
      </c>
      <c r="AE1539" s="63">
        <f>'טבלה מרכזת'!H1539</f>
        <v>1500</v>
      </c>
    </row>
    <row r="1540" spans="2:31" ht="28.5" thickBot="1" x14ac:dyDescent="0.35">
      <c r="B1540" s="64" t="str">
        <f>תקן[[#This Row],[סוג מרכז]]</f>
        <v>תשושים-אופק</v>
      </c>
      <c r="C1540" s="64">
        <f>תקן[[#This Row],[גודל מרכז]]</f>
        <v>120</v>
      </c>
      <c r="D1540" s="64" t="str">
        <f>תקן[[#This Row],[סוג פריט]]</f>
        <v>ריהוט</v>
      </c>
      <c r="E1540" s="64" t="str">
        <f>תקן[[#This Row],[קטגוריה]]</f>
        <v>חדרי צוות/רב תחומי</v>
      </c>
      <c r="F1540" s="60" t="str">
        <f>תקן[[#This Row],[תיאור הפריט]]</f>
        <v>ארון איחסון משרדי (רוחב כ- 1 מטר)</v>
      </c>
      <c r="G1540" s="64">
        <f>תקן[[#This Row],[עלות פריט]]</f>
        <v>1500</v>
      </c>
      <c r="H1540" s="64">
        <f>תקן[[#This Row],[כמות]]</f>
        <v>3</v>
      </c>
      <c r="I1540" s="64">
        <f>תקן[[#This Row],[סהכ עלות]]</f>
        <v>4500</v>
      </c>
      <c r="J1540" s="65"/>
      <c r="K1540" s="209" t="str">
        <f t="shared" si="229"/>
        <v>ארון איחסון משרדי (רוחב כ- 1 מטר)</v>
      </c>
      <c r="L1540" s="210">
        <f t="shared" si="225"/>
        <v>3</v>
      </c>
      <c r="M1540" s="211">
        <f t="shared" si="226"/>
        <v>0</v>
      </c>
      <c r="N1540" s="211">
        <f t="shared" si="227"/>
        <v>4500</v>
      </c>
      <c r="O1540" s="210"/>
      <c r="P1540" s="218"/>
      <c r="Q1540" s="215" t="str">
        <f t="shared" si="230"/>
        <v>ריהוט</v>
      </c>
      <c r="R1540" s="219">
        <f t="shared" si="231"/>
        <v>3</v>
      </c>
      <c r="S1540" s="211">
        <f t="shared" si="232"/>
        <v>0</v>
      </c>
      <c r="T1540" s="211">
        <f t="shared" si="228"/>
        <v>1500</v>
      </c>
      <c r="U1540" s="211">
        <f t="shared" si="233"/>
        <v>4500</v>
      </c>
      <c r="V1540" s="220"/>
      <c r="X1540" s="63" t="str">
        <f>'טבלה מרכזת'!A1540</f>
        <v>תשושים-אופק</v>
      </c>
      <c r="Y1540" s="63">
        <f>'טבלה מרכזת'!B1540</f>
        <v>120</v>
      </c>
      <c r="Z1540" s="63" t="str">
        <f>'טבלה מרכזת'!C1540</f>
        <v>ריהוט</v>
      </c>
      <c r="AA1540" s="63" t="str">
        <f>'טבלה מרכזת'!D1540</f>
        <v>חדרי צוות/רב תחומי</v>
      </c>
      <c r="AB1540" s="63" t="str">
        <f>'טבלה מרכזת'!E1540</f>
        <v>ארון איחסון משרדי (רוחב כ- 1 מטר)</v>
      </c>
      <c r="AC1540" s="63">
        <f>'טבלה מרכזת'!F1540</f>
        <v>1500</v>
      </c>
      <c r="AD1540" s="63">
        <f>'טבלה מרכזת'!G1540</f>
        <v>3</v>
      </c>
      <c r="AE1540" s="63">
        <f>'טבלה מרכזת'!H1540</f>
        <v>4500</v>
      </c>
    </row>
    <row r="1541" spans="2:31" ht="14.5" thickBot="1" x14ac:dyDescent="0.35">
      <c r="B1541" s="64" t="str">
        <f>תקן[[#This Row],[סוג מרכז]]</f>
        <v>תשושים-אופק</v>
      </c>
      <c r="C1541" s="64">
        <f>תקן[[#This Row],[גודל מרכז]]</f>
        <v>120</v>
      </c>
      <c r="D1541" s="64" t="str">
        <f>תקן[[#This Row],[סוג פריט]]</f>
        <v>ריהוט</v>
      </c>
      <c r="E1541" s="64" t="str">
        <f>תקן[[#This Row],[קטגוריה]]</f>
        <v>חדר מזכירות וקבלה</v>
      </c>
      <c r="F1541" s="60" t="str">
        <f>תקן[[#This Row],[תיאור הפריט]]</f>
        <v>ארון ארכיב</v>
      </c>
      <c r="G1541" s="64">
        <f>תקן[[#This Row],[עלות פריט]]</f>
        <v>1500</v>
      </c>
      <c r="H1541" s="64">
        <f>תקן[[#This Row],[כמות]]</f>
        <v>1</v>
      </c>
      <c r="I1541" s="64">
        <f>תקן[[#This Row],[סהכ עלות]]</f>
        <v>1500</v>
      </c>
      <c r="J1541" s="65"/>
      <c r="K1541" s="209" t="str">
        <f t="shared" si="229"/>
        <v>ארון ארכיב</v>
      </c>
      <c r="L1541" s="210">
        <f t="shared" si="225"/>
        <v>1</v>
      </c>
      <c r="M1541" s="211">
        <f t="shared" si="226"/>
        <v>0</v>
      </c>
      <c r="N1541" s="211">
        <f t="shared" si="227"/>
        <v>1500</v>
      </c>
      <c r="O1541" s="210"/>
      <c r="P1541" s="218"/>
      <c r="Q1541" s="215" t="str">
        <f t="shared" si="230"/>
        <v>ריהוט</v>
      </c>
      <c r="R1541" s="219">
        <f t="shared" si="231"/>
        <v>1</v>
      </c>
      <c r="S1541" s="211">
        <f t="shared" si="232"/>
        <v>0</v>
      </c>
      <c r="T1541" s="211">
        <f t="shared" si="228"/>
        <v>1500</v>
      </c>
      <c r="U1541" s="211">
        <f t="shared" si="233"/>
        <v>1500</v>
      </c>
      <c r="V1541" s="220"/>
      <c r="X1541" s="63" t="str">
        <f>'טבלה מרכזת'!A1541</f>
        <v>תשושים-אופק</v>
      </c>
      <c r="Y1541" s="63">
        <f>'טבלה מרכזת'!B1541</f>
        <v>120</v>
      </c>
      <c r="Z1541" s="63" t="str">
        <f>'טבלה מרכזת'!C1541</f>
        <v>ריהוט</v>
      </c>
      <c r="AA1541" s="63" t="str">
        <f>'טבלה מרכזת'!D1541</f>
        <v>חדר מזכירות וקבלה</v>
      </c>
      <c r="AB1541" s="63" t="str">
        <f>'טבלה מרכזת'!E1541</f>
        <v>ארון ארכיב</v>
      </c>
      <c r="AC1541" s="63">
        <f>'טבלה מרכזת'!F1541</f>
        <v>1500</v>
      </c>
      <c r="AD1541" s="63">
        <f>'טבלה מרכזת'!G1541</f>
        <v>1</v>
      </c>
      <c r="AE1541" s="63">
        <f>'טבלה מרכזת'!H1541</f>
        <v>1500</v>
      </c>
    </row>
    <row r="1542" spans="2:31" ht="28.5" thickBot="1" x14ac:dyDescent="0.35">
      <c r="B1542" s="64" t="str">
        <f>תקן[[#This Row],[סוג מרכז]]</f>
        <v>תשושים-אופק</v>
      </c>
      <c r="C1542" s="64">
        <f>תקן[[#This Row],[גודל מרכז]]</f>
        <v>120</v>
      </c>
      <c r="D1542" s="64" t="str">
        <f>תקן[[#This Row],[סוג פריט]]</f>
        <v>ריהוט</v>
      </c>
      <c r="E1542" s="64" t="str">
        <f>תקן[[#This Row],[קטגוריה]]</f>
        <v>מלתחה</v>
      </c>
      <c r="F1542" s="60" t="str">
        <f>תקן[[#This Row],[תיאור הפריט]]</f>
        <v>ארון לתליית מעילים (רוחב 1 מטר)</v>
      </c>
      <c r="G1542" s="64">
        <f>תקן[[#This Row],[עלות פריט]]</f>
        <v>1000</v>
      </c>
      <c r="H1542" s="64">
        <f>תקן[[#This Row],[כמות]]</f>
        <v>3</v>
      </c>
      <c r="I1542" s="64">
        <f>תקן[[#This Row],[סהכ עלות]]</f>
        <v>3000</v>
      </c>
      <c r="J1542" s="65"/>
      <c r="K1542" s="209" t="str">
        <f t="shared" si="229"/>
        <v>ארון לתליית מעילים (רוחב 1 מטר)</v>
      </c>
      <c r="L1542" s="210">
        <f t="shared" si="225"/>
        <v>3</v>
      </c>
      <c r="M1542" s="211">
        <f t="shared" si="226"/>
        <v>0</v>
      </c>
      <c r="N1542" s="211">
        <f t="shared" si="227"/>
        <v>3000</v>
      </c>
      <c r="O1542" s="210"/>
      <c r="P1542" s="218"/>
      <c r="Q1542" s="215" t="str">
        <f t="shared" si="230"/>
        <v>ריהוט</v>
      </c>
      <c r="R1542" s="219">
        <f t="shared" si="231"/>
        <v>3</v>
      </c>
      <c r="S1542" s="211">
        <f t="shared" si="232"/>
        <v>0</v>
      </c>
      <c r="T1542" s="211">
        <f t="shared" si="228"/>
        <v>1000</v>
      </c>
      <c r="U1542" s="211">
        <f t="shared" si="233"/>
        <v>3000</v>
      </c>
      <c r="V1542" s="220"/>
      <c r="X1542" s="63" t="str">
        <f>'טבלה מרכזת'!A1542</f>
        <v>תשושים-אופק</v>
      </c>
      <c r="Y1542" s="63">
        <f>'טבלה מרכזת'!B1542</f>
        <v>120</v>
      </c>
      <c r="Z1542" s="63" t="str">
        <f>'טבלה מרכזת'!C1542</f>
        <v>ריהוט</v>
      </c>
      <c r="AA1542" s="63" t="str">
        <f>'טבלה מרכזת'!D1542</f>
        <v>מלתחה</v>
      </c>
      <c r="AB1542" s="63" t="str">
        <f>'טבלה מרכזת'!E1542</f>
        <v>ארון לתליית מעילים (רוחב 1 מטר)</v>
      </c>
      <c r="AC1542" s="63">
        <f>'טבלה מרכזת'!F1542</f>
        <v>1000</v>
      </c>
      <c r="AD1542" s="63">
        <f>'טבלה מרכזת'!G1542</f>
        <v>3</v>
      </c>
      <c r="AE1542" s="63">
        <f>'טבלה מרכזת'!H1542</f>
        <v>3000</v>
      </c>
    </row>
    <row r="1543" spans="2:31" ht="28.5" thickBot="1" x14ac:dyDescent="0.35">
      <c r="B1543" s="64" t="str">
        <f>תקן[[#This Row],[סוג מרכז]]</f>
        <v>תשושים-אופק</v>
      </c>
      <c r="C1543" s="64">
        <f>תקן[[#This Row],[גודל מרכז]]</f>
        <v>120</v>
      </c>
      <c r="D1543" s="64" t="str">
        <f>תקן[[#This Row],[סוג פריט]]</f>
        <v>ריהוט</v>
      </c>
      <c r="E1543" s="64" t="str">
        <f>תקן[[#This Row],[קטגוריה]]</f>
        <v>שירותי צוות ומלתחה</v>
      </c>
      <c r="F1543" s="60" t="str">
        <f>תקן[[#This Row],[תיאור הפריט]]</f>
        <v>ארון לתליית מעילים (רוחב 1 מטר)</v>
      </c>
      <c r="G1543" s="64">
        <f>תקן[[#This Row],[עלות פריט]]</f>
        <v>1000</v>
      </c>
      <c r="H1543" s="64">
        <f>תקן[[#This Row],[כמות]]</f>
        <v>1</v>
      </c>
      <c r="I1543" s="64">
        <f>תקן[[#This Row],[סהכ עלות]]</f>
        <v>1000</v>
      </c>
      <c r="J1543" s="65"/>
      <c r="K1543" s="209" t="str">
        <f t="shared" si="229"/>
        <v>ארון לתליית מעילים (רוחב 1 מטר)</v>
      </c>
      <c r="L1543" s="210">
        <f t="shared" si="225"/>
        <v>1</v>
      </c>
      <c r="M1543" s="211">
        <f t="shared" si="226"/>
        <v>0</v>
      </c>
      <c r="N1543" s="211">
        <f t="shared" si="227"/>
        <v>1000</v>
      </c>
      <c r="O1543" s="210"/>
      <c r="P1543" s="218"/>
      <c r="Q1543" s="215" t="str">
        <f t="shared" si="230"/>
        <v>ריהוט</v>
      </c>
      <c r="R1543" s="219">
        <f t="shared" si="231"/>
        <v>1</v>
      </c>
      <c r="S1543" s="211">
        <f t="shared" si="232"/>
        <v>0</v>
      </c>
      <c r="T1543" s="211">
        <f t="shared" si="228"/>
        <v>1000</v>
      </c>
      <c r="U1543" s="211">
        <f t="shared" si="233"/>
        <v>1000</v>
      </c>
      <c r="V1543" s="220"/>
      <c r="X1543" s="63" t="str">
        <f>'טבלה מרכזת'!A1543</f>
        <v>תשושים-אופק</v>
      </c>
      <c r="Y1543" s="63">
        <f>'טבלה מרכזת'!B1543</f>
        <v>120</v>
      </c>
      <c r="Z1543" s="63" t="str">
        <f>'טבלה מרכזת'!C1543</f>
        <v>ריהוט</v>
      </c>
      <c r="AA1543" s="63" t="str">
        <f>'טבלה מרכזת'!D1543</f>
        <v>שירותי צוות ומלתחה</v>
      </c>
      <c r="AB1543" s="63" t="str">
        <f>'טבלה מרכזת'!E1543</f>
        <v>ארון לתליית מעילים (רוחב 1 מטר)</v>
      </c>
      <c r="AC1543" s="63">
        <f>'טבלה מרכזת'!F1543</f>
        <v>1000</v>
      </c>
      <c r="AD1543" s="63">
        <f>'טבלה מרכזת'!G1543</f>
        <v>1</v>
      </c>
      <c r="AE1543" s="63">
        <f>'טבלה מרכזת'!H1543</f>
        <v>1000</v>
      </c>
    </row>
    <row r="1544" spans="2:31" ht="14.5" thickBot="1" x14ac:dyDescent="0.35">
      <c r="B1544" s="64" t="str">
        <f>תקן[[#This Row],[סוג מרכז]]</f>
        <v>תשושים-אופק</v>
      </c>
      <c r="C1544" s="64">
        <f>תקן[[#This Row],[גודל מרכז]]</f>
        <v>120</v>
      </c>
      <c r="D1544" s="64" t="str">
        <f>תקן[[#This Row],[סוג פריט]]</f>
        <v>ריהוט</v>
      </c>
      <c r="E1544" s="64" t="str">
        <f>תקן[[#This Row],[קטגוריה]]</f>
        <v>חדר מזכירות וקבלה</v>
      </c>
      <c r="F1544" s="60" t="str">
        <f>תקן[[#This Row],[תיאור הפריט]]</f>
        <v>ארון משרדי נמוך</v>
      </c>
      <c r="G1544" s="64">
        <f>תקן[[#This Row],[עלות פריט]]</f>
        <v>1200</v>
      </c>
      <c r="H1544" s="64">
        <f>תקן[[#This Row],[כמות]]</f>
        <v>1</v>
      </c>
      <c r="I1544" s="64">
        <f>תקן[[#This Row],[סהכ עלות]]</f>
        <v>1200</v>
      </c>
      <c r="J1544" s="65"/>
      <c r="K1544" s="209" t="str">
        <f t="shared" si="229"/>
        <v>ארון משרדי נמוך</v>
      </c>
      <c r="L1544" s="210">
        <f t="shared" si="225"/>
        <v>1</v>
      </c>
      <c r="M1544" s="211">
        <f t="shared" si="226"/>
        <v>0</v>
      </c>
      <c r="N1544" s="211">
        <f t="shared" si="227"/>
        <v>1200</v>
      </c>
      <c r="O1544" s="210"/>
      <c r="P1544" s="218"/>
      <c r="Q1544" s="215" t="str">
        <f t="shared" si="230"/>
        <v>ריהוט</v>
      </c>
      <c r="R1544" s="219">
        <f t="shared" si="231"/>
        <v>1</v>
      </c>
      <c r="S1544" s="211">
        <f t="shared" si="232"/>
        <v>0</v>
      </c>
      <c r="T1544" s="211">
        <f t="shared" si="228"/>
        <v>1200</v>
      </c>
      <c r="U1544" s="211">
        <f t="shared" si="233"/>
        <v>1200</v>
      </c>
      <c r="V1544" s="220"/>
      <c r="X1544" s="63" t="str">
        <f>'טבלה מרכזת'!A1544</f>
        <v>תשושים-אופק</v>
      </c>
      <c r="Y1544" s="63">
        <f>'טבלה מרכזת'!B1544</f>
        <v>120</v>
      </c>
      <c r="Z1544" s="63" t="str">
        <f>'טבלה מרכזת'!C1544</f>
        <v>ריהוט</v>
      </c>
      <c r="AA1544" s="63" t="str">
        <f>'טבלה מרכזת'!D1544</f>
        <v>חדר מזכירות וקבלה</v>
      </c>
      <c r="AB1544" s="63" t="str">
        <f>'טבלה מרכזת'!E1544</f>
        <v>ארון משרדי נמוך</v>
      </c>
      <c r="AC1544" s="63">
        <f>'טבלה מרכזת'!F1544</f>
        <v>1200</v>
      </c>
      <c r="AD1544" s="63">
        <f>'טבלה מרכזת'!G1544</f>
        <v>1</v>
      </c>
      <c r="AE1544" s="63">
        <f>'טבלה מרכזת'!H1544</f>
        <v>1200</v>
      </c>
    </row>
    <row r="1545" spans="2:31" ht="14.5" thickBot="1" x14ac:dyDescent="0.35">
      <c r="B1545" s="64" t="str">
        <f>תקן[[#This Row],[סוג מרכז]]</f>
        <v>תשושים-אופק</v>
      </c>
      <c r="C1545" s="64">
        <f>תקן[[#This Row],[גודל מרכז]]</f>
        <v>120</v>
      </c>
      <c r="D1545" s="64" t="str">
        <f>תקן[[#This Row],[סוג פריט]]</f>
        <v>ריהוט</v>
      </c>
      <c r="E1545" s="64" t="str">
        <f>תקן[[#This Row],[קטגוריה]]</f>
        <v>חדר מנהל</v>
      </c>
      <c r="F1545" s="60" t="str">
        <f>תקן[[#This Row],[תיאור הפריט]]</f>
        <v>ארון משרדי נמוך</v>
      </c>
      <c r="G1545" s="64">
        <f>תקן[[#This Row],[עלות פריט]]</f>
        <v>1200</v>
      </c>
      <c r="H1545" s="64">
        <f>תקן[[#This Row],[כמות]]</f>
        <v>1</v>
      </c>
      <c r="I1545" s="64">
        <f>תקן[[#This Row],[סהכ עלות]]</f>
        <v>1200</v>
      </c>
      <c r="J1545" s="65"/>
      <c r="K1545" s="209" t="str">
        <f t="shared" si="229"/>
        <v>ארון משרדי נמוך</v>
      </c>
      <c r="L1545" s="210">
        <f t="shared" si="225"/>
        <v>1</v>
      </c>
      <c r="M1545" s="211">
        <f t="shared" si="226"/>
        <v>0</v>
      </c>
      <c r="N1545" s="211">
        <f t="shared" si="227"/>
        <v>1200</v>
      </c>
      <c r="O1545" s="210"/>
      <c r="P1545" s="218"/>
      <c r="Q1545" s="215" t="str">
        <f t="shared" si="230"/>
        <v>ריהוט</v>
      </c>
      <c r="R1545" s="219">
        <f t="shared" si="231"/>
        <v>1</v>
      </c>
      <c r="S1545" s="211">
        <f t="shared" si="232"/>
        <v>0</v>
      </c>
      <c r="T1545" s="211">
        <f t="shared" si="228"/>
        <v>1200</v>
      </c>
      <c r="U1545" s="211">
        <f t="shared" si="233"/>
        <v>1200</v>
      </c>
      <c r="V1545" s="220"/>
      <c r="X1545" s="63" t="str">
        <f>'טבלה מרכזת'!A1545</f>
        <v>תשושים-אופק</v>
      </c>
      <c r="Y1545" s="63">
        <f>'טבלה מרכזת'!B1545</f>
        <v>120</v>
      </c>
      <c r="Z1545" s="63" t="str">
        <f>'טבלה מרכזת'!C1545</f>
        <v>ריהוט</v>
      </c>
      <c r="AA1545" s="63" t="str">
        <f>'טבלה מרכזת'!D1545</f>
        <v>חדר מנהל</v>
      </c>
      <c r="AB1545" s="63" t="str">
        <f>'טבלה מרכזת'!E1545</f>
        <v>ארון משרדי נמוך</v>
      </c>
      <c r="AC1545" s="63">
        <f>'טבלה מרכזת'!F1545</f>
        <v>1200</v>
      </c>
      <c r="AD1545" s="63">
        <f>'טבלה מרכזת'!G1545</f>
        <v>1</v>
      </c>
      <c r="AE1545" s="63">
        <f>'טבלה מרכזת'!H1545</f>
        <v>1200</v>
      </c>
    </row>
    <row r="1546" spans="2:31" ht="14.5" thickBot="1" x14ac:dyDescent="0.35">
      <c r="B1546" s="64" t="str">
        <f>תקן[[#This Row],[סוג מרכז]]</f>
        <v>תשושים-אופק</v>
      </c>
      <c r="C1546" s="64">
        <f>תקן[[#This Row],[גודל מרכז]]</f>
        <v>120</v>
      </c>
      <c r="D1546" s="64" t="str">
        <f>תקן[[#This Row],[סוג פריט]]</f>
        <v>ריהוט</v>
      </c>
      <c r="E1546" s="64" t="str">
        <f>תקן[[#This Row],[קטגוריה]]</f>
        <v>חדרי צוות/רב תחומי</v>
      </c>
      <c r="F1546" s="60" t="str">
        <f>תקן[[#This Row],[תיאור הפריט]]</f>
        <v>ארון עזרה ראשונה</v>
      </c>
      <c r="G1546" s="64">
        <f>תקן[[#This Row],[עלות פריט]]</f>
        <v>400</v>
      </c>
      <c r="H1546" s="64">
        <f>תקן[[#This Row],[כמות]]</f>
        <v>1</v>
      </c>
      <c r="I1546" s="64">
        <f>תקן[[#This Row],[סהכ עלות]]</f>
        <v>400</v>
      </c>
      <c r="J1546" s="65"/>
      <c r="K1546" s="209" t="str">
        <f t="shared" si="229"/>
        <v>ארון עזרה ראשונה</v>
      </c>
      <c r="L1546" s="210">
        <f t="shared" si="225"/>
        <v>1</v>
      </c>
      <c r="M1546" s="211">
        <f t="shared" si="226"/>
        <v>0</v>
      </c>
      <c r="N1546" s="211">
        <f t="shared" si="227"/>
        <v>400</v>
      </c>
      <c r="O1546" s="210"/>
      <c r="P1546" s="218"/>
      <c r="Q1546" s="215" t="str">
        <f t="shared" si="230"/>
        <v>ריהוט</v>
      </c>
      <c r="R1546" s="219">
        <f t="shared" si="231"/>
        <v>1</v>
      </c>
      <c r="S1546" s="211">
        <f t="shared" si="232"/>
        <v>0</v>
      </c>
      <c r="T1546" s="211">
        <f t="shared" si="228"/>
        <v>400</v>
      </c>
      <c r="U1546" s="211">
        <f t="shared" si="233"/>
        <v>400</v>
      </c>
      <c r="V1546" s="220"/>
      <c r="X1546" s="63" t="str">
        <f>'טבלה מרכזת'!A1546</f>
        <v>תשושים-אופק</v>
      </c>
      <c r="Y1546" s="63">
        <f>'טבלה מרכזת'!B1546</f>
        <v>120</v>
      </c>
      <c r="Z1546" s="63" t="str">
        <f>'טבלה מרכזת'!C1546</f>
        <v>ריהוט</v>
      </c>
      <c r="AA1546" s="63" t="str">
        <f>'טבלה מרכזת'!D1546</f>
        <v>חדרי צוות/רב תחומי</v>
      </c>
      <c r="AB1546" s="63" t="str">
        <f>'טבלה מרכזת'!E1546</f>
        <v>ארון עזרה ראשונה</v>
      </c>
      <c r="AC1546" s="63">
        <f>'טבלה מרכזת'!F1546</f>
        <v>400</v>
      </c>
      <c r="AD1546" s="63">
        <f>'טבלה מרכזת'!G1546</f>
        <v>1</v>
      </c>
      <c r="AE1546" s="63">
        <f>'טבלה מרכזת'!H1546</f>
        <v>400</v>
      </c>
    </row>
    <row r="1547" spans="2:31" ht="14.5" thickBot="1" x14ac:dyDescent="0.35">
      <c r="B1547" s="64" t="str">
        <f>תקן[[#This Row],[סוג מרכז]]</f>
        <v>תשושים-אופק</v>
      </c>
      <c r="C1547" s="64">
        <f>תקן[[#This Row],[גודל מרכז]]</f>
        <v>120</v>
      </c>
      <c r="D1547" s="64" t="str">
        <f>תקן[[#This Row],[סוג פריט]]</f>
        <v>ריהוט</v>
      </c>
      <c r="E1547" s="64" t="str">
        <f>תקן[[#This Row],[קטגוריה]]</f>
        <v>חדרי פעילות/תעסוקה</v>
      </c>
      <c r="F1547" s="60" t="str">
        <f>תקן[[#This Row],[תיאור הפריט]]</f>
        <v>ארון תחתון+כיור+ברז+משטח</v>
      </c>
      <c r="G1547" s="64">
        <f>תקן[[#This Row],[עלות פריט]]</f>
        <v>2500</v>
      </c>
      <c r="H1547" s="64">
        <f>תקן[[#This Row],[כמות]]</f>
        <v>1</v>
      </c>
      <c r="I1547" s="64">
        <f>תקן[[#This Row],[סהכ עלות]]</f>
        <v>2500</v>
      </c>
      <c r="J1547" s="65"/>
      <c r="K1547" s="209" t="str">
        <f t="shared" si="229"/>
        <v>ארון תחתון+כיור+ברז+משטח</v>
      </c>
      <c r="L1547" s="210">
        <f t="shared" si="225"/>
        <v>1</v>
      </c>
      <c r="M1547" s="211">
        <f t="shared" si="226"/>
        <v>0</v>
      </c>
      <c r="N1547" s="211">
        <f t="shared" si="227"/>
        <v>2500</v>
      </c>
      <c r="O1547" s="210"/>
      <c r="P1547" s="218"/>
      <c r="Q1547" s="215" t="str">
        <f t="shared" si="230"/>
        <v>ריהוט</v>
      </c>
      <c r="R1547" s="219">
        <f t="shared" si="231"/>
        <v>1</v>
      </c>
      <c r="S1547" s="211">
        <f t="shared" si="232"/>
        <v>0</v>
      </c>
      <c r="T1547" s="211">
        <f t="shared" si="228"/>
        <v>2500</v>
      </c>
      <c r="U1547" s="211">
        <f t="shared" si="233"/>
        <v>2500</v>
      </c>
      <c r="V1547" s="220"/>
      <c r="X1547" s="63" t="str">
        <f>'טבלה מרכזת'!A1547</f>
        <v>תשושים-אופק</v>
      </c>
      <c r="Y1547" s="63">
        <f>'טבלה מרכזת'!B1547</f>
        <v>120</v>
      </c>
      <c r="Z1547" s="63" t="str">
        <f>'טבלה מרכזת'!C1547</f>
        <v>ריהוט</v>
      </c>
      <c r="AA1547" s="63" t="str">
        <f>'טבלה מרכזת'!D1547</f>
        <v>חדרי פעילות/תעסוקה</v>
      </c>
      <c r="AB1547" s="63" t="str">
        <f>'טבלה מרכזת'!E1547</f>
        <v>ארון תחתון+כיור+ברז+משטח</v>
      </c>
      <c r="AC1547" s="63">
        <f>'טבלה מרכזת'!F1547</f>
        <v>2500</v>
      </c>
      <c r="AD1547" s="63">
        <f>'טבלה מרכזת'!G1547</f>
        <v>1</v>
      </c>
      <c r="AE1547" s="63">
        <f>'טבלה מרכזת'!H1547</f>
        <v>2500</v>
      </c>
    </row>
    <row r="1548" spans="2:31" ht="14.5" thickBot="1" x14ac:dyDescent="0.35">
      <c r="B1548" s="64" t="str">
        <f>תקן[[#This Row],[סוג מרכז]]</f>
        <v>תשושים-אופק</v>
      </c>
      <c r="C1548" s="64">
        <f>תקן[[#This Row],[גודל מרכז]]</f>
        <v>120</v>
      </c>
      <c r="D1548" s="64" t="str">
        <f>תקן[[#This Row],[סוג פריט]]</f>
        <v>ריהוט</v>
      </c>
      <c r="E1548" s="64" t="str">
        <f>תקן[[#This Row],[קטגוריה]]</f>
        <v>חדרי צוות/רב תחומי</v>
      </c>
      <c r="F1548" s="60" t="str">
        <f>תקן[[#This Row],[תיאור הפריט]]</f>
        <v>ארון תחתון+כיור+ברז+משטח</v>
      </c>
      <c r="G1548" s="64">
        <f>תקן[[#This Row],[עלות פריט]]</f>
        <v>2500</v>
      </c>
      <c r="H1548" s="64">
        <f>תקן[[#This Row],[כמות]]</f>
        <v>2</v>
      </c>
      <c r="I1548" s="64">
        <f>תקן[[#This Row],[סהכ עלות]]</f>
        <v>5000</v>
      </c>
      <c r="J1548" s="65"/>
      <c r="K1548" s="209" t="str">
        <f t="shared" si="229"/>
        <v>ארון תחתון+כיור+ברז+משטח</v>
      </c>
      <c r="L1548" s="210">
        <f t="shared" si="225"/>
        <v>2</v>
      </c>
      <c r="M1548" s="211">
        <f t="shared" si="226"/>
        <v>0</v>
      </c>
      <c r="N1548" s="211">
        <f t="shared" si="227"/>
        <v>5000</v>
      </c>
      <c r="O1548" s="210"/>
      <c r="P1548" s="218"/>
      <c r="Q1548" s="215" t="str">
        <f t="shared" si="230"/>
        <v>ריהוט</v>
      </c>
      <c r="R1548" s="219">
        <f t="shared" si="231"/>
        <v>2</v>
      </c>
      <c r="S1548" s="211">
        <f t="shared" si="232"/>
        <v>0</v>
      </c>
      <c r="T1548" s="211">
        <f t="shared" si="228"/>
        <v>2500</v>
      </c>
      <c r="U1548" s="211">
        <f t="shared" si="233"/>
        <v>5000</v>
      </c>
      <c r="V1548" s="220"/>
      <c r="X1548" s="63" t="str">
        <f>'טבלה מרכזת'!A1548</f>
        <v>תשושים-אופק</v>
      </c>
      <c r="Y1548" s="63">
        <f>'טבלה מרכזת'!B1548</f>
        <v>120</v>
      </c>
      <c r="Z1548" s="63" t="str">
        <f>'טבלה מרכזת'!C1548</f>
        <v>ריהוט</v>
      </c>
      <c r="AA1548" s="63" t="str">
        <f>'טבלה מרכזת'!D1548</f>
        <v>חדרי צוות/רב תחומי</v>
      </c>
      <c r="AB1548" s="63" t="str">
        <f>'טבלה מרכזת'!E1548</f>
        <v>ארון תחתון+כיור+ברז+משטח</v>
      </c>
      <c r="AC1548" s="63">
        <f>'טבלה מרכזת'!F1548</f>
        <v>2500</v>
      </c>
      <c r="AD1548" s="63">
        <f>'טבלה מרכזת'!G1548</f>
        <v>2</v>
      </c>
      <c r="AE1548" s="63">
        <f>'טבלה מרכזת'!H1548</f>
        <v>5000</v>
      </c>
    </row>
    <row r="1549" spans="2:31" ht="14.5" thickBot="1" x14ac:dyDescent="0.35">
      <c r="B1549" s="64" t="str">
        <f>תקן[[#This Row],[סוג מרכז]]</f>
        <v>תשושים-אופק</v>
      </c>
      <c r="C1549" s="64">
        <f>תקן[[#This Row],[גודל מרכז]]</f>
        <v>120</v>
      </c>
      <c r="D1549" s="64" t="str">
        <f>תקן[[#This Row],[סוג פריט]]</f>
        <v>ריהוט</v>
      </c>
      <c r="E1549" s="64" t="str">
        <f>תקן[[#This Row],[קטגוריה]]</f>
        <v>חדר מזכירות וקבלה</v>
      </c>
      <c r="F1549" s="60" t="str">
        <f>תקן[[#This Row],[תיאור הפריט]]</f>
        <v>ארון תיקיות</v>
      </c>
      <c r="G1549" s="64">
        <f>תקן[[#This Row],[עלות פריט]]</f>
        <v>900</v>
      </c>
      <c r="H1549" s="64">
        <f>תקן[[#This Row],[כמות]]</f>
        <v>2</v>
      </c>
      <c r="I1549" s="64">
        <f>תקן[[#This Row],[סהכ עלות]]</f>
        <v>1800</v>
      </c>
      <c r="J1549" s="65"/>
      <c r="K1549" s="209" t="str">
        <f t="shared" si="229"/>
        <v>ארון תיקיות</v>
      </c>
      <c r="L1549" s="210">
        <f t="shared" si="225"/>
        <v>2</v>
      </c>
      <c r="M1549" s="211">
        <f t="shared" si="226"/>
        <v>0</v>
      </c>
      <c r="N1549" s="211">
        <f t="shared" si="227"/>
        <v>1800</v>
      </c>
      <c r="O1549" s="210"/>
      <c r="P1549" s="218"/>
      <c r="Q1549" s="215" t="str">
        <f t="shared" si="230"/>
        <v>ריהוט</v>
      </c>
      <c r="R1549" s="219">
        <f t="shared" si="231"/>
        <v>2</v>
      </c>
      <c r="S1549" s="211">
        <f t="shared" si="232"/>
        <v>0</v>
      </c>
      <c r="T1549" s="211">
        <f t="shared" si="228"/>
        <v>900</v>
      </c>
      <c r="U1549" s="211">
        <f t="shared" si="233"/>
        <v>1800</v>
      </c>
      <c r="V1549" s="220"/>
      <c r="X1549" s="63" t="str">
        <f>'טבלה מרכזת'!A1549</f>
        <v>תשושים-אופק</v>
      </c>
      <c r="Y1549" s="63">
        <f>'טבלה מרכזת'!B1549</f>
        <v>120</v>
      </c>
      <c r="Z1549" s="63" t="str">
        <f>'טבלה מרכזת'!C1549</f>
        <v>ריהוט</v>
      </c>
      <c r="AA1549" s="63" t="str">
        <f>'טבלה מרכזת'!D1549</f>
        <v>חדר מזכירות וקבלה</v>
      </c>
      <c r="AB1549" s="63" t="str">
        <f>'טבלה מרכזת'!E1549</f>
        <v>ארון תיקיות</v>
      </c>
      <c r="AC1549" s="63">
        <f>'טבלה מרכזת'!F1549</f>
        <v>900</v>
      </c>
      <c r="AD1549" s="63">
        <f>'טבלה מרכזת'!G1549</f>
        <v>2</v>
      </c>
      <c r="AE1549" s="63">
        <f>'טבלה מרכזת'!H1549</f>
        <v>1800</v>
      </c>
    </row>
    <row r="1550" spans="2:31" ht="14.5" thickBot="1" x14ac:dyDescent="0.35">
      <c r="B1550" s="64" t="str">
        <f>תקן[[#This Row],[סוג מרכז]]</f>
        <v>תשושים-אופק</v>
      </c>
      <c r="C1550" s="64">
        <f>תקן[[#This Row],[גודל מרכז]]</f>
        <v>120</v>
      </c>
      <c r="D1550" s="64" t="str">
        <f>תקן[[#This Row],[סוג פריט]]</f>
        <v>ריהוט</v>
      </c>
      <c r="E1550" s="64" t="str">
        <f>תקן[[#This Row],[קטגוריה]]</f>
        <v>חדרי צוות/רב תחומי</v>
      </c>
      <c r="F1550" s="60" t="str">
        <f>תקן[[#This Row],[תיאור הפריט]]</f>
        <v>ארון תיקיות</v>
      </c>
      <c r="G1550" s="64">
        <f>תקן[[#This Row],[עלות פריט]]</f>
        <v>900</v>
      </c>
      <c r="H1550" s="64">
        <f>תקן[[#This Row],[כמות]]</f>
        <v>2</v>
      </c>
      <c r="I1550" s="64">
        <f>תקן[[#This Row],[סהכ עלות]]</f>
        <v>1800</v>
      </c>
      <c r="J1550" s="65"/>
      <c r="K1550" s="209" t="str">
        <f t="shared" si="229"/>
        <v>ארון תיקיות</v>
      </c>
      <c r="L1550" s="210">
        <f t="shared" si="225"/>
        <v>2</v>
      </c>
      <c r="M1550" s="211">
        <f t="shared" si="226"/>
        <v>0</v>
      </c>
      <c r="N1550" s="211">
        <f t="shared" si="227"/>
        <v>1800</v>
      </c>
      <c r="O1550" s="210"/>
      <c r="P1550" s="218"/>
      <c r="Q1550" s="215" t="str">
        <f t="shared" si="230"/>
        <v>ריהוט</v>
      </c>
      <c r="R1550" s="219">
        <f t="shared" si="231"/>
        <v>2</v>
      </c>
      <c r="S1550" s="211">
        <f t="shared" si="232"/>
        <v>0</v>
      </c>
      <c r="T1550" s="211">
        <f t="shared" si="228"/>
        <v>900</v>
      </c>
      <c r="U1550" s="211">
        <f t="shared" si="233"/>
        <v>1800</v>
      </c>
      <c r="V1550" s="220"/>
      <c r="X1550" s="63" t="str">
        <f>'טבלה מרכזת'!A1550</f>
        <v>תשושים-אופק</v>
      </c>
      <c r="Y1550" s="63">
        <f>'טבלה מרכזת'!B1550</f>
        <v>120</v>
      </c>
      <c r="Z1550" s="63" t="str">
        <f>'טבלה מרכזת'!C1550</f>
        <v>ריהוט</v>
      </c>
      <c r="AA1550" s="63" t="str">
        <f>'טבלה מרכזת'!D1550</f>
        <v>חדרי צוות/רב תחומי</v>
      </c>
      <c r="AB1550" s="63" t="str">
        <f>'טבלה מרכזת'!E1550</f>
        <v>ארון תיקיות</v>
      </c>
      <c r="AC1550" s="63">
        <f>'טבלה מרכזת'!F1550</f>
        <v>900</v>
      </c>
      <c r="AD1550" s="63">
        <f>'טבלה מרכזת'!G1550</f>
        <v>2</v>
      </c>
      <c r="AE1550" s="63">
        <f>'טבלה מרכזת'!H1550</f>
        <v>1800</v>
      </c>
    </row>
    <row r="1551" spans="2:31" ht="28.5" thickBot="1" x14ac:dyDescent="0.35">
      <c r="B1551" s="64" t="str">
        <f>תקן[[#This Row],[סוג מרכז]]</f>
        <v>תשושים-אופק</v>
      </c>
      <c r="C1551" s="64">
        <f>תקן[[#This Row],[גודל מרכז]]</f>
        <v>120</v>
      </c>
      <c r="D1551" s="64" t="str">
        <f>תקן[[#This Row],[סוג פריט]]</f>
        <v>ריהוט</v>
      </c>
      <c r="E1551" s="64" t="str">
        <f>תקן[[#This Row],[קטגוריה]]</f>
        <v>אולם כניסה</v>
      </c>
      <c r="F1551" s="60" t="str">
        <f>תקן[[#This Row],[תיאור הפריט]]</f>
        <v>ארון תצוגה/ויטרינה - רוחב 1מטר</v>
      </c>
      <c r="G1551" s="64">
        <f>תקן[[#This Row],[עלות פריט]]</f>
        <v>1500</v>
      </c>
      <c r="H1551" s="64">
        <f>תקן[[#This Row],[כמות]]</f>
        <v>3</v>
      </c>
      <c r="I1551" s="64">
        <f>תקן[[#This Row],[סהכ עלות]]</f>
        <v>4500</v>
      </c>
      <c r="J1551" s="65"/>
      <c r="K1551" s="209" t="str">
        <f t="shared" si="229"/>
        <v>ארון תצוגה/ויטרינה - רוחב 1מטר</v>
      </c>
      <c r="L1551" s="210">
        <f t="shared" si="225"/>
        <v>3</v>
      </c>
      <c r="M1551" s="211">
        <f t="shared" si="226"/>
        <v>0</v>
      </c>
      <c r="N1551" s="211">
        <f t="shared" si="227"/>
        <v>4500</v>
      </c>
      <c r="O1551" s="210"/>
      <c r="P1551" s="218"/>
      <c r="Q1551" s="215" t="str">
        <f t="shared" si="230"/>
        <v>ריהוט</v>
      </c>
      <c r="R1551" s="219">
        <f t="shared" si="231"/>
        <v>3</v>
      </c>
      <c r="S1551" s="211">
        <f t="shared" si="232"/>
        <v>0</v>
      </c>
      <c r="T1551" s="211">
        <f t="shared" si="228"/>
        <v>1500</v>
      </c>
      <c r="U1551" s="211">
        <f t="shared" si="233"/>
        <v>4500</v>
      </c>
      <c r="V1551" s="220"/>
      <c r="X1551" s="63" t="str">
        <f>'טבלה מרכזת'!A1551</f>
        <v>תשושים-אופק</v>
      </c>
      <c r="Y1551" s="63">
        <f>'טבלה מרכזת'!B1551</f>
        <v>120</v>
      </c>
      <c r="Z1551" s="63" t="str">
        <f>'טבלה מרכזת'!C1551</f>
        <v>ריהוט</v>
      </c>
      <c r="AA1551" s="63" t="str">
        <f>'טבלה מרכזת'!D1551</f>
        <v>אולם כניסה</v>
      </c>
      <c r="AB1551" s="63" t="str">
        <f>'טבלה מרכזת'!E1551</f>
        <v>ארון תצוגה/ויטרינה - רוחב 1מטר</v>
      </c>
      <c r="AC1551" s="63">
        <f>'טבלה מרכזת'!F1551</f>
        <v>1500</v>
      </c>
      <c r="AD1551" s="63">
        <f>'טבלה מרכזת'!G1551</f>
        <v>3</v>
      </c>
      <c r="AE1551" s="63">
        <f>'טבלה מרכזת'!H1551</f>
        <v>4500</v>
      </c>
    </row>
    <row r="1552" spans="2:31" ht="28.5" thickBot="1" x14ac:dyDescent="0.35">
      <c r="B1552" s="64" t="str">
        <f>תקן[[#This Row],[סוג מרכז]]</f>
        <v>תשושים-אופק</v>
      </c>
      <c r="C1552" s="64">
        <f>תקן[[#This Row],[גודל מרכז]]</f>
        <v>120</v>
      </c>
      <c r="D1552" s="64" t="str">
        <f>תקן[[#This Row],[סוג פריט]]</f>
        <v>ריהוט</v>
      </c>
      <c r="E1552" s="64" t="str">
        <f>תקן[[#This Row],[קטגוריה]]</f>
        <v>חדרי פעילות/תעסוקה</v>
      </c>
      <c r="F1552" s="60" t="str">
        <f>תקן[[#This Row],[תיאור הפריט]]</f>
        <v>ארון תצוגה/ויטרינה - רוחב 1מטר</v>
      </c>
      <c r="G1552" s="64">
        <f>תקן[[#This Row],[עלות פריט]]</f>
        <v>1500</v>
      </c>
      <c r="H1552" s="64">
        <f>תקן[[#This Row],[כמות]]</f>
        <v>4</v>
      </c>
      <c r="I1552" s="64">
        <f>תקן[[#This Row],[סהכ עלות]]</f>
        <v>6000</v>
      </c>
      <c r="J1552" s="65"/>
      <c r="K1552" s="209" t="str">
        <f t="shared" si="229"/>
        <v>ארון תצוגה/ויטרינה - רוחב 1מטר</v>
      </c>
      <c r="L1552" s="210">
        <f t="shared" si="225"/>
        <v>4</v>
      </c>
      <c r="M1552" s="211">
        <f t="shared" si="226"/>
        <v>0</v>
      </c>
      <c r="N1552" s="211">
        <f t="shared" si="227"/>
        <v>6000</v>
      </c>
      <c r="O1552" s="210"/>
      <c r="P1552" s="218"/>
      <c r="Q1552" s="215" t="str">
        <f t="shared" si="230"/>
        <v>ריהוט</v>
      </c>
      <c r="R1552" s="219">
        <f t="shared" si="231"/>
        <v>4</v>
      </c>
      <c r="S1552" s="211">
        <f t="shared" si="232"/>
        <v>0</v>
      </c>
      <c r="T1552" s="211">
        <f t="shared" si="228"/>
        <v>1500</v>
      </c>
      <c r="U1552" s="211">
        <f t="shared" si="233"/>
        <v>6000</v>
      </c>
      <c r="V1552" s="220"/>
      <c r="X1552" s="63" t="str">
        <f>'טבלה מרכזת'!A1552</f>
        <v>תשושים-אופק</v>
      </c>
      <c r="Y1552" s="63">
        <f>'טבלה מרכזת'!B1552</f>
        <v>120</v>
      </c>
      <c r="Z1552" s="63" t="str">
        <f>'טבלה מרכזת'!C1552</f>
        <v>ריהוט</v>
      </c>
      <c r="AA1552" s="63" t="str">
        <f>'טבלה מרכזת'!D1552</f>
        <v>חדרי פעילות/תעסוקה</v>
      </c>
      <c r="AB1552" s="63" t="str">
        <f>'טבלה מרכזת'!E1552</f>
        <v>ארון תצוגה/ויטרינה - רוחב 1מטר</v>
      </c>
      <c r="AC1552" s="63">
        <f>'טבלה מרכזת'!F1552</f>
        <v>1500</v>
      </c>
      <c r="AD1552" s="63">
        <f>'טבלה מרכזת'!G1552</f>
        <v>4</v>
      </c>
      <c r="AE1552" s="63">
        <f>'טבלה מרכזת'!H1552</f>
        <v>6000</v>
      </c>
    </row>
    <row r="1553" spans="2:31" ht="14.5" thickBot="1" x14ac:dyDescent="0.35">
      <c r="B1553" s="64" t="str">
        <f>תקן[[#This Row],[סוג מרכז]]</f>
        <v>תשושים-אופק</v>
      </c>
      <c r="C1553" s="64">
        <f>תקן[[#This Row],[גודל מרכז]]</f>
        <v>120</v>
      </c>
      <c r="D1553" s="64" t="str">
        <f>תקן[[#This Row],[סוג פריט]]</f>
        <v>ריהוט</v>
      </c>
      <c r="E1553" s="64" t="str">
        <f>תקן[[#This Row],[קטגוריה]]</f>
        <v>חדר רחצה</v>
      </c>
      <c r="F1553" s="60" t="str">
        <f>תקן[[#This Row],[תיאור הפריט]]</f>
        <v>ארונית מגירות מפלסטיק</v>
      </c>
      <c r="G1553" s="64">
        <f>תקן[[#This Row],[עלות פריט]]</f>
        <v>350</v>
      </c>
      <c r="H1553" s="64">
        <f>תקן[[#This Row],[כמות]]</f>
        <v>4</v>
      </c>
      <c r="I1553" s="64">
        <f>תקן[[#This Row],[סהכ עלות]]</f>
        <v>1400</v>
      </c>
      <c r="J1553" s="65"/>
      <c r="K1553" s="209" t="str">
        <f t="shared" si="229"/>
        <v>ארונית מגירות מפלסטיק</v>
      </c>
      <c r="L1553" s="210">
        <f t="shared" si="225"/>
        <v>4</v>
      </c>
      <c r="M1553" s="211">
        <f t="shared" si="226"/>
        <v>0</v>
      </c>
      <c r="N1553" s="211">
        <f t="shared" si="227"/>
        <v>1400</v>
      </c>
      <c r="O1553" s="210"/>
      <c r="P1553" s="218"/>
      <c r="Q1553" s="215" t="str">
        <f t="shared" si="230"/>
        <v>ריהוט</v>
      </c>
      <c r="R1553" s="219">
        <f t="shared" si="231"/>
        <v>4</v>
      </c>
      <c r="S1553" s="211">
        <f t="shared" si="232"/>
        <v>0</v>
      </c>
      <c r="T1553" s="211">
        <f t="shared" si="228"/>
        <v>350</v>
      </c>
      <c r="U1553" s="211">
        <f t="shared" si="233"/>
        <v>1400</v>
      </c>
      <c r="V1553" s="220"/>
      <c r="X1553" s="63" t="str">
        <f>'טבלה מרכזת'!A1553</f>
        <v>תשושים-אופק</v>
      </c>
      <c r="Y1553" s="63">
        <f>'טבלה מרכזת'!B1553</f>
        <v>120</v>
      </c>
      <c r="Z1553" s="63" t="str">
        <f>'טבלה מרכזת'!C1553</f>
        <v>ריהוט</v>
      </c>
      <c r="AA1553" s="63" t="str">
        <f>'טבלה מרכזת'!D1553</f>
        <v>חדר רחצה</v>
      </c>
      <c r="AB1553" s="63" t="str">
        <f>'טבלה מרכזת'!E1553</f>
        <v>ארונית מגירות מפלסטיק</v>
      </c>
      <c r="AC1553" s="63">
        <f>'טבלה מרכזת'!F1553</f>
        <v>350</v>
      </c>
      <c r="AD1553" s="63">
        <f>'טבלה מרכזת'!G1553</f>
        <v>4</v>
      </c>
      <c r="AE1553" s="63">
        <f>'טבלה מרכזת'!H1553</f>
        <v>1400</v>
      </c>
    </row>
    <row r="1554" spans="2:31" ht="14.5" thickBot="1" x14ac:dyDescent="0.35">
      <c r="B1554" s="64" t="str">
        <f>תקן[[#This Row],[סוג מרכז]]</f>
        <v>תשושים-אופק</v>
      </c>
      <c r="C1554" s="64">
        <f>תקן[[#This Row],[גודל מרכז]]</f>
        <v>120</v>
      </c>
      <c r="D1554" s="64" t="str">
        <f>תקן[[#This Row],[סוג פריט]]</f>
        <v>ריהוט</v>
      </c>
      <c r="E1554" s="64" t="str">
        <f>תקן[[#This Row],[קטגוריה]]</f>
        <v>חדר מזכירות וקבלה</v>
      </c>
      <c r="F1554" s="60" t="str">
        <f>תקן[[#This Row],[תיאור הפריט]]</f>
        <v>דלפק קבלה</v>
      </c>
      <c r="G1554" s="64">
        <f>תקן[[#This Row],[עלות פריט]]</f>
        <v>15000</v>
      </c>
      <c r="H1554" s="64">
        <f>תקן[[#This Row],[כמות]]</f>
        <v>1</v>
      </c>
      <c r="I1554" s="64">
        <f>תקן[[#This Row],[סהכ עלות]]</f>
        <v>15000</v>
      </c>
      <c r="J1554" s="65"/>
      <c r="K1554" s="209" t="str">
        <f t="shared" si="229"/>
        <v>דלפק קבלה</v>
      </c>
      <c r="L1554" s="210">
        <f t="shared" si="225"/>
        <v>1</v>
      </c>
      <c r="M1554" s="211">
        <f t="shared" si="226"/>
        <v>0</v>
      </c>
      <c r="N1554" s="211">
        <f t="shared" si="227"/>
        <v>15000</v>
      </c>
      <c r="O1554" s="210"/>
      <c r="P1554" s="218"/>
      <c r="Q1554" s="215" t="str">
        <f t="shared" si="230"/>
        <v>ריהוט</v>
      </c>
      <c r="R1554" s="219">
        <f t="shared" si="231"/>
        <v>1</v>
      </c>
      <c r="S1554" s="211">
        <f t="shared" si="232"/>
        <v>0</v>
      </c>
      <c r="T1554" s="211">
        <f t="shared" si="228"/>
        <v>15000</v>
      </c>
      <c r="U1554" s="211">
        <f t="shared" si="233"/>
        <v>15000</v>
      </c>
      <c r="V1554" s="220"/>
      <c r="X1554" s="63" t="str">
        <f>'טבלה מרכזת'!A1554</f>
        <v>תשושים-אופק</v>
      </c>
      <c r="Y1554" s="63">
        <f>'טבלה מרכזת'!B1554</f>
        <v>120</v>
      </c>
      <c r="Z1554" s="63" t="str">
        <f>'טבלה מרכזת'!C1554</f>
        <v>ריהוט</v>
      </c>
      <c r="AA1554" s="63" t="str">
        <f>'טבלה מרכזת'!D1554</f>
        <v>חדר מזכירות וקבלה</v>
      </c>
      <c r="AB1554" s="63" t="str">
        <f>'טבלה מרכזת'!E1554</f>
        <v>דלפק קבלה</v>
      </c>
      <c r="AC1554" s="63">
        <f>'טבלה מרכזת'!F1554</f>
        <v>15000</v>
      </c>
      <c r="AD1554" s="63">
        <f>'טבלה מרכזת'!G1554</f>
        <v>1</v>
      </c>
      <c r="AE1554" s="63">
        <f>'טבלה מרכזת'!H1554</f>
        <v>15000</v>
      </c>
    </row>
    <row r="1555" spans="2:31" ht="14.5" thickBot="1" x14ac:dyDescent="0.35">
      <c r="B1555" s="64" t="str">
        <f>תקן[[#This Row],[סוג מרכז]]</f>
        <v>תשושים-אופק</v>
      </c>
      <c r="C1555" s="64">
        <f>תקן[[#This Row],[גודל מרכז]]</f>
        <v>120</v>
      </c>
      <c r="D1555" s="64" t="str">
        <f>תקן[[#This Row],[סוג פריט]]</f>
        <v>ריהוט</v>
      </c>
      <c r="E1555" s="64" t="str">
        <f>תקן[[#This Row],[קטגוריה]]</f>
        <v>כללי</v>
      </c>
      <c r="F1555" s="60" t="str">
        <f>תקן[[#This Row],[תיאור הפריט]]</f>
        <v>וילונות הצללה (עלות למ"ר))</v>
      </c>
      <c r="G1555" s="64">
        <f>תקן[[#This Row],[עלות פריט]]</f>
        <v>375</v>
      </c>
      <c r="H1555" s="64">
        <f>תקן[[#This Row],[כמות]]</f>
        <v>50</v>
      </c>
      <c r="I1555" s="64">
        <f>תקן[[#This Row],[סהכ עלות]]</f>
        <v>18750</v>
      </c>
      <c r="J1555" s="65"/>
      <c r="K1555" s="209" t="str">
        <f t="shared" si="229"/>
        <v>וילונות הצללה (עלות למ"ר))</v>
      </c>
      <c r="L1555" s="210">
        <f t="shared" si="225"/>
        <v>50</v>
      </c>
      <c r="M1555" s="211">
        <f t="shared" si="226"/>
        <v>0</v>
      </c>
      <c r="N1555" s="211">
        <f t="shared" si="227"/>
        <v>18750</v>
      </c>
      <c r="O1555" s="210"/>
      <c r="P1555" s="218"/>
      <c r="Q1555" s="215" t="str">
        <f t="shared" si="230"/>
        <v>ריהוט</v>
      </c>
      <c r="R1555" s="219">
        <f t="shared" si="231"/>
        <v>50</v>
      </c>
      <c r="S1555" s="211">
        <f t="shared" si="232"/>
        <v>0</v>
      </c>
      <c r="T1555" s="211">
        <f t="shared" si="228"/>
        <v>375</v>
      </c>
      <c r="U1555" s="211">
        <f t="shared" si="233"/>
        <v>18750</v>
      </c>
      <c r="V1555" s="220"/>
      <c r="X1555" s="63" t="str">
        <f>'טבלה מרכזת'!A1555</f>
        <v>תשושים-אופק</v>
      </c>
      <c r="Y1555" s="63">
        <f>'טבלה מרכזת'!B1555</f>
        <v>120</v>
      </c>
      <c r="Z1555" s="63" t="str">
        <f>'טבלה מרכזת'!C1555</f>
        <v>ריהוט</v>
      </c>
      <c r="AA1555" s="63" t="str">
        <f>'טבלה מרכזת'!D1555</f>
        <v>כללי</v>
      </c>
      <c r="AB1555" s="63" t="str">
        <f>'טבלה מרכזת'!E1555</f>
        <v>וילונות הצללה (עלות למ"ר))</v>
      </c>
      <c r="AC1555" s="63">
        <f>'טבלה מרכזת'!F1555</f>
        <v>375</v>
      </c>
      <c r="AD1555" s="63">
        <f>'טבלה מרכזת'!G1555</f>
        <v>50</v>
      </c>
      <c r="AE1555" s="63">
        <f>'טבלה מרכזת'!H1555</f>
        <v>18750</v>
      </c>
    </row>
    <row r="1556" spans="2:31" ht="14.5" thickBot="1" x14ac:dyDescent="0.35">
      <c r="B1556" s="64" t="str">
        <f>תקן[[#This Row],[סוג מרכז]]</f>
        <v>תשושים-אופק</v>
      </c>
      <c r="C1556" s="64">
        <f>תקן[[#This Row],[גודל מרכז]]</f>
        <v>120</v>
      </c>
      <c r="D1556" s="64" t="str">
        <f>תקן[[#This Row],[סוג פריט]]</f>
        <v>ריהוט</v>
      </c>
      <c r="E1556" s="64" t="str">
        <f>תקן[[#This Row],[קטגוריה]]</f>
        <v>חדר ניקיון</v>
      </c>
      <c r="F1556" s="60" t="str">
        <f>תקן[[#This Row],[תיאור הפריט]]</f>
        <v>יחידת מדפים</v>
      </c>
      <c r="G1556" s="64">
        <f>תקן[[#This Row],[עלות פריט]]</f>
        <v>600</v>
      </c>
      <c r="H1556" s="64">
        <f>תקן[[#This Row],[כמות]]</f>
        <v>2</v>
      </c>
      <c r="I1556" s="64">
        <f>תקן[[#This Row],[סהכ עלות]]</f>
        <v>1200</v>
      </c>
      <c r="J1556" s="65"/>
      <c r="K1556" s="209" t="str">
        <f t="shared" si="229"/>
        <v>יחידת מדפים</v>
      </c>
      <c r="L1556" s="210">
        <f t="shared" si="225"/>
        <v>2</v>
      </c>
      <c r="M1556" s="211">
        <f t="shared" si="226"/>
        <v>0</v>
      </c>
      <c r="N1556" s="211">
        <f t="shared" si="227"/>
        <v>1200</v>
      </c>
      <c r="O1556" s="210"/>
      <c r="P1556" s="218"/>
      <c r="Q1556" s="215" t="str">
        <f t="shared" si="230"/>
        <v>ריהוט</v>
      </c>
      <c r="R1556" s="219">
        <f t="shared" si="231"/>
        <v>2</v>
      </c>
      <c r="S1556" s="211">
        <f t="shared" si="232"/>
        <v>0</v>
      </c>
      <c r="T1556" s="211">
        <f t="shared" si="228"/>
        <v>600</v>
      </c>
      <c r="U1556" s="211">
        <f t="shared" si="233"/>
        <v>1200</v>
      </c>
      <c r="V1556" s="220"/>
      <c r="X1556" s="63" t="str">
        <f>'טבלה מרכזת'!A1556</f>
        <v>תשושים-אופק</v>
      </c>
      <c r="Y1556" s="63">
        <f>'טבלה מרכזת'!B1556</f>
        <v>120</v>
      </c>
      <c r="Z1556" s="63" t="str">
        <f>'טבלה מרכזת'!C1556</f>
        <v>ריהוט</v>
      </c>
      <c r="AA1556" s="63" t="str">
        <f>'טבלה מרכזת'!D1556</f>
        <v>חדר ניקיון</v>
      </c>
      <c r="AB1556" s="63" t="str">
        <f>'טבלה מרכזת'!E1556</f>
        <v>יחידת מדפים</v>
      </c>
      <c r="AC1556" s="63">
        <f>'טבלה מרכזת'!F1556</f>
        <v>600</v>
      </c>
      <c r="AD1556" s="63">
        <f>'טבלה מרכזת'!G1556</f>
        <v>2</v>
      </c>
      <c r="AE1556" s="63">
        <f>'טבלה מרכזת'!H1556</f>
        <v>1200</v>
      </c>
    </row>
    <row r="1557" spans="2:31" ht="14.5" thickBot="1" x14ac:dyDescent="0.35">
      <c r="B1557" s="64" t="str">
        <f>תקן[[#This Row],[סוג מרכז]]</f>
        <v>תשושים-אופק</v>
      </c>
      <c r="C1557" s="64">
        <f>תקן[[#This Row],[גודל מרכז]]</f>
        <v>120</v>
      </c>
      <c r="D1557" s="64" t="str">
        <f>תקן[[#This Row],[סוג פריט]]</f>
        <v>ריהוט</v>
      </c>
      <c r="E1557" s="64" t="str">
        <f>תקן[[#This Row],[קטגוריה]]</f>
        <v>חדרי פעילות/תעסוקה</v>
      </c>
      <c r="F1557" s="60" t="str">
        <f>תקן[[#This Row],[תיאור הפריט]]</f>
        <v>יחידת מדפים</v>
      </c>
      <c r="G1557" s="64">
        <f>תקן[[#This Row],[עלות פריט]]</f>
        <v>600</v>
      </c>
      <c r="H1557" s="64">
        <f>תקן[[#This Row],[כמות]]</f>
        <v>8</v>
      </c>
      <c r="I1557" s="64">
        <f>תקן[[#This Row],[סהכ עלות]]</f>
        <v>4800</v>
      </c>
      <c r="J1557" s="65"/>
      <c r="K1557" s="209" t="str">
        <f t="shared" si="229"/>
        <v>יחידת מדפים</v>
      </c>
      <c r="L1557" s="210">
        <f t="shared" si="225"/>
        <v>8</v>
      </c>
      <c r="M1557" s="211">
        <f t="shared" si="226"/>
        <v>0</v>
      </c>
      <c r="N1557" s="211">
        <f t="shared" si="227"/>
        <v>4800</v>
      </c>
      <c r="O1557" s="210"/>
      <c r="P1557" s="218"/>
      <c r="Q1557" s="215" t="str">
        <f t="shared" si="230"/>
        <v>ריהוט</v>
      </c>
      <c r="R1557" s="219">
        <f t="shared" si="231"/>
        <v>8</v>
      </c>
      <c r="S1557" s="211">
        <f t="shared" si="232"/>
        <v>0</v>
      </c>
      <c r="T1557" s="211">
        <f t="shared" si="228"/>
        <v>600</v>
      </c>
      <c r="U1557" s="211">
        <f t="shared" si="233"/>
        <v>4800</v>
      </c>
      <c r="V1557" s="220"/>
      <c r="X1557" s="63" t="str">
        <f>'טבלה מרכזת'!A1557</f>
        <v>תשושים-אופק</v>
      </c>
      <c r="Y1557" s="63">
        <f>'טבלה מרכזת'!B1557</f>
        <v>120</v>
      </c>
      <c r="Z1557" s="63" t="str">
        <f>'טבלה מרכזת'!C1557</f>
        <v>ריהוט</v>
      </c>
      <c r="AA1557" s="63" t="str">
        <f>'טבלה מרכזת'!D1557</f>
        <v>חדרי פעילות/תעסוקה</v>
      </c>
      <c r="AB1557" s="63" t="str">
        <f>'טבלה מרכזת'!E1557</f>
        <v>יחידת מדפים</v>
      </c>
      <c r="AC1557" s="63">
        <f>'טבלה מרכזת'!F1557</f>
        <v>600</v>
      </c>
      <c r="AD1557" s="63">
        <f>'טבלה מרכזת'!G1557</f>
        <v>8</v>
      </c>
      <c r="AE1557" s="63">
        <f>'טבלה מרכזת'!H1557</f>
        <v>4800</v>
      </c>
    </row>
    <row r="1558" spans="2:31" ht="14.5" thickBot="1" x14ac:dyDescent="0.35">
      <c r="B1558" s="64" t="str">
        <f>תקן[[#This Row],[סוג מרכז]]</f>
        <v>תשושים-אופק</v>
      </c>
      <c r="C1558" s="64">
        <f>תקן[[#This Row],[גודל מרכז]]</f>
        <v>120</v>
      </c>
      <c r="D1558" s="64" t="str">
        <f>תקן[[#This Row],[סוג פריט]]</f>
        <v>ריהוט</v>
      </c>
      <c r="E1558" s="64" t="str">
        <f>תקן[[#This Row],[קטגוריה]]</f>
        <v>מחסנים - מטבח, כללי, תעסוקה</v>
      </c>
      <c r="F1558" s="60" t="str">
        <f>תקן[[#This Row],[תיאור הפריט]]</f>
        <v>יחידת מדפים</v>
      </c>
      <c r="G1558" s="64">
        <f>תקן[[#This Row],[עלות פריט]]</f>
        <v>600</v>
      </c>
      <c r="H1558" s="64">
        <f>תקן[[#This Row],[כמות]]</f>
        <v>12</v>
      </c>
      <c r="I1558" s="64">
        <f>תקן[[#This Row],[סהכ עלות]]</f>
        <v>7200</v>
      </c>
      <c r="J1558" s="65"/>
      <c r="K1558" s="209" t="str">
        <f t="shared" si="229"/>
        <v>יחידת מדפים</v>
      </c>
      <c r="L1558" s="210">
        <f t="shared" si="225"/>
        <v>12</v>
      </c>
      <c r="M1558" s="211">
        <f t="shared" si="226"/>
        <v>0</v>
      </c>
      <c r="N1558" s="211">
        <f t="shared" si="227"/>
        <v>7200</v>
      </c>
      <c r="O1558" s="210"/>
      <c r="P1558" s="218"/>
      <c r="Q1558" s="215" t="str">
        <f t="shared" si="230"/>
        <v>ריהוט</v>
      </c>
      <c r="R1558" s="219">
        <f t="shared" si="231"/>
        <v>12</v>
      </c>
      <c r="S1558" s="211">
        <f t="shared" si="232"/>
        <v>0</v>
      </c>
      <c r="T1558" s="211">
        <f t="shared" si="228"/>
        <v>600</v>
      </c>
      <c r="U1558" s="211">
        <f t="shared" si="233"/>
        <v>7200</v>
      </c>
      <c r="V1558" s="220"/>
      <c r="X1558" s="63" t="str">
        <f>'טבלה מרכזת'!A1558</f>
        <v>תשושים-אופק</v>
      </c>
      <c r="Y1558" s="63">
        <f>'טבלה מרכזת'!B1558</f>
        <v>120</v>
      </c>
      <c r="Z1558" s="63" t="str">
        <f>'טבלה מרכזת'!C1558</f>
        <v>ריהוט</v>
      </c>
      <c r="AA1558" s="63" t="str">
        <f>'טבלה מרכזת'!D1558</f>
        <v>מחסנים - מטבח, כללי, תעסוקה</v>
      </c>
      <c r="AB1558" s="63" t="str">
        <f>'טבלה מרכזת'!E1558</f>
        <v>יחידת מדפים</v>
      </c>
      <c r="AC1558" s="63">
        <f>'טבלה מרכזת'!F1558</f>
        <v>600</v>
      </c>
      <c r="AD1558" s="63">
        <f>'טבלה מרכזת'!G1558</f>
        <v>12</v>
      </c>
      <c r="AE1558" s="63">
        <f>'טבלה מרכזת'!H1558</f>
        <v>7200</v>
      </c>
    </row>
    <row r="1559" spans="2:31" ht="14.5" thickBot="1" x14ac:dyDescent="0.35">
      <c r="B1559" s="64" t="str">
        <f>תקן[[#This Row],[סוג מרכז]]</f>
        <v>תשושים-אופק</v>
      </c>
      <c r="C1559" s="64">
        <f>תקן[[#This Row],[גודל מרכז]]</f>
        <v>120</v>
      </c>
      <c r="D1559" s="64" t="str">
        <f>תקן[[#This Row],[סוג פריט]]</f>
        <v>ריהוט</v>
      </c>
      <c r="E1559" s="64" t="str">
        <f>תקן[[#This Row],[קטגוריה]]</f>
        <v>חדר מזכירות וקבלה</v>
      </c>
      <c r="F1559" s="60" t="str">
        <f>תקן[[#This Row],[תיאור הפריט]]</f>
        <v>כוננית פתוחה</v>
      </c>
      <c r="G1559" s="64">
        <f>תקן[[#This Row],[עלות פריט]]</f>
        <v>800</v>
      </c>
      <c r="H1559" s="64">
        <f>תקן[[#This Row],[כמות]]</f>
        <v>2</v>
      </c>
      <c r="I1559" s="64">
        <f>תקן[[#This Row],[סהכ עלות]]</f>
        <v>1600</v>
      </c>
      <c r="J1559" s="65"/>
      <c r="K1559" s="209" t="str">
        <f t="shared" si="229"/>
        <v>כוננית פתוחה</v>
      </c>
      <c r="L1559" s="210">
        <f t="shared" si="225"/>
        <v>2</v>
      </c>
      <c r="M1559" s="211">
        <f t="shared" si="226"/>
        <v>0</v>
      </c>
      <c r="N1559" s="211">
        <f t="shared" si="227"/>
        <v>1600</v>
      </c>
      <c r="O1559" s="210"/>
      <c r="P1559" s="218"/>
      <c r="Q1559" s="215" t="str">
        <f t="shared" si="230"/>
        <v>ריהוט</v>
      </c>
      <c r="R1559" s="219">
        <f t="shared" si="231"/>
        <v>2</v>
      </c>
      <c r="S1559" s="211">
        <f t="shared" si="232"/>
        <v>0</v>
      </c>
      <c r="T1559" s="211">
        <f t="shared" si="228"/>
        <v>800</v>
      </c>
      <c r="U1559" s="211">
        <f t="shared" si="233"/>
        <v>1600</v>
      </c>
      <c r="V1559" s="220"/>
      <c r="X1559" s="63" t="str">
        <f>'טבלה מרכזת'!A1559</f>
        <v>תשושים-אופק</v>
      </c>
      <c r="Y1559" s="63">
        <f>'טבלה מרכזת'!B1559</f>
        <v>120</v>
      </c>
      <c r="Z1559" s="63" t="str">
        <f>'טבלה מרכזת'!C1559</f>
        <v>ריהוט</v>
      </c>
      <c r="AA1559" s="63" t="str">
        <f>'טבלה מרכזת'!D1559</f>
        <v>חדר מזכירות וקבלה</v>
      </c>
      <c r="AB1559" s="63" t="str">
        <f>'טבלה מרכזת'!E1559</f>
        <v>כוננית פתוחה</v>
      </c>
      <c r="AC1559" s="63">
        <f>'טבלה מרכזת'!F1559</f>
        <v>800</v>
      </c>
      <c r="AD1559" s="63">
        <f>'טבלה מרכזת'!G1559</f>
        <v>2</v>
      </c>
      <c r="AE1559" s="63">
        <f>'טבלה מרכזת'!H1559</f>
        <v>1600</v>
      </c>
    </row>
    <row r="1560" spans="2:31" ht="14.5" thickBot="1" x14ac:dyDescent="0.35">
      <c r="B1560" s="64" t="str">
        <f>תקן[[#This Row],[סוג מרכז]]</f>
        <v>תשושים-אופק</v>
      </c>
      <c r="C1560" s="64">
        <f>תקן[[#This Row],[גודל מרכז]]</f>
        <v>120</v>
      </c>
      <c r="D1560" s="64" t="str">
        <f>תקן[[#This Row],[סוג פריט]]</f>
        <v>ריהוט</v>
      </c>
      <c r="E1560" s="64" t="str">
        <f>תקן[[#This Row],[קטגוריה]]</f>
        <v>חדר מחשבים</v>
      </c>
      <c r="F1560" s="60" t="str">
        <f>תקן[[#This Row],[תיאור הפריט]]</f>
        <v>כוננית פתוחה</v>
      </c>
      <c r="G1560" s="64">
        <f>תקן[[#This Row],[עלות פריט]]</f>
        <v>1400</v>
      </c>
      <c r="H1560" s="64">
        <f>תקן[[#This Row],[כמות]]</f>
        <v>1</v>
      </c>
      <c r="I1560" s="64">
        <f>תקן[[#This Row],[סהכ עלות]]</f>
        <v>1400</v>
      </c>
      <c r="J1560" s="65"/>
      <c r="K1560" s="209" t="str">
        <f t="shared" si="229"/>
        <v>כוננית פתוחה</v>
      </c>
      <c r="L1560" s="210">
        <f t="shared" si="225"/>
        <v>1</v>
      </c>
      <c r="M1560" s="211">
        <f t="shared" si="226"/>
        <v>0</v>
      </c>
      <c r="N1560" s="211">
        <f t="shared" si="227"/>
        <v>1400</v>
      </c>
      <c r="O1560" s="210"/>
      <c r="P1560" s="218"/>
      <c r="Q1560" s="215" t="str">
        <f t="shared" si="230"/>
        <v>ריהוט</v>
      </c>
      <c r="R1560" s="219">
        <f t="shared" si="231"/>
        <v>1</v>
      </c>
      <c r="S1560" s="211">
        <f t="shared" si="232"/>
        <v>0</v>
      </c>
      <c r="T1560" s="211">
        <f t="shared" si="228"/>
        <v>1400</v>
      </c>
      <c r="U1560" s="211">
        <f t="shared" si="233"/>
        <v>1400</v>
      </c>
      <c r="V1560" s="220"/>
      <c r="X1560" s="63" t="str">
        <f>'טבלה מרכזת'!A1560</f>
        <v>תשושים-אופק</v>
      </c>
      <c r="Y1560" s="63">
        <f>'טבלה מרכזת'!B1560</f>
        <v>120</v>
      </c>
      <c r="Z1560" s="63" t="str">
        <f>'טבלה מרכזת'!C1560</f>
        <v>ריהוט</v>
      </c>
      <c r="AA1560" s="63" t="str">
        <f>'טבלה מרכזת'!D1560</f>
        <v>חדר מחשבים</v>
      </c>
      <c r="AB1560" s="63" t="str">
        <f>'טבלה מרכזת'!E1560</f>
        <v>כוננית פתוחה</v>
      </c>
      <c r="AC1560" s="63">
        <f>'טבלה מרכזת'!F1560</f>
        <v>1400</v>
      </c>
      <c r="AD1560" s="63">
        <f>'טבלה מרכזת'!G1560</f>
        <v>1</v>
      </c>
      <c r="AE1560" s="63">
        <f>'טבלה מרכזת'!H1560</f>
        <v>1400</v>
      </c>
    </row>
    <row r="1561" spans="2:31" ht="14.5" thickBot="1" x14ac:dyDescent="0.35">
      <c r="B1561" s="64" t="str">
        <f>תקן[[#This Row],[סוג מרכז]]</f>
        <v>תשושים-אופק</v>
      </c>
      <c r="C1561" s="64">
        <f>תקן[[#This Row],[גודל מרכז]]</f>
        <v>120</v>
      </c>
      <c r="D1561" s="64" t="str">
        <f>תקן[[#This Row],[סוג פריט]]</f>
        <v>ריהוט</v>
      </c>
      <c r="E1561" s="64" t="str">
        <f>תקן[[#This Row],[קטגוריה]]</f>
        <v>חדרי צוות/רב תחומי</v>
      </c>
      <c r="F1561" s="60" t="str">
        <f>תקן[[#This Row],[תיאור הפריט]]</f>
        <v>כוננית פתוחה</v>
      </c>
      <c r="G1561" s="64">
        <f>תקן[[#This Row],[עלות פריט]]</f>
        <v>800</v>
      </c>
      <c r="H1561" s="64">
        <f>תקן[[#This Row],[כמות]]</f>
        <v>2</v>
      </c>
      <c r="I1561" s="64">
        <f>תקן[[#This Row],[סהכ עלות]]</f>
        <v>1600</v>
      </c>
      <c r="J1561" s="65"/>
      <c r="K1561" s="209" t="str">
        <f t="shared" si="229"/>
        <v>כוננית פתוחה</v>
      </c>
      <c r="L1561" s="210">
        <f t="shared" si="225"/>
        <v>2</v>
      </c>
      <c r="M1561" s="211">
        <f t="shared" si="226"/>
        <v>0</v>
      </c>
      <c r="N1561" s="211">
        <f t="shared" si="227"/>
        <v>1600</v>
      </c>
      <c r="O1561" s="210"/>
      <c r="P1561" s="218"/>
      <c r="Q1561" s="215" t="str">
        <f t="shared" si="230"/>
        <v>ריהוט</v>
      </c>
      <c r="R1561" s="219">
        <f t="shared" si="231"/>
        <v>2</v>
      </c>
      <c r="S1561" s="211">
        <f t="shared" si="232"/>
        <v>0</v>
      </c>
      <c r="T1561" s="211">
        <f t="shared" si="228"/>
        <v>800</v>
      </c>
      <c r="U1561" s="211">
        <f t="shared" si="233"/>
        <v>1600</v>
      </c>
      <c r="V1561" s="220"/>
      <c r="X1561" s="63" t="str">
        <f>'טבלה מרכזת'!A1561</f>
        <v>תשושים-אופק</v>
      </c>
      <c r="Y1561" s="63">
        <f>'טבלה מרכזת'!B1561</f>
        <v>120</v>
      </c>
      <c r="Z1561" s="63" t="str">
        <f>'טבלה מרכזת'!C1561</f>
        <v>ריהוט</v>
      </c>
      <c r="AA1561" s="63" t="str">
        <f>'טבלה מרכזת'!D1561</f>
        <v>חדרי צוות/רב תחומי</v>
      </c>
      <c r="AB1561" s="63" t="str">
        <f>'טבלה מרכזת'!E1561</f>
        <v>כוננית פתוחה</v>
      </c>
      <c r="AC1561" s="63">
        <f>'טבלה מרכזת'!F1561</f>
        <v>800</v>
      </c>
      <c r="AD1561" s="63">
        <f>'טבלה מרכזת'!G1561</f>
        <v>2</v>
      </c>
      <c r="AE1561" s="63">
        <f>'טבלה מרכזת'!H1561</f>
        <v>1600</v>
      </c>
    </row>
    <row r="1562" spans="2:31" ht="14.5" thickBot="1" x14ac:dyDescent="0.35">
      <c r="B1562" s="64" t="str">
        <f>תקן[[#This Row],[סוג מרכז]]</f>
        <v>תשושים-אופק</v>
      </c>
      <c r="C1562" s="64">
        <f>תקן[[#This Row],[גודל מרכז]]</f>
        <v>120</v>
      </c>
      <c r="D1562" s="64" t="str">
        <f>תקן[[#This Row],[סוג פריט]]</f>
        <v>ריהוט</v>
      </c>
      <c r="E1562" s="64" t="str">
        <f>תקן[[#This Row],[קטגוריה]]</f>
        <v>מכבסה</v>
      </c>
      <c r="F1562" s="60" t="str">
        <f>תקן[[#This Row],[תיאור הפריט]]</f>
        <v>כוננית פתוחה</v>
      </c>
      <c r="G1562" s="64">
        <f>תקן[[#This Row],[עלות פריט]]</f>
        <v>1200</v>
      </c>
      <c r="H1562" s="64">
        <f>תקן[[#This Row],[כמות]]</f>
        <v>1</v>
      </c>
      <c r="I1562" s="64">
        <f>תקן[[#This Row],[סהכ עלות]]</f>
        <v>1200</v>
      </c>
      <c r="J1562" s="65"/>
      <c r="K1562" s="209" t="str">
        <f t="shared" si="229"/>
        <v>כוננית פתוחה</v>
      </c>
      <c r="L1562" s="210">
        <f t="shared" si="225"/>
        <v>1</v>
      </c>
      <c r="M1562" s="211">
        <f t="shared" si="226"/>
        <v>0</v>
      </c>
      <c r="N1562" s="211">
        <f t="shared" si="227"/>
        <v>1200</v>
      </c>
      <c r="O1562" s="210"/>
      <c r="P1562" s="218"/>
      <c r="Q1562" s="215" t="str">
        <f t="shared" si="230"/>
        <v>ריהוט</v>
      </c>
      <c r="R1562" s="219">
        <f t="shared" si="231"/>
        <v>1</v>
      </c>
      <c r="S1562" s="211">
        <f t="shared" si="232"/>
        <v>0</v>
      </c>
      <c r="T1562" s="211">
        <f t="shared" si="228"/>
        <v>1200</v>
      </c>
      <c r="U1562" s="211">
        <f t="shared" si="233"/>
        <v>1200</v>
      </c>
      <c r="V1562" s="220"/>
      <c r="X1562" s="63" t="str">
        <f>'טבלה מרכזת'!A1562</f>
        <v>תשושים-אופק</v>
      </c>
      <c r="Y1562" s="63">
        <f>'טבלה מרכזת'!B1562</f>
        <v>120</v>
      </c>
      <c r="Z1562" s="63" t="str">
        <f>'טבלה מרכזת'!C1562</f>
        <v>ריהוט</v>
      </c>
      <c r="AA1562" s="63" t="str">
        <f>'טבלה מרכזת'!D1562</f>
        <v>מכבסה</v>
      </c>
      <c r="AB1562" s="63" t="str">
        <f>'טבלה מרכזת'!E1562</f>
        <v>כוננית פתוחה</v>
      </c>
      <c r="AC1562" s="63">
        <f>'טבלה מרכזת'!F1562</f>
        <v>1200</v>
      </c>
      <c r="AD1562" s="63">
        <f>'טבלה מרכזת'!G1562</f>
        <v>1</v>
      </c>
      <c r="AE1562" s="63">
        <f>'טבלה מרכזת'!H1562</f>
        <v>1200</v>
      </c>
    </row>
    <row r="1563" spans="2:31" ht="14.5" thickBot="1" x14ac:dyDescent="0.35">
      <c r="B1563" s="64" t="str">
        <f>תקן[[#This Row],[סוג מרכז]]</f>
        <v>תשושים-אופק</v>
      </c>
      <c r="C1563" s="64">
        <f>תקן[[#This Row],[גודל מרכז]]</f>
        <v>120</v>
      </c>
      <c r="D1563" s="64" t="str">
        <f>תקן[[#This Row],[סוג פריט]]</f>
        <v>ריהוט</v>
      </c>
      <c r="E1563" s="64" t="str">
        <f>תקן[[#This Row],[קטגוריה]]</f>
        <v>אולם כניסה</v>
      </c>
      <c r="F1563" s="60" t="str">
        <f>תקן[[#This Row],[תיאור הפריט]]</f>
        <v xml:space="preserve">כורסת הסבה  </v>
      </c>
      <c r="G1563" s="64">
        <f>תקן[[#This Row],[עלות פריט]]</f>
        <v>750</v>
      </c>
      <c r="H1563" s="64">
        <f>תקן[[#This Row],[כמות]]</f>
        <v>10</v>
      </c>
      <c r="I1563" s="64">
        <f>תקן[[#This Row],[סהכ עלות]]</f>
        <v>7500</v>
      </c>
      <c r="J1563" s="65"/>
      <c r="K1563" s="209" t="str">
        <f t="shared" si="229"/>
        <v xml:space="preserve">כורסת הסבה  </v>
      </c>
      <c r="L1563" s="210">
        <f t="shared" si="225"/>
        <v>10</v>
      </c>
      <c r="M1563" s="211">
        <f t="shared" si="226"/>
        <v>0</v>
      </c>
      <c r="N1563" s="211">
        <f t="shared" si="227"/>
        <v>7500</v>
      </c>
      <c r="O1563" s="210"/>
      <c r="P1563" s="218"/>
      <c r="Q1563" s="215" t="str">
        <f t="shared" si="230"/>
        <v>ריהוט</v>
      </c>
      <c r="R1563" s="219">
        <f t="shared" si="231"/>
        <v>10</v>
      </c>
      <c r="S1563" s="211">
        <f t="shared" si="232"/>
        <v>0</v>
      </c>
      <c r="T1563" s="211">
        <f t="shared" si="228"/>
        <v>750</v>
      </c>
      <c r="U1563" s="211">
        <f t="shared" si="233"/>
        <v>7500</v>
      </c>
      <c r="V1563" s="220"/>
      <c r="X1563" s="63" t="str">
        <f>'טבלה מרכזת'!A1563</f>
        <v>תשושים-אופק</v>
      </c>
      <c r="Y1563" s="63">
        <f>'טבלה מרכזת'!B1563</f>
        <v>120</v>
      </c>
      <c r="Z1563" s="63" t="str">
        <f>'טבלה מרכזת'!C1563</f>
        <v>ריהוט</v>
      </c>
      <c r="AA1563" s="63" t="str">
        <f>'טבלה מרכזת'!D1563</f>
        <v>אולם כניסה</v>
      </c>
      <c r="AB1563" s="63" t="str">
        <f>'טבלה מרכזת'!E1563</f>
        <v xml:space="preserve">כורסת הסבה  </v>
      </c>
      <c r="AC1563" s="63">
        <f>'טבלה מרכזת'!F1563</f>
        <v>750</v>
      </c>
      <c r="AD1563" s="63">
        <f>'טבלה מרכזת'!G1563</f>
        <v>10</v>
      </c>
      <c r="AE1563" s="63">
        <f>'טבלה מרכזת'!H1563</f>
        <v>7500</v>
      </c>
    </row>
    <row r="1564" spans="2:31" ht="14.5" thickBot="1" x14ac:dyDescent="0.35">
      <c r="B1564" s="64" t="str">
        <f>תקן[[#This Row],[סוג מרכז]]</f>
        <v>תשושים-אופק</v>
      </c>
      <c r="C1564" s="64">
        <f>תקן[[#This Row],[גודל מרכז]]</f>
        <v>120</v>
      </c>
      <c r="D1564" s="64" t="str">
        <f>תקן[[#This Row],[סוג פריט]]</f>
        <v>ריהוט</v>
      </c>
      <c r="E1564" s="64" t="str">
        <f>תקן[[#This Row],[קטגוריה]]</f>
        <v>חדר מנוחה</v>
      </c>
      <c r="F1564" s="60" t="str">
        <f>תקן[[#This Row],[תיאור הפריט]]</f>
        <v>כורסת מנוחה</v>
      </c>
      <c r="G1564" s="64">
        <f>תקן[[#This Row],[עלות פריט]]</f>
        <v>2000</v>
      </c>
      <c r="H1564" s="64">
        <f>תקן[[#This Row],[כמות]]</f>
        <v>4</v>
      </c>
      <c r="I1564" s="64">
        <f>תקן[[#This Row],[סהכ עלות]]</f>
        <v>8000</v>
      </c>
      <c r="J1564" s="65"/>
      <c r="K1564" s="209" t="str">
        <f t="shared" si="229"/>
        <v>כורסת מנוחה</v>
      </c>
      <c r="L1564" s="210">
        <f t="shared" si="225"/>
        <v>4</v>
      </c>
      <c r="M1564" s="211">
        <f t="shared" si="226"/>
        <v>0</v>
      </c>
      <c r="N1564" s="211">
        <f t="shared" si="227"/>
        <v>8000</v>
      </c>
      <c r="O1564" s="210"/>
      <c r="P1564" s="218"/>
      <c r="Q1564" s="215" t="str">
        <f t="shared" si="230"/>
        <v>ריהוט</v>
      </c>
      <c r="R1564" s="219">
        <f t="shared" si="231"/>
        <v>4</v>
      </c>
      <c r="S1564" s="211">
        <f t="shared" si="232"/>
        <v>0</v>
      </c>
      <c r="T1564" s="211">
        <f t="shared" si="228"/>
        <v>2000</v>
      </c>
      <c r="U1564" s="211">
        <f t="shared" si="233"/>
        <v>8000</v>
      </c>
      <c r="V1564" s="220"/>
      <c r="X1564" s="63" t="str">
        <f>'טבלה מרכזת'!A1564</f>
        <v>תשושים-אופק</v>
      </c>
      <c r="Y1564" s="63">
        <f>'טבלה מרכזת'!B1564</f>
        <v>120</v>
      </c>
      <c r="Z1564" s="63" t="str">
        <f>'טבלה מרכזת'!C1564</f>
        <v>ריהוט</v>
      </c>
      <c r="AA1564" s="63" t="str">
        <f>'טבלה מרכזת'!D1564</f>
        <v>חדר מנוחה</v>
      </c>
      <c r="AB1564" s="63" t="str">
        <f>'טבלה מרכזת'!E1564</f>
        <v>כורסת מנוחה</v>
      </c>
      <c r="AC1564" s="63">
        <f>'טבלה מרכזת'!F1564</f>
        <v>2000</v>
      </c>
      <c r="AD1564" s="63">
        <f>'טבלה מרכזת'!G1564</f>
        <v>4</v>
      </c>
      <c r="AE1564" s="63">
        <f>'טבלה מרכזת'!H1564</f>
        <v>8000</v>
      </c>
    </row>
    <row r="1565" spans="2:31" ht="14.5" thickBot="1" x14ac:dyDescent="0.35">
      <c r="B1565" s="64" t="str">
        <f>תקן[[#This Row],[סוג מרכז]]</f>
        <v>תשושים-אופק</v>
      </c>
      <c r="C1565" s="64">
        <f>תקן[[#This Row],[גודל מרכז]]</f>
        <v>120</v>
      </c>
      <c r="D1565" s="64" t="str">
        <f>תקן[[#This Row],[סוג פריט]]</f>
        <v>ריהוט</v>
      </c>
      <c r="E1565" s="64" t="str">
        <f>תקן[[#This Row],[קטגוריה]]</f>
        <v>חדר מנוחה</v>
      </c>
      <c r="F1565" s="60" t="str">
        <f>תקן[[#This Row],[תיאור הפריט]]</f>
        <v>כורסת מנוחה חשמלית</v>
      </c>
      <c r="G1565" s="64">
        <f>תקן[[#This Row],[עלות פריט]]</f>
        <v>4000</v>
      </c>
      <c r="H1565" s="64">
        <f>תקן[[#This Row],[כמות]]</f>
        <v>1</v>
      </c>
      <c r="I1565" s="64">
        <f>תקן[[#This Row],[סהכ עלות]]</f>
        <v>4000</v>
      </c>
      <c r="J1565" s="65"/>
      <c r="K1565" s="209" t="str">
        <f t="shared" si="229"/>
        <v>כורסת מנוחה חשמלית</v>
      </c>
      <c r="L1565" s="210">
        <f t="shared" si="225"/>
        <v>1</v>
      </c>
      <c r="M1565" s="211">
        <f t="shared" si="226"/>
        <v>0</v>
      </c>
      <c r="N1565" s="211">
        <f t="shared" si="227"/>
        <v>4000</v>
      </c>
      <c r="O1565" s="210"/>
      <c r="P1565" s="218"/>
      <c r="Q1565" s="215" t="str">
        <f t="shared" si="230"/>
        <v>ריהוט</v>
      </c>
      <c r="R1565" s="219">
        <f t="shared" si="231"/>
        <v>1</v>
      </c>
      <c r="S1565" s="211">
        <f t="shared" si="232"/>
        <v>0</v>
      </c>
      <c r="T1565" s="211">
        <f t="shared" si="228"/>
        <v>4000</v>
      </c>
      <c r="U1565" s="211">
        <f t="shared" si="233"/>
        <v>4000</v>
      </c>
      <c r="V1565" s="220"/>
      <c r="X1565" s="63" t="str">
        <f>'טבלה מרכזת'!A1565</f>
        <v>תשושים-אופק</v>
      </c>
      <c r="Y1565" s="63">
        <f>'טבלה מרכזת'!B1565</f>
        <v>120</v>
      </c>
      <c r="Z1565" s="63" t="str">
        <f>'טבלה מרכזת'!C1565</f>
        <v>ריהוט</v>
      </c>
      <c r="AA1565" s="63" t="str">
        <f>'טבלה מרכזת'!D1565</f>
        <v>חדר מנוחה</v>
      </c>
      <c r="AB1565" s="63" t="str">
        <f>'טבלה מרכזת'!E1565</f>
        <v>כורסת מנוחה חשמלית</v>
      </c>
      <c r="AC1565" s="63">
        <f>'טבלה מרכזת'!F1565</f>
        <v>4000</v>
      </c>
      <c r="AD1565" s="63">
        <f>'טבלה מרכזת'!G1565</f>
        <v>1</v>
      </c>
      <c r="AE1565" s="63">
        <f>'טבלה מרכזת'!H1565</f>
        <v>4000</v>
      </c>
    </row>
    <row r="1566" spans="2:31" ht="14.5" thickBot="1" x14ac:dyDescent="0.35">
      <c r="B1566" s="64" t="str">
        <f>תקן[[#This Row],[סוג מרכז]]</f>
        <v>תשושים-אופק</v>
      </c>
      <c r="C1566" s="64">
        <f>תקן[[#This Row],[גודל מרכז]]</f>
        <v>120</v>
      </c>
      <c r="D1566" s="64" t="str">
        <f>תקן[[#This Row],[סוג פריט]]</f>
        <v>ריהוט</v>
      </c>
      <c r="E1566" s="64" t="str">
        <f>תקן[[#This Row],[קטגוריה]]</f>
        <v>חדר אוכל</v>
      </c>
      <c r="F1566" s="60" t="str">
        <f>תקן[[#This Row],[תיאור הפריט]]</f>
        <v>כיסא אוכל</v>
      </c>
      <c r="G1566" s="64">
        <f>תקן[[#This Row],[עלות פריט]]</f>
        <v>650</v>
      </c>
      <c r="H1566" s="64">
        <f>תקן[[#This Row],[כמות]]</f>
        <v>120</v>
      </c>
      <c r="I1566" s="64">
        <f>תקן[[#This Row],[סהכ עלות]]</f>
        <v>78000</v>
      </c>
      <c r="J1566" s="65"/>
      <c r="K1566" s="209" t="str">
        <f t="shared" si="229"/>
        <v>כיסא אוכל</v>
      </c>
      <c r="L1566" s="210">
        <f t="shared" si="225"/>
        <v>120</v>
      </c>
      <c r="M1566" s="211">
        <f t="shared" si="226"/>
        <v>0</v>
      </c>
      <c r="N1566" s="211">
        <f t="shared" si="227"/>
        <v>78000</v>
      </c>
      <c r="O1566" s="210"/>
      <c r="P1566" s="218"/>
      <c r="Q1566" s="215" t="str">
        <f t="shared" si="230"/>
        <v>ריהוט</v>
      </c>
      <c r="R1566" s="219">
        <f t="shared" si="231"/>
        <v>120</v>
      </c>
      <c r="S1566" s="211">
        <f t="shared" si="232"/>
        <v>0</v>
      </c>
      <c r="T1566" s="211">
        <f t="shared" si="228"/>
        <v>650</v>
      </c>
      <c r="U1566" s="211">
        <f t="shared" si="233"/>
        <v>78000</v>
      </c>
      <c r="V1566" s="220"/>
      <c r="X1566" s="63" t="str">
        <f>'טבלה מרכזת'!A1566</f>
        <v>תשושים-אופק</v>
      </c>
      <c r="Y1566" s="63">
        <f>'טבלה מרכזת'!B1566</f>
        <v>120</v>
      </c>
      <c r="Z1566" s="63" t="str">
        <f>'טבלה מרכזת'!C1566</f>
        <v>ריהוט</v>
      </c>
      <c r="AA1566" s="63" t="str">
        <f>'טבלה מרכזת'!D1566</f>
        <v>חדר אוכל</v>
      </c>
      <c r="AB1566" s="63" t="str">
        <f>'טבלה מרכזת'!E1566</f>
        <v>כיסא אוכל</v>
      </c>
      <c r="AC1566" s="63">
        <f>'טבלה מרכזת'!F1566</f>
        <v>650</v>
      </c>
      <c r="AD1566" s="63">
        <f>'טבלה מרכזת'!G1566</f>
        <v>120</v>
      </c>
      <c r="AE1566" s="63">
        <f>'טבלה מרכזת'!H1566</f>
        <v>78000</v>
      </c>
    </row>
    <row r="1567" spans="2:31" ht="14.5" thickBot="1" x14ac:dyDescent="0.35">
      <c r="B1567" s="64" t="str">
        <f>תקן[[#This Row],[סוג מרכז]]</f>
        <v>תשושים-אופק</v>
      </c>
      <c r="C1567" s="64">
        <f>תקן[[#This Row],[גודל מרכז]]</f>
        <v>120</v>
      </c>
      <c r="D1567" s="64" t="str">
        <f>תקן[[#This Row],[סוג פריט]]</f>
        <v>ריהוט</v>
      </c>
      <c r="E1567" s="64" t="str">
        <f>תקן[[#This Row],[קטגוריה]]</f>
        <v>כללי</v>
      </c>
      <c r="F1567" s="60" t="str">
        <f>תקן[[#This Row],[תיאור הפריט]]</f>
        <v>כיסא גלגלים</v>
      </c>
      <c r="G1567" s="64">
        <f>תקן[[#This Row],[עלות פריט]]</f>
        <v>1200</v>
      </c>
      <c r="H1567" s="64">
        <f>תקן[[#This Row],[כמות]]</f>
        <v>1</v>
      </c>
      <c r="I1567" s="64">
        <f>תקן[[#This Row],[סהכ עלות]]</f>
        <v>1200</v>
      </c>
      <c r="J1567" s="65"/>
      <c r="K1567" s="209" t="str">
        <f t="shared" si="229"/>
        <v>כיסא גלגלים</v>
      </c>
      <c r="L1567" s="210">
        <f t="shared" si="225"/>
        <v>1</v>
      </c>
      <c r="M1567" s="211">
        <f t="shared" si="226"/>
        <v>0</v>
      </c>
      <c r="N1567" s="211">
        <f t="shared" si="227"/>
        <v>1200</v>
      </c>
      <c r="O1567" s="210"/>
      <c r="P1567" s="218"/>
      <c r="Q1567" s="215" t="str">
        <f t="shared" si="230"/>
        <v>ריהוט</v>
      </c>
      <c r="R1567" s="219">
        <f t="shared" si="231"/>
        <v>1</v>
      </c>
      <c r="S1567" s="211">
        <f t="shared" si="232"/>
        <v>0</v>
      </c>
      <c r="T1567" s="211">
        <f t="shared" si="228"/>
        <v>1200</v>
      </c>
      <c r="U1567" s="211">
        <f t="shared" si="233"/>
        <v>1200</v>
      </c>
      <c r="V1567" s="220"/>
      <c r="X1567" s="63" t="str">
        <f>'טבלה מרכזת'!A1567</f>
        <v>תשושים-אופק</v>
      </c>
      <c r="Y1567" s="63">
        <f>'טבלה מרכזת'!B1567</f>
        <v>120</v>
      </c>
      <c r="Z1567" s="63" t="str">
        <f>'טבלה מרכזת'!C1567</f>
        <v>ריהוט</v>
      </c>
      <c r="AA1567" s="63" t="str">
        <f>'טבלה מרכזת'!D1567</f>
        <v>כללי</v>
      </c>
      <c r="AB1567" s="63" t="str">
        <f>'טבלה מרכזת'!E1567</f>
        <v>כיסא גלגלים</v>
      </c>
      <c r="AC1567" s="63">
        <f>'טבלה מרכזת'!F1567</f>
        <v>1200</v>
      </c>
      <c r="AD1567" s="63">
        <f>'טבלה מרכזת'!G1567</f>
        <v>1</v>
      </c>
      <c r="AE1567" s="63">
        <f>'טבלה מרכזת'!H1567</f>
        <v>1200</v>
      </c>
    </row>
    <row r="1568" spans="2:31" ht="14.5" thickBot="1" x14ac:dyDescent="0.35">
      <c r="B1568" s="64" t="str">
        <f>תקן[[#This Row],[סוג מרכז]]</f>
        <v>תשושים-אופק</v>
      </c>
      <c r="C1568" s="64">
        <f>תקן[[#This Row],[גודל מרכז]]</f>
        <v>120</v>
      </c>
      <c r="D1568" s="64" t="str">
        <f>תקן[[#This Row],[סוג פריט]]</f>
        <v>ריהוט</v>
      </c>
      <c r="E1568" s="64" t="str">
        <f>תקן[[#This Row],[קטגוריה]]</f>
        <v>חצר פעילות ומנוחה</v>
      </c>
      <c r="F1568" s="60" t="str">
        <f>תקן[[#This Row],[תיאור הפריט]]</f>
        <v>כיסא גן</v>
      </c>
      <c r="G1568" s="64">
        <f>תקן[[#This Row],[עלות פריט]]</f>
        <v>200</v>
      </c>
      <c r="H1568" s="64">
        <f>תקן[[#This Row],[כמות]]</f>
        <v>16</v>
      </c>
      <c r="I1568" s="64">
        <f>תקן[[#This Row],[סהכ עלות]]</f>
        <v>3200</v>
      </c>
      <c r="J1568" s="65"/>
      <c r="K1568" s="209" t="str">
        <f t="shared" si="229"/>
        <v>כיסא גן</v>
      </c>
      <c r="L1568" s="210">
        <f t="shared" si="225"/>
        <v>16</v>
      </c>
      <c r="M1568" s="211">
        <f t="shared" si="226"/>
        <v>0</v>
      </c>
      <c r="N1568" s="211">
        <f t="shared" si="227"/>
        <v>3200</v>
      </c>
      <c r="O1568" s="210"/>
      <c r="P1568" s="218"/>
      <c r="Q1568" s="215" t="str">
        <f t="shared" si="230"/>
        <v>ריהוט</v>
      </c>
      <c r="R1568" s="219">
        <f t="shared" si="231"/>
        <v>16</v>
      </c>
      <c r="S1568" s="211">
        <f t="shared" si="232"/>
        <v>0</v>
      </c>
      <c r="T1568" s="211">
        <f t="shared" si="228"/>
        <v>200</v>
      </c>
      <c r="U1568" s="211">
        <f t="shared" si="233"/>
        <v>3200</v>
      </c>
      <c r="V1568" s="220"/>
      <c r="X1568" s="63" t="str">
        <f>'טבלה מרכזת'!A1568</f>
        <v>תשושים-אופק</v>
      </c>
      <c r="Y1568" s="63">
        <f>'טבלה מרכזת'!B1568</f>
        <v>120</v>
      </c>
      <c r="Z1568" s="63" t="str">
        <f>'טבלה מרכזת'!C1568</f>
        <v>ריהוט</v>
      </c>
      <c r="AA1568" s="63" t="str">
        <f>'טבלה מרכזת'!D1568</f>
        <v>חצר פעילות ומנוחה</v>
      </c>
      <c r="AB1568" s="63" t="str">
        <f>'טבלה מרכזת'!E1568</f>
        <v>כיסא גן</v>
      </c>
      <c r="AC1568" s="63">
        <f>'טבלה מרכזת'!F1568</f>
        <v>200</v>
      </c>
      <c r="AD1568" s="63">
        <f>'טבלה מרכזת'!G1568</f>
        <v>16</v>
      </c>
      <c r="AE1568" s="63">
        <f>'טבלה מרכזת'!H1568</f>
        <v>3200</v>
      </c>
    </row>
    <row r="1569" spans="2:31" ht="14.5" thickBot="1" x14ac:dyDescent="0.35">
      <c r="B1569" s="64" t="str">
        <f>תקן[[#This Row],[סוג מרכז]]</f>
        <v>תשושים-אופק</v>
      </c>
      <c r="C1569" s="64">
        <f>תקן[[#This Row],[גודל מרכז]]</f>
        <v>120</v>
      </c>
      <c r="D1569" s="64" t="str">
        <f>תקן[[#This Row],[סוג פריט]]</f>
        <v>ריהוט</v>
      </c>
      <c r="E1569" s="64" t="str">
        <f>תקן[[#This Row],[קטגוריה]]</f>
        <v>חדר מחשבים</v>
      </c>
      <c r="F1569" s="60" t="str">
        <f>תקן[[#This Row],[תיאור הפריט]]</f>
        <v>כיסא מחשב</v>
      </c>
      <c r="G1569" s="64">
        <f>תקן[[#This Row],[עלות פריט]]</f>
        <v>450</v>
      </c>
      <c r="H1569" s="64">
        <f>תקן[[#This Row],[כמות]]</f>
        <v>6</v>
      </c>
      <c r="I1569" s="64">
        <f>תקן[[#This Row],[סהכ עלות]]</f>
        <v>2700</v>
      </c>
      <c r="J1569" s="65"/>
      <c r="K1569" s="209" t="str">
        <f t="shared" si="229"/>
        <v>כיסא מחשב</v>
      </c>
      <c r="L1569" s="210">
        <f t="shared" si="225"/>
        <v>6</v>
      </c>
      <c r="M1569" s="211">
        <f t="shared" si="226"/>
        <v>0</v>
      </c>
      <c r="N1569" s="211">
        <f t="shared" si="227"/>
        <v>2700</v>
      </c>
      <c r="O1569" s="210"/>
      <c r="P1569" s="218"/>
      <c r="Q1569" s="215" t="str">
        <f t="shared" si="230"/>
        <v>ריהוט</v>
      </c>
      <c r="R1569" s="219">
        <f t="shared" si="231"/>
        <v>6</v>
      </c>
      <c r="S1569" s="211">
        <f t="shared" si="232"/>
        <v>0</v>
      </c>
      <c r="T1569" s="211">
        <f t="shared" si="228"/>
        <v>450</v>
      </c>
      <c r="U1569" s="211">
        <f t="shared" si="233"/>
        <v>2700</v>
      </c>
      <c r="V1569" s="220"/>
      <c r="X1569" s="63" t="str">
        <f>'טבלה מרכזת'!A1569</f>
        <v>תשושים-אופק</v>
      </c>
      <c r="Y1569" s="63">
        <f>'טבלה מרכזת'!B1569</f>
        <v>120</v>
      </c>
      <c r="Z1569" s="63" t="str">
        <f>'טבלה מרכזת'!C1569</f>
        <v>ריהוט</v>
      </c>
      <c r="AA1569" s="63" t="str">
        <f>'טבלה מרכזת'!D1569</f>
        <v>חדר מחשבים</v>
      </c>
      <c r="AB1569" s="63" t="str">
        <f>'טבלה מרכזת'!E1569</f>
        <v>כיסא מחשב</v>
      </c>
      <c r="AC1569" s="63">
        <f>'טבלה מרכזת'!F1569</f>
        <v>450</v>
      </c>
      <c r="AD1569" s="63">
        <f>'טבלה מרכזת'!G1569</f>
        <v>6</v>
      </c>
      <c r="AE1569" s="63">
        <f>'טבלה מרכזת'!H1569</f>
        <v>2700</v>
      </c>
    </row>
    <row r="1570" spans="2:31" ht="14.5" thickBot="1" x14ac:dyDescent="0.35">
      <c r="B1570" s="64" t="str">
        <f>תקן[[#This Row],[סוג מרכז]]</f>
        <v>תשושים-אופק</v>
      </c>
      <c r="C1570" s="64">
        <f>תקן[[#This Row],[גודל מרכז]]</f>
        <v>120</v>
      </c>
      <c r="D1570" s="64" t="str">
        <f>תקן[[#This Row],[סוג פריט]]</f>
        <v>ריהוט</v>
      </c>
      <c r="E1570" s="64" t="str">
        <f>תקן[[#This Row],[קטגוריה]]</f>
        <v>חדר מנהל</v>
      </c>
      <c r="F1570" s="60" t="str">
        <f>תקן[[#This Row],[תיאור הפריט]]</f>
        <v>כיסא מנהל</v>
      </c>
      <c r="G1570" s="64">
        <f>תקן[[#This Row],[עלות פריט]]</f>
        <v>1200</v>
      </c>
      <c r="H1570" s="64">
        <f>תקן[[#This Row],[כמות]]</f>
        <v>1</v>
      </c>
      <c r="I1570" s="64">
        <f>תקן[[#This Row],[סהכ עלות]]</f>
        <v>1200</v>
      </c>
      <c r="J1570" s="65"/>
      <c r="K1570" s="209" t="str">
        <f t="shared" si="229"/>
        <v>כיסא מנהל</v>
      </c>
      <c r="L1570" s="210">
        <f t="shared" si="225"/>
        <v>1</v>
      </c>
      <c r="M1570" s="211">
        <f t="shared" si="226"/>
        <v>0</v>
      </c>
      <c r="N1570" s="211">
        <f t="shared" si="227"/>
        <v>1200</v>
      </c>
      <c r="O1570" s="210"/>
      <c r="P1570" s="218"/>
      <c r="Q1570" s="215" t="str">
        <f t="shared" si="230"/>
        <v>ריהוט</v>
      </c>
      <c r="R1570" s="219">
        <f t="shared" si="231"/>
        <v>1</v>
      </c>
      <c r="S1570" s="211">
        <f t="shared" si="232"/>
        <v>0</v>
      </c>
      <c r="T1570" s="211">
        <f t="shared" si="228"/>
        <v>1200</v>
      </c>
      <c r="U1570" s="211">
        <f t="shared" si="233"/>
        <v>1200</v>
      </c>
      <c r="V1570" s="220"/>
      <c r="X1570" s="63" t="str">
        <f>'טבלה מרכזת'!A1570</f>
        <v>תשושים-אופק</v>
      </c>
      <c r="Y1570" s="63">
        <f>'טבלה מרכזת'!B1570</f>
        <v>120</v>
      </c>
      <c r="Z1570" s="63" t="str">
        <f>'טבלה מרכזת'!C1570</f>
        <v>ריהוט</v>
      </c>
      <c r="AA1570" s="63" t="str">
        <f>'טבלה מרכזת'!D1570</f>
        <v>חדר מנהל</v>
      </c>
      <c r="AB1570" s="63" t="str">
        <f>'טבלה מרכזת'!E1570</f>
        <v>כיסא מנהל</v>
      </c>
      <c r="AC1570" s="63">
        <f>'טבלה מרכזת'!F1570</f>
        <v>1200</v>
      </c>
      <c r="AD1570" s="63">
        <f>'טבלה מרכזת'!G1570</f>
        <v>1</v>
      </c>
      <c r="AE1570" s="63">
        <f>'טבלה מרכזת'!H1570</f>
        <v>1200</v>
      </c>
    </row>
    <row r="1571" spans="2:31" ht="14.5" thickBot="1" x14ac:dyDescent="0.35">
      <c r="B1571" s="64" t="str">
        <f>תקן[[#This Row],[סוג מרכז]]</f>
        <v>תשושים-אופק</v>
      </c>
      <c r="C1571" s="64">
        <f>תקן[[#This Row],[גודל מרכז]]</f>
        <v>120</v>
      </c>
      <c r="D1571" s="64" t="str">
        <f>תקן[[#This Row],[סוג פריט]]</f>
        <v>ריהוט</v>
      </c>
      <c r="E1571" s="64" t="str">
        <f>תקן[[#This Row],[קטגוריה]]</f>
        <v>אולם כניסה</v>
      </c>
      <c r="F1571" s="60" t="str">
        <f>תקן[[#This Row],[תיאור הפריט]]</f>
        <v>כיסא פעילות/עובד</v>
      </c>
      <c r="G1571" s="64">
        <f>תקן[[#This Row],[עלות פריט]]</f>
        <v>450</v>
      </c>
      <c r="H1571" s="64">
        <f>תקן[[#This Row],[כמות]]</f>
        <v>12</v>
      </c>
      <c r="I1571" s="64">
        <f>תקן[[#This Row],[סהכ עלות]]</f>
        <v>5400</v>
      </c>
      <c r="J1571" s="65"/>
      <c r="K1571" s="209" t="str">
        <f t="shared" si="229"/>
        <v>כיסא פעילות/עובד</v>
      </c>
      <c r="L1571" s="210">
        <f t="shared" si="225"/>
        <v>12</v>
      </c>
      <c r="M1571" s="211">
        <f t="shared" si="226"/>
        <v>0</v>
      </c>
      <c r="N1571" s="211">
        <f t="shared" si="227"/>
        <v>5400</v>
      </c>
      <c r="O1571" s="210"/>
      <c r="P1571" s="218"/>
      <c r="Q1571" s="215" t="str">
        <f t="shared" si="230"/>
        <v>ריהוט</v>
      </c>
      <c r="R1571" s="219">
        <f t="shared" si="231"/>
        <v>12</v>
      </c>
      <c r="S1571" s="211">
        <f t="shared" si="232"/>
        <v>0</v>
      </c>
      <c r="T1571" s="211">
        <f t="shared" si="228"/>
        <v>450</v>
      </c>
      <c r="U1571" s="211">
        <f t="shared" si="233"/>
        <v>5400</v>
      </c>
      <c r="V1571" s="220"/>
      <c r="X1571" s="63" t="str">
        <f>'טבלה מרכזת'!A1571</f>
        <v>תשושים-אופק</v>
      </c>
      <c r="Y1571" s="63">
        <f>'טבלה מרכזת'!B1571</f>
        <v>120</v>
      </c>
      <c r="Z1571" s="63" t="str">
        <f>'טבלה מרכזת'!C1571</f>
        <v>ריהוט</v>
      </c>
      <c r="AA1571" s="63" t="str">
        <f>'טבלה מרכזת'!D1571</f>
        <v>אולם כניסה</v>
      </c>
      <c r="AB1571" s="63" t="str">
        <f>'טבלה מרכזת'!E1571</f>
        <v>כיסא פעילות/עובד</v>
      </c>
      <c r="AC1571" s="63">
        <f>'טבלה מרכזת'!F1571</f>
        <v>450</v>
      </c>
      <c r="AD1571" s="63">
        <f>'טבלה מרכזת'!G1571</f>
        <v>12</v>
      </c>
      <c r="AE1571" s="63">
        <f>'טבלה מרכזת'!H1571</f>
        <v>5400</v>
      </c>
    </row>
    <row r="1572" spans="2:31" ht="14.5" thickBot="1" x14ac:dyDescent="0.35">
      <c r="B1572" s="64" t="str">
        <f>תקן[[#This Row],[סוג מרכז]]</f>
        <v>תשושים-אופק</v>
      </c>
      <c r="C1572" s="64">
        <f>תקן[[#This Row],[גודל מרכז]]</f>
        <v>120</v>
      </c>
      <c r="D1572" s="64" t="str">
        <f>תקן[[#This Row],[סוג פריט]]</f>
        <v>ריהוט</v>
      </c>
      <c r="E1572" s="64" t="str">
        <f>תקן[[#This Row],[קטגוריה]]</f>
        <v>חדר מזכירות וקבלה</v>
      </c>
      <c r="F1572" s="60" t="str">
        <f>תקן[[#This Row],[תיאור הפריט]]</f>
        <v>כיסא פעילות/עובד</v>
      </c>
      <c r="G1572" s="64">
        <f>תקן[[#This Row],[עלות פריט]]</f>
        <v>450</v>
      </c>
      <c r="H1572" s="64">
        <f>תקן[[#This Row],[כמות]]</f>
        <v>2</v>
      </c>
      <c r="I1572" s="64">
        <f>תקן[[#This Row],[סהכ עלות]]</f>
        <v>900</v>
      </c>
      <c r="J1572" s="65"/>
      <c r="K1572" s="209" t="str">
        <f t="shared" si="229"/>
        <v>כיסא פעילות/עובד</v>
      </c>
      <c r="L1572" s="210">
        <f t="shared" si="225"/>
        <v>2</v>
      </c>
      <c r="M1572" s="211">
        <f t="shared" si="226"/>
        <v>0</v>
      </c>
      <c r="N1572" s="211">
        <f t="shared" si="227"/>
        <v>900</v>
      </c>
      <c r="O1572" s="210"/>
      <c r="P1572" s="218"/>
      <c r="Q1572" s="215" t="str">
        <f t="shared" si="230"/>
        <v>ריהוט</v>
      </c>
      <c r="R1572" s="219">
        <f t="shared" si="231"/>
        <v>2</v>
      </c>
      <c r="S1572" s="211">
        <f t="shared" si="232"/>
        <v>0</v>
      </c>
      <c r="T1572" s="211">
        <f t="shared" si="228"/>
        <v>450</v>
      </c>
      <c r="U1572" s="211">
        <f t="shared" si="233"/>
        <v>900</v>
      </c>
      <c r="V1572" s="220"/>
      <c r="X1572" s="63" t="str">
        <f>'טבלה מרכזת'!A1572</f>
        <v>תשושים-אופק</v>
      </c>
      <c r="Y1572" s="63">
        <f>'טבלה מרכזת'!B1572</f>
        <v>120</v>
      </c>
      <c r="Z1572" s="63" t="str">
        <f>'טבלה מרכזת'!C1572</f>
        <v>ריהוט</v>
      </c>
      <c r="AA1572" s="63" t="str">
        <f>'טבלה מרכזת'!D1572</f>
        <v>חדר מזכירות וקבלה</v>
      </c>
      <c r="AB1572" s="63" t="str">
        <f>'טבלה מרכזת'!E1572</f>
        <v>כיסא פעילות/עובד</v>
      </c>
      <c r="AC1572" s="63">
        <f>'טבלה מרכזת'!F1572</f>
        <v>450</v>
      </c>
      <c r="AD1572" s="63">
        <f>'טבלה מרכזת'!G1572</f>
        <v>2</v>
      </c>
      <c r="AE1572" s="63">
        <f>'טבלה מרכזת'!H1572</f>
        <v>900</v>
      </c>
    </row>
    <row r="1573" spans="2:31" ht="14.5" thickBot="1" x14ac:dyDescent="0.35">
      <c r="B1573" s="64" t="str">
        <f>תקן[[#This Row],[סוג מרכז]]</f>
        <v>תשושים-אופק</v>
      </c>
      <c r="C1573" s="64">
        <f>תקן[[#This Row],[גודל מרכז]]</f>
        <v>120</v>
      </c>
      <c r="D1573" s="64" t="str">
        <f>תקן[[#This Row],[סוג פריט]]</f>
        <v>ריהוט</v>
      </c>
      <c r="E1573" s="64" t="str">
        <f>תקן[[#This Row],[קטגוריה]]</f>
        <v>חדר מנהל</v>
      </c>
      <c r="F1573" s="60" t="str">
        <f>תקן[[#This Row],[תיאור הפריט]]</f>
        <v>כיסא פעילות/עובד</v>
      </c>
      <c r="G1573" s="64">
        <f>תקן[[#This Row],[עלות פריט]]</f>
        <v>450</v>
      </c>
      <c r="H1573" s="64">
        <f>תקן[[#This Row],[כמות]]</f>
        <v>2</v>
      </c>
      <c r="I1573" s="64">
        <f>תקן[[#This Row],[סהכ עלות]]</f>
        <v>900</v>
      </c>
      <c r="J1573" s="65"/>
      <c r="K1573" s="209" t="str">
        <f t="shared" si="229"/>
        <v>כיסא פעילות/עובד</v>
      </c>
      <c r="L1573" s="210">
        <f t="shared" si="225"/>
        <v>2</v>
      </c>
      <c r="M1573" s="211">
        <f t="shared" si="226"/>
        <v>0</v>
      </c>
      <c r="N1573" s="211">
        <f t="shared" si="227"/>
        <v>900</v>
      </c>
      <c r="O1573" s="210"/>
      <c r="P1573" s="218"/>
      <c r="Q1573" s="215" t="str">
        <f t="shared" si="230"/>
        <v>ריהוט</v>
      </c>
      <c r="R1573" s="219">
        <f t="shared" si="231"/>
        <v>2</v>
      </c>
      <c r="S1573" s="211">
        <f t="shared" si="232"/>
        <v>0</v>
      </c>
      <c r="T1573" s="211">
        <f t="shared" si="228"/>
        <v>450</v>
      </c>
      <c r="U1573" s="211">
        <f t="shared" si="233"/>
        <v>900</v>
      </c>
      <c r="V1573" s="220"/>
      <c r="X1573" s="63" t="str">
        <f>'טבלה מרכזת'!A1573</f>
        <v>תשושים-אופק</v>
      </c>
      <c r="Y1573" s="63">
        <f>'טבלה מרכזת'!B1573</f>
        <v>120</v>
      </c>
      <c r="Z1573" s="63" t="str">
        <f>'טבלה מרכזת'!C1573</f>
        <v>ריהוט</v>
      </c>
      <c r="AA1573" s="63" t="str">
        <f>'טבלה מרכזת'!D1573</f>
        <v>חדר מנהל</v>
      </c>
      <c r="AB1573" s="63" t="str">
        <f>'טבלה מרכזת'!E1573</f>
        <v>כיסא פעילות/עובד</v>
      </c>
      <c r="AC1573" s="63">
        <f>'טבלה מרכזת'!F1573</f>
        <v>450</v>
      </c>
      <c r="AD1573" s="63">
        <f>'טבלה מרכזת'!G1573</f>
        <v>2</v>
      </c>
      <c r="AE1573" s="63">
        <f>'טבלה מרכזת'!H1573</f>
        <v>900</v>
      </c>
    </row>
    <row r="1574" spans="2:31" ht="14.5" thickBot="1" x14ac:dyDescent="0.35">
      <c r="B1574" s="64" t="str">
        <f>תקן[[#This Row],[סוג מרכז]]</f>
        <v>תשושים-אופק</v>
      </c>
      <c r="C1574" s="64">
        <f>תקן[[#This Row],[גודל מרכז]]</f>
        <v>120</v>
      </c>
      <c r="D1574" s="64" t="str">
        <f>תקן[[#This Row],[סוג פריט]]</f>
        <v>ריהוט</v>
      </c>
      <c r="E1574" s="64" t="str">
        <f>תקן[[#This Row],[קטגוריה]]</f>
        <v>חדרי פעילות/תעסוקה</v>
      </c>
      <c r="F1574" s="60" t="str">
        <f>תקן[[#This Row],[תיאור הפריט]]</f>
        <v>כיסא פעילות/עובד</v>
      </c>
      <c r="G1574" s="64">
        <f>תקן[[#This Row],[עלות פריט]]</f>
        <v>450</v>
      </c>
      <c r="H1574" s="64">
        <f>תקן[[#This Row],[כמות]]</f>
        <v>120</v>
      </c>
      <c r="I1574" s="64">
        <f>תקן[[#This Row],[סהכ עלות]]</f>
        <v>54000</v>
      </c>
      <c r="J1574" s="65"/>
      <c r="K1574" s="209" t="str">
        <f t="shared" si="229"/>
        <v>כיסא פעילות/עובד</v>
      </c>
      <c r="L1574" s="210">
        <f t="shared" si="225"/>
        <v>120</v>
      </c>
      <c r="M1574" s="211">
        <f t="shared" si="226"/>
        <v>0</v>
      </c>
      <c r="N1574" s="211">
        <f t="shared" si="227"/>
        <v>54000</v>
      </c>
      <c r="O1574" s="210"/>
      <c r="P1574" s="218"/>
      <c r="Q1574" s="215" t="str">
        <f t="shared" si="230"/>
        <v>ריהוט</v>
      </c>
      <c r="R1574" s="219">
        <f t="shared" si="231"/>
        <v>120</v>
      </c>
      <c r="S1574" s="211">
        <f t="shared" si="232"/>
        <v>0</v>
      </c>
      <c r="T1574" s="211">
        <f t="shared" si="228"/>
        <v>450</v>
      </c>
      <c r="U1574" s="211">
        <f t="shared" si="233"/>
        <v>54000</v>
      </c>
      <c r="V1574" s="220"/>
      <c r="X1574" s="63" t="str">
        <f>'טבלה מרכזת'!A1574</f>
        <v>תשושים-אופק</v>
      </c>
      <c r="Y1574" s="63">
        <f>'טבלה מרכזת'!B1574</f>
        <v>120</v>
      </c>
      <c r="Z1574" s="63" t="str">
        <f>'טבלה מרכזת'!C1574</f>
        <v>ריהוט</v>
      </c>
      <c r="AA1574" s="63" t="str">
        <f>'טבלה מרכזת'!D1574</f>
        <v>חדרי פעילות/תעסוקה</v>
      </c>
      <c r="AB1574" s="63" t="str">
        <f>'טבלה מרכזת'!E1574</f>
        <v>כיסא פעילות/עובד</v>
      </c>
      <c r="AC1574" s="63">
        <f>'טבלה מרכזת'!F1574</f>
        <v>450</v>
      </c>
      <c r="AD1574" s="63">
        <f>'טבלה מרכזת'!G1574</f>
        <v>120</v>
      </c>
      <c r="AE1574" s="63">
        <f>'טבלה מרכזת'!H1574</f>
        <v>54000</v>
      </c>
    </row>
    <row r="1575" spans="2:31" ht="14.5" thickBot="1" x14ac:dyDescent="0.35">
      <c r="B1575" s="64" t="str">
        <f>תקן[[#This Row],[סוג מרכז]]</f>
        <v>תשושים-אופק</v>
      </c>
      <c r="C1575" s="64">
        <f>תקן[[#This Row],[גודל מרכז]]</f>
        <v>120</v>
      </c>
      <c r="D1575" s="64" t="str">
        <f>תקן[[#This Row],[סוג פריט]]</f>
        <v>ריהוט</v>
      </c>
      <c r="E1575" s="64" t="str">
        <f>תקן[[#This Row],[קטגוריה]]</f>
        <v>חדרי צוות/רב תחומי</v>
      </c>
      <c r="F1575" s="60" t="str">
        <f>תקן[[#This Row],[תיאור הפריט]]</f>
        <v>כיסא פעילות/עובד</v>
      </c>
      <c r="G1575" s="64">
        <f>תקן[[#This Row],[עלות פריט]]</f>
        <v>450</v>
      </c>
      <c r="H1575" s="64">
        <f>תקן[[#This Row],[כמות]]</f>
        <v>20</v>
      </c>
      <c r="I1575" s="64">
        <f>תקן[[#This Row],[סהכ עלות]]</f>
        <v>9000</v>
      </c>
      <c r="J1575" s="65"/>
      <c r="K1575" s="209" t="str">
        <f t="shared" si="229"/>
        <v>כיסא פעילות/עובד</v>
      </c>
      <c r="L1575" s="210">
        <f t="shared" si="225"/>
        <v>20</v>
      </c>
      <c r="M1575" s="211">
        <f t="shared" si="226"/>
        <v>0</v>
      </c>
      <c r="N1575" s="211">
        <f t="shared" si="227"/>
        <v>9000</v>
      </c>
      <c r="O1575" s="210"/>
      <c r="P1575" s="218"/>
      <c r="Q1575" s="215" t="str">
        <f t="shared" si="230"/>
        <v>ריהוט</v>
      </c>
      <c r="R1575" s="219">
        <f t="shared" si="231"/>
        <v>20</v>
      </c>
      <c r="S1575" s="211">
        <f t="shared" si="232"/>
        <v>0</v>
      </c>
      <c r="T1575" s="211">
        <f t="shared" si="228"/>
        <v>450</v>
      </c>
      <c r="U1575" s="211">
        <f t="shared" si="233"/>
        <v>9000</v>
      </c>
      <c r="V1575" s="220"/>
      <c r="X1575" s="63" t="str">
        <f>'טבלה מרכזת'!A1575</f>
        <v>תשושים-אופק</v>
      </c>
      <c r="Y1575" s="63">
        <f>'טבלה מרכזת'!B1575</f>
        <v>120</v>
      </c>
      <c r="Z1575" s="63" t="str">
        <f>'טבלה מרכזת'!C1575</f>
        <v>ריהוט</v>
      </c>
      <c r="AA1575" s="63" t="str">
        <f>'טבלה מרכזת'!D1575</f>
        <v>חדרי צוות/רב תחומי</v>
      </c>
      <c r="AB1575" s="63" t="str">
        <f>'טבלה מרכזת'!E1575</f>
        <v>כיסא פעילות/עובד</v>
      </c>
      <c r="AC1575" s="63">
        <f>'טבלה מרכזת'!F1575</f>
        <v>450</v>
      </c>
      <c r="AD1575" s="63">
        <f>'טבלה מרכזת'!G1575</f>
        <v>20</v>
      </c>
      <c r="AE1575" s="63">
        <f>'טבלה מרכזת'!H1575</f>
        <v>9000</v>
      </c>
    </row>
    <row r="1576" spans="2:31" ht="14.5" thickBot="1" x14ac:dyDescent="0.35">
      <c r="B1576" s="64" t="str">
        <f>תקן[[#This Row],[סוג מרכז]]</f>
        <v>תשושים-אופק</v>
      </c>
      <c r="C1576" s="64">
        <f>תקן[[#This Row],[גודל מרכז]]</f>
        <v>120</v>
      </c>
      <c r="D1576" s="64" t="str">
        <f>תקן[[#This Row],[סוג פריט]]</f>
        <v>ריהוט</v>
      </c>
      <c r="E1576" s="64" t="str">
        <f>תקן[[#This Row],[קטגוריה]]</f>
        <v>חדר רחצה</v>
      </c>
      <c r="F1576" s="60" t="str">
        <f>תקן[[#This Row],[תיאור הפריט]]</f>
        <v>כיסא רחצה תיקני על גלגלים</v>
      </c>
      <c r="G1576" s="64">
        <f>תקן[[#This Row],[עלות פריט]]</f>
        <v>1200</v>
      </c>
      <c r="H1576" s="64">
        <f>תקן[[#This Row],[כמות]]</f>
        <v>2</v>
      </c>
      <c r="I1576" s="64">
        <f>תקן[[#This Row],[סהכ עלות]]</f>
        <v>2400</v>
      </c>
      <c r="J1576" s="65"/>
      <c r="K1576" s="209" t="str">
        <f t="shared" si="229"/>
        <v>כיסא רחצה תיקני על גלגלים</v>
      </c>
      <c r="L1576" s="210">
        <f t="shared" si="225"/>
        <v>2</v>
      </c>
      <c r="M1576" s="211">
        <f t="shared" si="226"/>
        <v>0</v>
      </c>
      <c r="N1576" s="211">
        <f t="shared" si="227"/>
        <v>2400</v>
      </c>
      <c r="O1576" s="210"/>
      <c r="P1576" s="218"/>
      <c r="Q1576" s="215" t="str">
        <f t="shared" si="230"/>
        <v>ריהוט</v>
      </c>
      <c r="R1576" s="219">
        <f t="shared" si="231"/>
        <v>2</v>
      </c>
      <c r="S1576" s="211">
        <f t="shared" si="232"/>
        <v>0</v>
      </c>
      <c r="T1576" s="211">
        <f t="shared" si="228"/>
        <v>1200</v>
      </c>
      <c r="U1576" s="211">
        <f t="shared" si="233"/>
        <v>2400</v>
      </c>
      <c r="V1576" s="220"/>
      <c r="X1576" s="63" t="str">
        <f>'טבלה מרכזת'!A1576</f>
        <v>תשושים-אופק</v>
      </c>
      <c r="Y1576" s="63">
        <f>'טבלה מרכזת'!B1576</f>
        <v>120</v>
      </c>
      <c r="Z1576" s="63" t="str">
        <f>'טבלה מרכזת'!C1576</f>
        <v>ריהוט</v>
      </c>
      <c r="AA1576" s="63" t="str">
        <f>'טבלה מרכזת'!D1576</f>
        <v>חדר רחצה</v>
      </c>
      <c r="AB1576" s="63" t="str">
        <f>'טבלה מרכזת'!E1576</f>
        <v>כיסא רחצה תיקני על גלגלים</v>
      </c>
      <c r="AC1576" s="63">
        <f>'טבלה מרכזת'!F1576</f>
        <v>1200</v>
      </c>
      <c r="AD1576" s="63">
        <f>'טבלה מרכזת'!G1576</f>
        <v>2</v>
      </c>
      <c r="AE1576" s="63">
        <f>'טבלה מרכזת'!H1576</f>
        <v>2400</v>
      </c>
    </row>
    <row r="1577" spans="2:31" ht="14.5" thickBot="1" x14ac:dyDescent="0.35">
      <c r="B1577" s="64" t="str">
        <f>תקן[[#This Row],[סוג מרכז]]</f>
        <v>תשושים-אופק</v>
      </c>
      <c r="C1577" s="64">
        <f>תקן[[#This Row],[גודל מרכז]]</f>
        <v>120</v>
      </c>
      <c r="D1577" s="64" t="str">
        <f>תקן[[#This Row],[סוג פריט]]</f>
        <v>ריהוט</v>
      </c>
      <c r="E1577" s="64" t="str">
        <f>תקן[[#This Row],[קטגוריה]]</f>
        <v>כללי</v>
      </c>
      <c r="F1577" s="60" t="str">
        <f>תקן[[#This Row],[תיאור הפריט]]</f>
        <v>כספת</v>
      </c>
      <c r="G1577" s="64">
        <f>תקן[[#This Row],[עלות פריט]]</f>
        <v>800</v>
      </c>
      <c r="H1577" s="64">
        <f>תקן[[#This Row],[כמות]]</f>
        <v>2</v>
      </c>
      <c r="I1577" s="64">
        <f>תקן[[#This Row],[סהכ עלות]]</f>
        <v>1600</v>
      </c>
      <c r="J1577" s="65"/>
      <c r="K1577" s="209" t="str">
        <f t="shared" si="229"/>
        <v>כספת</v>
      </c>
      <c r="L1577" s="210">
        <f t="shared" si="225"/>
        <v>2</v>
      </c>
      <c r="M1577" s="211">
        <f t="shared" si="226"/>
        <v>0</v>
      </c>
      <c r="N1577" s="211">
        <f t="shared" si="227"/>
        <v>1600</v>
      </c>
      <c r="O1577" s="210"/>
      <c r="P1577" s="218"/>
      <c r="Q1577" s="215" t="str">
        <f t="shared" si="230"/>
        <v>ריהוט</v>
      </c>
      <c r="R1577" s="219">
        <f t="shared" si="231"/>
        <v>2</v>
      </c>
      <c r="S1577" s="211">
        <f t="shared" si="232"/>
        <v>0</v>
      </c>
      <c r="T1577" s="211">
        <f t="shared" si="228"/>
        <v>800</v>
      </c>
      <c r="U1577" s="211">
        <f t="shared" si="233"/>
        <v>1600</v>
      </c>
      <c r="V1577" s="220"/>
      <c r="X1577" s="63" t="str">
        <f>'טבלה מרכזת'!A1577</f>
        <v>תשושים-אופק</v>
      </c>
      <c r="Y1577" s="63">
        <f>'טבלה מרכזת'!B1577</f>
        <v>120</v>
      </c>
      <c r="Z1577" s="63" t="str">
        <f>'טבלה מרכזת'!C1577</f>
        <v>ריהוט</v>
      </c>
      <c r="AA1577" s="63" t="str">
        <f>'טבלה מרכזת'!D1577</f>
        <v>כללי</v>
      </c>
      <c r="AB1577" s="63" t="str">
        <f>'טבלה מרכזת'!E1577</f>
        <v>כספת</v>
      </c>
      <c r="AC1577" s="63">
        <f>'טבלה מרכזת'!F1577</f>
        <v>800</v>
      </c>
      <c r="AD1577" s="63">
        <f>'טבלה מרכזת'!G1577</f>
        <v>2</v>
      </c>
      <c r="AE1577" s="63">
        <f>'טבלה מרכזת'!H1577</f>
        <v>1600</v>
      </c>
    </row>
    <row r="1578" spans="2:31" ht="14.5" thickBot="1" x14ac:dyDescent="0.35">
      <c r="B1578" s="64" t="str">
        <f>תקן[[#This Row],[סוג מרכז]]</f>
        <v>תשושים-אופק</v>
      </c>
      <c r="C1578" s="64">
        <f>תקן[[#This Row],[גודל מרכז]]</f>
        <v>120</v>
      </c>
      <c r="D1578" s="64" t="str">
        <f>תקן[[#This Row],[סוג פריט]]</f>
        <v>ריהוט</v>
      </c>
      <c r="E1578" s="64" t="str">
        <f>תקן[[#This Row],[קטגוריה]]</f>
        <v>חדר רחצה</v>
      </c>
      <c r="F1578" s="60" t="str">
        <f>תקן[[#This Row],[תיאור הפריט]]</f>
        <v>מדף להנחת אביזרים</v>
      </c>
      <c r="G1578" s="64">
        <f>תקן[[#This Row],[עלות פריט]]</f>
        <v>350</v>
      </c>
      <c r="H1578" s="64">
        <f>תקן[[#This Row],[כמות]]</f>
        <v>2</v>
      </c>
      <c r="I1578" s="64">
        <f>תקן[[#This Row],[סהכ עלות]]</f>
        <v>700</v>
      </c>
      <c r="J1578" s="65"/>
      <c r="K1578" s="209" t="str">
        <f t="shared" si="229"/>
        <v>מדף להנחת אביזרים</v>
      </c>
      <c r="L1578" s="210">
        <f t="shared" si="225"/>
        <v>2</v>
      </c>
      <c r="M1578" s="211">
        <f t="shared" si="226"/>
        <v>0</v>
      </c>
      <c r="N1578" s="211">
        <f t="shared" si="227"/>
        <v>700</v>
      </c>
      <c r="O1578" s="210"/>
      <c r="P1578" s="218"/>
      <c r="Q1578" s="215" t="str">
        <f t="shared" si="230"/>
        <v>ריהוט</v>
      </c>
      <c r="R1578" s="219">
        <f t="shared" si="231"/>
        <v>2</v>
      </c>
      <c r="S1578" s="211">
        <f t="shared" si="232"/>
        <v>0</v>
      </c>
      <c r="T1578" s="211">
        <f t="shared" si="228"/>
        <v>350</v>
      </c>
      <c r="U1578" s="211">
        <f t="shared" si="233"/>
        <v>700</v>
      </c>
      <c r="V1578" s="220"/>
      <c r="X1578" s="63" t="str">
        <f>'טבלה מרכזת'!A1578</f>
        <v>תשושים-אופק</v>
      </c>
      <c r="Y1578" s="63">
        <f>'טבלה מרכזת'!B1578</f>
        <v>120</v>
      </c>
      <c r="Z1578" s="63" t="str">
        <f>'טבלה מרכזת'!C1578</f>
        <v>ריהוט</v>
      </c>
      <c r="AA1578" s="63" t="str">
        <f>'טבלה מרכזת'!D1578</f>
        <v>חדר רחצה</v>
      </c>
      <c r="AB1578" s="63" t="str">
        <f>'טבלה מרכזת'!E1578</f>
        <v>מדף להנחת אביזרים</v>
      </c>
      <c r="AC1578" s="63">
        <f>'טבלה מרכזת'!F1578</f>
        <v>350</v>
      </c>
      <c r="AD1578" s="63">
        <f>'טבלה מרכזת'!G1578</f>
        <v>2</v>
      </c>
      <c r="AE1578" s="63">
        <f>'טבלה מרכזת'!H1578</f>
        <v>700</v>
      </c>
    </row>
    <row r="1579" spans="2:31" ht="14.5" thickBot="1" x14ac:dyDescent="0.35">
      <c r="B1579" s="64" t="str">
        <f>תקן[[#This Row],[סוג מרכז]]</f>
        <v>תשושים-אופק</v>
      </c>
      <c r="C1579" s="64">
        <f>תקן[[#This Row],[גודל מרכז]]</f>
        <v>120</v>
      </c>
      <c r="D1579" s="64" t="str">
        <f>תקן[[#This Row],[סוג פריט]]</f>
        <v>ריהוט</v>
      </c>
      <c r="E1579" s="64" t="str">
        <f>תקן[[#This Row],[קטגוריה]]</f>
        <v>חדר מנוחה</v>
      </c>
      <c r="F1579" s="60" t="str">
        <f>תקן[[#This Row],[תיאור הפריט]]</f>
        <v>מיטה + מזרון לטקס</v>
      </c>
      <c r="G1579" s="64">
        <f>תקן[[#This Row],[עלות פריט]]</f>
        <v>1500</v>
      </c>
      <c r="H1579" s="64">
        <f>תקן[[#This Row],[כמות]]</f>
        <v>1</v>
      </c>
      <c r="I1579" s="64">
        <f>תקן[[#This Row],[סהכ עלות]]</f>
        <v>1500</v>
      </c>
      <c r="J1579" s="65"/>
      <c r="K1579" s="209" t="str">
        <f t="shared" si="229"/>
        <v>מיטה + מזרון לטקס</v>
      </c>
      <c r="L1579" s="210">
        <f t="shared" si="225"/>
        <v>1</v>
      </c>
      <c r="M1579" s="211">
        <f t="shared" si="226"/>
        <v>0</v>
      </c>
      <c r="N1579" s="211">
        <f t="shared" si="227"/>
        <v>1500</v>
      </c>
      <c r="O1579" s="210"/>
      <c r="P1579" s="218"/>
      <c r="Q1579" s="215" t="str">
        <f t="shared" si="230"/>
        <v>ריהוט</v>
      </c>
      <c r="R1579" s="219">
        <f t="shared" si="231"/>
        <v>1</v>
      </c>
      <c r="S1579" s="211">
        <f t="shared" si="232"/>
        <v>0</v>
      </c>
      <c r="T1579" s="211">
        <f t="shared" si="228"/>
        <v>1500</v>
      </c>
      <c r="U1579" s="211">
        <f t="shared" si="233"/>
        <v>1500</v>
      </c>
      <c r="V1579" s="220"/>
      <c r="X1579" s="63" t="str">
        <f>'טבלה מרכזת'!A1579</f>
        <v>תשושים-אופק</v>
      </c>
      <c r="Y1579" s="63">
        <f>'טבלה מרכזת'!B1579</f>
        <v>120</v>
      </c>
      <c r="Z1579" s="63" t="str">
        <f>'טבלה מרכזת'!C1579</f>
        <v>ריהוט</v>
      </c>
      <c r="AA1579" s="63" t="str">
        <f>'טבלה מרכזת'!D1579</f>
        <v>חדר מנוחה</v>
      </c>
      <c r="AB1579" s="63" t="str">
        <f>'טבלה מרכזת'!E1579</f>
        <v>מיטה + מזרון לטקס</v>
      </c>
      <c r="AC1579" s="63">
        <f>'טבלה מרכזת'!F1579</f>
        <v>1500</v>
      </c>
      <c r="AD1579" s="63">
        <f>'טבלה מרכזת'!G1579</f>
        <v>1</v>
      </c>
      <c r="AE1579" s="63">
        <f>'טבלה מרכזת'!H1579</f>
        <v>1500</v>
      </c>
    </row>
    <row r="1580" spans="2:31" ht="14.5" thickBot="1" x14ac:dyDescent="0.35">
      <c r="B1580" s="64" t="str">
        <f>תקן[[#This Row],[סוג מרכז]]</f>
        <v>תשושים-אופק</v>
      </c>
      <c r="C1580" s="64">
        <f>תקן[[#This Row],[גודל מרכז]]</f>
        <v>120</v>
      </c>
      <c r="D1580" s="64" t="str">
        <f>תקן[[#This Row],[סוג פריט]]</f>
        <v>ריהוט</v>
      </c>
      <c r="E1580" s="64" t="str">
        <f>תקן[[#This Row],[קטגוריה]]</f>
        <v>חדרי צוות/רב תחומי</v>
      </c>
      <c r="F1580" s="60" t="str">
        <f>תקן[[#This Row],[תיאור הפריט]]</f>
        <v>מיטה חשמלית</v>
      </c>
      <c r="G1580" s="64">
        <f>תקן[[#This Row],[עלות פריט]]</f>
        <v>6000</v>
      </c>
      <c r="H1580" s="64">
        <f>תקן[[#This Row],[כמות]]</f>
        <v>1</v>
      </c>
      <c r="I1580" s="64">
        <f>תקן[[#This Row],[סהכ עלות]]</f>
        <v>6000</v>
      </c>
      <c r="J1580" s="65"/>
      <c r="K1580" s="209" t="str">
        <f t="shared" si="229"/>
        <v>מיטה חשמלית</v>
      </c>
      <c r="L1580" s="210">
        <f t="shared" si="225"/>
        <v>1</v>
      </c>
      <c r="M1580" s="211">
        <f t="shared" si="226"/>
        <v>0</v>
      </c>
      <c r="N1580" s="211">
        <f t="shared" si="227"/>
        <v>6000</v>
      </c>
      <c r="O1580" s="210"/>
      <c r="P1580" s="218"/>
      <c r="Q1580" s="215" t="str">
        <f t="shared" si="230"/>
        <v>ריהוט</v>
      </c>
      <c r="R1580" s="219">
        <f t="shared" si="231"/>
        <v>1</v>
      </c>
      <c r="S1580" s="211">
        <f t="shared" si="232"/>
        <v>0</v>
      </c>
      <c r="T1580" s="211">
        <f t="shared" si="228"/>
        <v>6000</v>
      </c>
      <c r="U1580" s="211">
        <f t="shared" si="233"/>
        <v>6000</v>
      </c>
      <c r="V1580" s="220"/>
      <c r="X1580" s="63" t="str">
        <f>'טבלה מרכזת'!A1580</f>
        <v>תשושים-אופק</v>
      </c>
      <c r="Y1580" s="63">
        <f>'טבלה מרכזת'!B1580</f>
        <v>120</v>
      </c>
      <c r="Z1580" s="63" t="str">
        <f>'טבלה מרכזת'!C1580</f>
        <v>ריהוט</v>
      </c>
      <c r="AA1580" s="63" t="str">
        <f>'טבלה מרכזת'!D1580</f>
        <v>חדרי צוות/רב תחומי</v>
      </c>
      <c r="AB1580" s="63" t="str">
        <f>'טבלה מרכזת'!E1580</f>
        <v>מיטה חשמלית</v>
      </c>
      <c r="AC1580" s="63">
        <f>'טבלה מרכזת'!F1580</f>
        <v>6000</v>
      </c>
      <c r="AD1580" s="63">
        <f>'טבלה מרכזת'!G1580</f>
        <v>1</v>
      </c>
      <c r="AE1580" s="63">
        <f>'טבלה מרכזת'!H1580</f>
        <v>6000</v>
      </c>
    </row>
    <row r="1581" spans="2:31" ht="14.5" thickBot="1" x14ac:dyDescent="0.35">
      <c r="B1581" s="64" t="str">
        <f>תקן[[#This Row],[סוג מרכז]]</f>
        <v>תשושים-אופק</v>
      </c>
      <c r="C1581" s="64">
        <f>תקן[[#This Row],[גודל מרכז]]</f>
        <v>120</v>
      </c>
      <c r="D1581" s="64" t="str">
        <f>תקן[[#This Row],[סוג פריט]]</f>
        <v>ריהוט</v>
      </c>
      <c r="E1581" s="64" t="str">
        <f>תקן[[#This Row],[קטגוריה]]</f>
        <v>חדר רחצה</v>
      </c>
      <c r="F1581" s="60" t="str">
        <f>תקן[[#This Row],[תיאור הפריט]]</f>
        <v>מראה</v>
      </c>
      <c r="G1581" s="64">
        <f>תקן[[#This Row],[עלות פריט]]</f>
        <v>250</v>
      </c>
      <c r="H1581" s="64">
        <f>תקן[[#This Row],[כמות]]</f>
        <v>2</v>
      </c>
      <c r="I1581" s="64">
        <f>תקן[[#This Row],[סהכ עלות]]</f>
        <v>500</v>
      </c>
      <c r="J1581" s="65"/>
      <c r="K1581" s="209" t="str">
        <f t="shared" si="229"/>
        <v>מראה</v>
      </c>
      <c r="L1581" s="210">
        <f t="shared" si="225"/>
        <v>2</v>
      </c>
      <c r="M1581" s="211">
        <f t="shared" si="226"/>
        <v>0</v>
      </c>
      <c r="N1581" s="211">
        <f t="shared" si="227"/>
        <v>500</v>
      </c>
      <c r="O1581" s="210"/>
      <c r="P1581" s="218"/>
      <c r="Q1581" s="215" t="str">
        <f t="shared" si="230"/>
        <v>ריהוט</v>
      </c>
      <c r="R1581" s="219">
        <f t="shared" si="231"/>
        <v>2</v>
      </c>
      <c r="S1581" s="211">
        <f t="shared" si="232"/>
        <v>0</v>
      </c>
      <c r="T1581" s="211">
        <f t="shared" si="228"/>
        <v>250</v>
      </c>
      <c r="U1581" s="211">
        <f t="shared" si="233"/>
        <v>500</v>
      </c>
      <c r="V1581" s="220"/>
      <c r="X1581" s="63" t="str">
        <f>'טבלה מרכזת'!A1581</f>
        <v>תשושים-אופק</v>
      </c>
      <c r="Y1581" s="63">
        <f>'טבלה מרכזת'!B1581</f>
        <v>120</v>
      </c>
      <c r="Z1581" s="63" t="str">
        <f>'טבלה מרכזת'!C1581</f>
        <v>ריהוט</v>
      </c>
      <c r="AA1581" s="63" t="str">
        <f>'טבלה מרכזת'!D1581</f>
        <v>חדר רחצה</v>
      </c>
      <c r="AB1581" s="63" t="str">
        <f>'טבלה מרכזת'!E1581</f>
        <v>מראה</v>
      </c>
      <c r="AC1581" s="63">
        <f>'טבלה מרכזת'!F1581</f>
        <v>250</v>
      </c>
      <c r="AD1581" s="63">
        <f>'טבלה מרכזת'!G1581</f>
        <v>2</v>
      </c>
      <c r="AE1581" s="63">
        <f>'טבלה מרכזת'!H1581</f>
        <v>500</v>
      </c>
    </row>
    <row r="1582" spans="2:31" ht="14.5" thickBot="1" x14ac:dyDescent="0.35">
      <c r="B1582" s="64" t="str">
        <f>תקן[[#This Row],[סוג מרכז]]</f>
        <v>תשושים-אופק</v>
      </c>
      <c r="C1582" s="64">
        <f>תקן[[#This Row],[גודל מרכז]]</f>
        <v>120</v>
      </c>
      <c r="D1582" s="64" t="str">
        <f>תקן[[#This Row],[סוג פריט]]</f>
        <v>ריהוט</v>
      </c>
      <c r="E1582" s="64" t="str">
        <f>תקן[[#This Row],[קטגוריה]]</f>
        <v>חדרי פעילות/תעסוקה</v>
      </c>
      <c r="F1582" s="60" t="str">
        <f>תקן[[#This Row],[תיאור הפריט]]</f>
        <v>מראות קיר</v>
      </c>
      <c r="G1582" s="64">
        <f>תקן[[#This Row],[עלות פריט]]</f>
        <v>6000</v>
      </c>
      <c r="H1582" s="64">
        <f>תקן[[#This Row],[כמות]]</f>
        <v>1</v>
      </c>
      <c r="I1582" s="64">
        <f>תקן[[#This Row],[סהכ עלות]]</f>
        <v>6000</v>
      </c>
      <c r="J1582" s="65"/>
      <c r="K1582" s="209" t="str">
        <f t="shared" si="229"/>
        <v>מראות קיר</v>
      </c>
      <c r="L1582" s="210">
        <f t="shared" si="225"/>
        <v>1</v>
      </c>
      <c r="M1582" s="211">
        <f t="shared" si="226"/>
        <v>0</v>
      </c>
      <c r="N1582" s="211">
        <f t="shared" si="227"/>
        <v>6000</v>
      </c>
      <c r="O1582" s="210"/>
      <c r="P1582" s="218"/>
      <c r="Q1582" s="215" t="str">
        <f t="shared" si="230"/>
        <v>ריהוט</v>
      </c>
      <c r="R1582" s="219">
        <f t="shared" si="231"/>
        <v>1</v>
      </c>
      <c r="S1582" s="211">
        <f t="shared" si="232"/>
        <v>0</v>
      </c>
      <c r="T1582" s="211">
        <f t="shared" si="228"/>
        <v>6000</v>
      </c>
      <c r="U1582" s="211">
        <f t="shared" si="233"/>
        <v>6000</v>
      </c>
      <c r="V1582" s="220"/>
      <c r="X1582" s="63" t="str">
        <f>'טבלה מרכזת'!A1582</f>
        <v>תשושים-אופק</v>
      </c>
      <c r="Y1582" s="63">
        <f>'טבלה מרכזת'!B1582</f>
        <v>120</v>
      </c>
      <c r="Z1582" s="63" t="str">
        <f>'טבלה מרכזת'!C1582</f>
        <v>ריהוט</v>
      </c>
      <c r="AA1582" s="63" t="str">
        <f>'טבלה מרכזת'!D1582</f>
        <v>חדרי פעילות/תעסוקה</v>
      </c>
      <c r="AB1582" s="63" t="str">
        <f>'טבלה מרכזת'!E1582</f>
        <v>מראות קיר</v>
      </c>
      <c r="AC1582" s="63">
        <f>'טבלה מרכזת'!F1582</f>
        <v>6000</v>
      </c>
      <c r="AD1582" s="63">
        <f>'טבלה מרכזת'!G1582</f>
        <v>1</v>
      </c>
      <c r="AE1582" s="63">
        <f>'טבלה מרכזת'!H1582</f>
        <v>6000</v>
      </c>
    </row>
    <row r="1583" spans="2:31" ht="14.5" thickBot="1" x14ac:dyDescent="0.35">
      <c r="B1583" s="64" t="str">
        <f>תקן[[#This Row],[סוג מרכז]]</f>
        <v>תשושים-אופק</v>
      </c>
      <c r="C1583" s="64">
        <f>תקן[[#This Row],[גודל מרכז]]</f>
        <v>120</v>
      </c>
      <c r="D1583" s="64" t="str">
        <f>תקן[[#This Row],[סוג פריט]]</f>
        <v>ריהוט</v>
      </c>
      <c r="E1583" s="64" t="str">
        <f>תקן[[#This Row],[קטגוריה]]</f>
        <v>מלתחה</v>
      </c>
      <c r="F1583" s="60" t="str">
        <f>תקן[[#This Row],[תיאור הפריט]]</f>
        <v>מראת קיר גבוהה</v>
      </c>
      <c r="G1583" s="64">
        <f>תקן[[#This Row],[עלות פריט]]</f>
        <v>1200</v>
      </c>
      <c r="H1583" s="64">
        <f>תקן[[#This Row],[כמות]]</f>
        <v>1</v>
      </c>
      <c r="I1583" s="64">
        <f>תקן[[#This Row],[סהכ עלות]]</f>
        <v>1200</v>
      </c>
      <c r="J1583" s="65"/>
      <c r="K1583" s="209" t="str">
        <f t="shared" si="229"/>
        <v>מראת קיר גבוהה</v>
      </c>
      <c r="L1583" s="210">
        <f t="shared" si="225"/>
        <v>1</v>
      </c>
      <c r="M1583" s="211">
        <f t="shared" si="226"/>
        <v>0</v>
      </c>
      <c r="N1583" s="211">
        <f t="shared" si="227"/>
        <v>1200</v>
      </c>
      <c r="O1583" s="210"/>
      <c r="P1583" s="218"/>
      <c r="Q1583" s="215" t="str">
        <f t="shared" si="230"/>
        <v>ריהוט</v>
      </c>
      <c r="R1583" s="219">
        <f t="shared" si="231"/>
        <v>1</v>
      </c>
      <c r="S1583" s="211">
        <f t="shared" si="232"/>
        <v>0</v>
      </c>
      <c r="T1583" s="211">
        <f t="shared" si="228"/>
        <v>1200</v>
      </c>
      <c r="U1583" s="211">
        <f t="shared" si="233"/>
        <v>1200</v>
      </c>
      <c r="V1583" s="220"/>
      <c r="X1583" s="63" t="str">
        <f>'טבלה מרכזת'!A1583</f>
        <v>תשושים-אופק</v>
      </c>
      <c r="Y1583" s="63">
        <f>'טבלה מרכזת'!B1583</f>
        <v>120</v>
      </c>
      <c r="Z1583" s="63" t="str">
        <f>'טבלה מרכזת'!C1583</f>
        <v>ריהוט</v>
      </c>
      <c r="AA1583" s="63" t="str">
        <f>'טבלה מרכזת'!D1583</f>
        <v>מלתחה</v>
      </c>
      <c r="AB1583" s="63" t="str">
        <f>'טבלה מרכזת'!E1583</f>
        <v>מראת קיר גבוהה</v>
      </c>
      <c r="AC1583" s="63">
        <f>'טבלה מרכזת'!F1583</f>
        <v>1200</v>
      </c>
      <c r="AD1583" s="63">
        <f>'טבלה מרכזת'!G1583</f>
        <v>1</v>
      </c>
      <c r="AE1583" s="63">
        <f>'טבלה מרכזת'!H1583</f>
        <v>1200</v>
      </c>
    </row>
    <row r="1584" spans="2:31" ht="14.5" thickBot="1" x14ac:dyDescent="0.35">
      <c r="B1584" s="64" t="str">
        <f>תקן[[#This Row],[סוג מרכז]]</f>
        <v>תשושים-אופק</v>
      </c>
      <c r="C1584" s="64">
        <f>תקן[[#This Row],[גודל מרכז]]</f>
        <v>120</v>
      </c>
      <c r="D1584" s="64" t="str">
        <f>תקן[[#This Row],[סוג פריט]]</f>
        <v>ריהוט</v>
      </c>
      <c r="E1584" s="64" t="str">
        <f>תקן[[#This Row],[קטגוריה]]</f>
        <v>שירותי צוות ומלתחה</v>
      </c>
      <c r="F1584" s="60" t="str">
        <f>תקן[[#This Row],[תיאור הפריט]]</f>
        <v>מראת קיר גבוהה</v>
      </c>
      <c r="G1584" s="64">
        <f>תקן[[#This Row],[עלות פריט]]</f>
        <v>1200</v>
      </c>
      <c r="H1584" s="64">
        <f>תקן[[#This Row],[כמות]]</f>
        <v>1</v>
      </c>
      <c r="I1584" s="64">
        <f>תקן[[#This Row],[סהכ עלות]]</f>
        <v>1200</v>
      </c>
      <c r="J1584" s="65"/>
      <c r="K1584" s="209" t="str">
        <f t="shared" si="229"/>
        <v>מראת קיר גבוהה</v>
      </c>
      <c r="L1584" s="210">
        <f t="shared" si="225"/>
        <v>1</v>
      </c>
      <c r="M1584" s="211">
        <f t="shared" si="226"/>
        <v>0</v>
      </c>
      <c r="N1584" s="211">
        <f t="shared" si="227"/>
        <v>1200</v>
      </c>
      <c r="O1584" s="210"/>
      <c r="P1584" s="218"/>
      <c r="Q1584" s="215" t="str">
        <f t="shared" si="230"/>
        <v>ריהוט</v>
      </c>
      <c r="R1584" s="219">
        <f t="shared" si="231"/>
        <v>1</v>
      </c>
      <c r="S1584" s="211">
        <f t="shared" si="232"/>
        <v>0</v>
      </c>
      <c r="T1584" s="211">
        <f t="shared" si="228"/>
        <v>1200</v>
      </c>
      <c r="U1584" s="211">
        <f t="shared" si="233"/>
        <v>1200</v>
      </c>
      <c r="V1584" s="220"/>
      <c r="X1584" s="63" t="str">
        <f>'טבלה מרכזת'!A1584</f>
        <v>תשושים-אופק</v>
      </c>
      <c r="Y1584" s="63">
        <f>'טבלה מרכזת'!B1584</f>
        <v>120</v>
      </c>
      <c r="Z1584" s="63" t="str">
        <f>'טבלה מרכזת'!C1584</f>
        <v>ריהוט</v>
      </c>
      <c r="AA1584" s="63" t="str">
        <f>'טבלה מרכזת'!D1584</f>
        <v>שירותי צוות ומלתחה</v>
      </c>
      <c r="AB1584" s="63" t="str">
        <f>'טבלה מרכזת'!E1584</f>
        <v>מראת קיר גבוהה</v>
      </c>
      <c r="AC1584" s="63">
        <f>'טבלה מרכזת'!F1584</f>
        <v>1200</v>
      </c>
      <c r="AD1584" s="63">
        <f>'טבלה מרכזת'!G1584</f>
        <v>1</v>
      </c>
      <c r="AE1584" s="63">
        <f>'טבלה מרכזת'!H1584</f>
        <v>1200</v>
      </c>
    </row>
    <row r="1585" spans="2:31" ht="14.5" thickBot="1" x14ac:dyDescent="0.35">
      <c r="B1585" s="64" t="str">
        <f>תקן[[#This Row],[סוג מרכז]]</f>
        <v>תשושים-אופק</v>
      </c>
      <c r="C1585" s="64">
        <f>תקן[[#This Row],[גודל מרכז]]</f>
        <v>120</v>
      </c>
      <c r="D1585" s="64" t="str">
        <f>תקן[[#This Row],[סוג פריט]]</f>
        <v>ריהוט</v>
      </c>
      <c r="E1585" s="64" t="str">
        <f>תקן[[#This Row],[קטגוריה]]</f>
        <v>חצר פעילות ומנוחה</v>
      </c>
      <c r="F1585" s="60" t="str">
        <f>תקן[[#This Row],[תיאור הפריט]]</f>
        <v>ספסל גן</v>
      </c>
      <c r="G1585" s="64">
        <f>תקן[[#This Row],[עלות פריט]]</f>
        <v>1650</v>
      </c>
      <c r="H1585" s="64">
        <f>תקן[[#This Row],[כמות]]</f>
        <v>3</v>
      </c>
      <c r="I1585" s="64">
        <f>תקן[[#This Row],[סהכ עלות]]</f>
        <v>4950</v>
      </c>
      <c r="J1585" s="65"/>
      <c r="K1585" s="209" t="str">
        <f t="shared" si="229"/>
        <v>ספסל גן</v>
      </c>
      <c r="L1585" s="210">
        <f t="shared" si="225"/>
        <v>3</v>
      </c>
      <c r="M1585" s="211">
        <f t="shared" si="226"/>
        <v>0</v>
      </c>
      <c r="N1585" s="211">
        <f t="shared" si="227"/>
        <v>4950</v>
      </c>
      <c r="O1585" s="210"/>
      <c r="P1585" s="218"/>
      <c r="Q1585" s="215" t="str">
        <f t="shared" si="230"/>
        <v>ריהוט</v>
      </c>
      <c r="R1585" s="219">
        <f t="shared" si="231"/>
        <v>3</v>
      </c>
      <c r="S1585" s="211">
        <f t="shared" si="232"/>
        <v>0</v>
      </c>
      <c r="T1585" s="211">
        <f t="shared" si="228"/>
        <v>1650</v>
      </c>
      <c r="U1585" s="211">
        <f t="shared" si="233"/>
        <v>4950</v>
      </c>
      <c r="V1585" s="220"/>
      <c r="X1585" s="63" t="str">
        <f>'טבלה מרכזת'!A1585</f>
        <v>תשושים-אופק</v>
      </c>
      <c r="Y1585" s="63">
        <f>'טבלה מרכזת'!B1585</f>
        <v>120</v>
      </c>
      <c r="Z1585" s="63" t="str">
        <f>'טבלה מרכזת'!C1585</f>
        <v>ריהוט</v>
      </c>
      <c r="AA1585" s="63" t="str">
        <f>'טבלה מרכזת'!D1585</f>
        <v>חצר פעילות ומנוחה</v>
      </c>
      <c r="AB1585" s="63" t="str">
        <f>'טבלה מרכזת'!E1585</f>
        <v>ספסל גן</v>
      </c>
      <c r="AC1585" s="63">
        <f>'טבלה מרכזת'!F1585</f>
        <v>1650</v>
      </c>
      <c r="AD1585" s="63">
        <f>'טבלה מרכזת'!G1585</f>
        <v>3</v>
      </c>
      <c r="AE1585" s="63">
        <f>'טבלה מרכזת'!H1585</f>
        <v>4950</v>
      </c>
    </row>
    <row r="1586" spans="2:31" ht="14.5" thickBot="1" x14ac:dyDescent="0.35">
      <c r="B1586" s="64" t="str">
        <f>תקן[[#This Row],[סוג מרכז]]</f>
        <v>תשושים-אופק</v>
      </c>
      <c r="C1586" s="64">
        <f>תקן[[#This Row],[גודל מרכז]]</f>
        <v>120</v>
      </c>
      <c r="D1586" s="64" t="str">
        <f>תקן[[#This Row],[סוג פריט]]</f>
        <v>ריהוט</v>
      </c>
      <c r="E1586" s="64" t="str">
        <f>תקן[[#This Row],[קטגוריה]]</f>
        <v>חדר רחצה</v>
      </c>
      <c r="F1586" s="60" t="str">
        <f>תקן[[#This Row],[תיאור הפריט]]</f>
        <v>ספסל הלבשה</v>
      </c>
      <c r="G1586" s="64">
        <f>תקן[[#This Row],[עלות פריט]]</f>
        <v>600</v>
      </c>
      <c r="H1586" s="64">
        <f>תקן[[#This Row],[כמות]]</f>
        <v>2</v>
      </c>
      <c r="I1586" s="64">
        <f>תקן[[#This Row],[סהכ עלות]]</f>
        <v>1200</v>
      </c>
      <c r="J1586" s="65"/>
      <c r="K1586" s="209" t="str">
        <f t="shared" si="229"/>
        <v>ספסל הלבשה</v>
      </c>
      <c r="L1586" s="210">
        <f t="shared" si="225"/>
        <v>2</v>
      </c>
      <c r="M1586" s="211">
        <f t="shared" si="226"/>
        <v>0</v>
      </c>
      <c r="N1586" s="211">
        <f t="shared" si="227"/>
        <v>1200</v>
      </c>
      <c r="O1586" s="210"/>
      <c r="P1586" s="218"/>
      <c r="Q1586" s="215" t="str">
        <f t="shared" si="230"/>
        <v>ריהוט</v>
      </c>
      <c r="R1586" s="219">
        <f t="shared" si="231"/>
        <v>2</v>
      </c>
      <c r="S1586" s="211">
        <f t="shared" si="232"/>
        <v>0</v>
      </c>
      <c r="T1586" s="211">
        <f t="shared" si="228"/>
        <v>600</v>
      </c>
      <c r="U1586" s="211">
        <f t="shared" si="233"/>
        <v>1200</v>
      </c>
      <c r="V1586" s="220"/>
      <c r="X1586" s="63" t="str">
        <f>'טבלה מרכזת'!A1586</f>
        <v>תשושים-אופק</v>
      </c>
      <c r="Y1586" s="63">
        <f>'טבלה מרכזת'!B1586</f>
        <v>120</v>
      </c>
      <c r="Z1586" s="63" t="str">
        <f>'טבלה מרכזת'!C1586</f>
        <v>ריהוט</v>
      </c>
      <c r="AA1586" s="63" t="str">
        <f>'טבלה מרכזת'!D1586</f>
        <v>חדר רחצה</v>
      </c>
      <c r="AB1586" s="63" t="str">
        <f>'טבלה מרכזת'!E1586</f>
        <v>ספסל הלבשה</v>
      </c>
      <c r="AC1586" s="63">
        <f>'טבלה מרכזת'!F1586</f>
        <v>600</v>
      </c>
      <c r="AD1586" s="63">
        <f>'טבלה מרכזת'!G1586</f>
        <v>2</v>
      </c>
      <c r="AE1586" s="63">
        <f>'טבלה מרכזת'!H1586</f>
        <v>1200</v>
      </c>
    </row>
    <row r="1587" spans="2:31" ht="14.5" thickBot="1" x14ac:dyDescent="0.35">
      <c r="B1587" s="64" t="str">
        <f>תקן[[#This Row],[סוג מרכז]]</f>
        <v>תשושים-אופק</v>
      </c>
      <c r="C1587" s="64">
        <f>תקן[[#This Row],[גודל מרכז]]</f>
        <v>120</v>
      </c>
      <c r="D1587" s="64" t="str">
        <f>תקן[[#This Row],[סוג פריט]]</f>
        <v>ריהוט</v>
      </c>
      <c r="E1587" s="64" t="str">
        <f>תקן[[#This Row],[קטגוריה]]</f>
        <v>חדר מזכירות וקבלה</v>
      </c>
      <c r="F1587" s="60" t="str">
        <f>תקן[[#This Row],[תיאור הפריט]]</f>
        <v>עמדת מחשב ומדפסת</v>
      </c>
      <c r="G1587" s="64">
        <f>תקן[[#This Row],[עלות פריט]]</f>
        <v>1100</v>
      </c>
      <c r="H1587" s="64">
        <f>תקן[[#This Row],[כמות]]</f>
        <v>1</v>
      </c>
      <c r="I1587" s="64">
        <f>תקן[[#This Row],[סהכ עלות]]</f>
        <v>1100</v>
      </c>
      <c r="J1587" s="65"/>
      <c r="K1587" s="209" t="str">
        <f t="shared" si="229"/>
        <v>עמדת מחשב ומדפסת</v>
      </c>
      <c r="L1587" s="210">
        <f t="shared" si="225"/>
        <v>1</v>
      </c>
      <c r="M1587" s="211">
        <f t="shared" si="226"/>
        <v>0</v>
      </c>
      <c r="N1587" s="211">
        <f t="shared" si="227"/>
        <v>1100</v>
      </c>
      <c r="O1587" s="210"/>
      <c r="P1587" s="218"/>
      <c r="Q1587" s="215" t="str">
        <f t="shared" si="230"/>
        <v>ריהוט</v>
      </c>
      <c r="R1587" s="219">
        <f t="shared" si="231"/>
        <v>1</v>
      </c>
      <c r="S1587" s="211">
        <f t="shared" si="232"/>
        <v>0</v>
      </c>
      <c r="T1587" s="211">
        <f t="shared" si="228"/>
        <v>1100</v>
      </c>
      <c r="U1587" s="211">
        <f t="shared" si="233"/>
        <v>1100</v>
      </c>
      <c r="V1587" s="220"/>
      <c r="X1587" s="63" t="str">
        <f>'טבלה מרכזת'!A1587</f>
        <v>תשושים-אופק</v>
      </c>
      <c r="Y1587" s="63">
        <f>'טבלה מרכזת'!B1587</f>
        <v>120</v>
      </c>
      <c r="Z1587" s="63" t="str">
        <f>'טבלה מרכזת'!C1587</f>
        <v>ריהוט</v>
      </c>
      <c r="AA1587" s="63" t="str">
        <f>'טבלה מרכזת'!D1587</f>
        <v>חדר מזכירות וקבלה</v>
      </c>
      <c r="AB1587" s="63" t="str">
        <f>'טבלה מרכזת'!E1587</f>
        <v>עמדת מחשב ומדפסת</v>
      </c>
      <c r="AC1587" s="63">
        <f>'טבלה מרכזת'!F1587</f>
        <v>1100</v>
      </c>
      <c r="AD1587" s="63">
        <f>'טבלה מרכזת'!G1587</f>
        <v>1</v>
      </c>
      <c r="AE1587" s="63">
        <f>'טבלה מרכזת'!H1587</f>
        <v>1100</v>
      </c>
    </row>
    <row r="1588" spans="2:31" ht="14.5" thickBot="1" x14ac:dyDescent="0.35">
      <c r="B1588" s="64" t="str">
        <f>תקן[[#This Row],[סוג מרכז]]</f>
        <v>תשושים-אופק</v>
      </c>
      <c r="C1588" s="64">
        <f>תקן[[#This Row],[גודל מרכז]]</f>
        <v>120</v>
      </c>
      <c r="D1588" s="64" t="str">
        <f>תקן[[#This Row],[סוג פריט]]</f>
        <v>ריהוט</v>
      </c>
      <c r="E1588" s="64" t="str">
        <f>תקן[[#This Row],[קטגוריה]]</f>
        <v>חדר מנוחה</v>
      </c>
      <c r="F1588" s="60" t="str">
        <f>תקן[[#This Row],[תיאור הפריט]]</f>
        <v>פרגוד אחות 3 כנפיים</v>
      </c>
      <c r="G1588" s="64">
        <f>תקן[[#This Row],[עלות פריט]]</f>
        <v>700</v>
      </c>
      <c r="H1588" s="64">
        <f>תקן[[#This Row],[כמות]]</f>
        <v>1</v>
      </c>
      <c r="I1588" s="64">
        <f>תקן[[#This Row],[סהכ עלות]]</f>
        <v>700</v>
      </c>
      <c r="J1588" s="65"/>
      <c r="K1588" s="209" t="str">
        <f t="shared" si="229"/>
        <v>פרגוד אחות 3 כנפיים</v>
      </c>
      <c r="L1588" s="210">
        <f t="shared" si="225"/>
        <v>1</v>
      </c>
      <c r="M1588" s="211">
        <f t="shared" si="226"/>
        <v>0</v>
      </c>
      <c r="N1588" s="211">
        <f t="shared" si="227"/>
        <v>700</v>
      </c>
      <c r="O1588" s="210"/>
      <c r="P1588" s="218"/>
      <c r="Q1588" s="215" t="str">
        <f t="shared" si="230"/>
        <v>ריהוט</v>
      </c>
      <c r="R1588" s="219">
        <f t="shared" si="231"/>
        <v>1</v>
      </c>
      <c r="S1588" s="211">
        <f t="shared" si="232"/>
        <v>0</v>
      </c>
      <c r="T1588" s="211">
        <f t="shared" si="228"/>
        <v>700</v>
      </c>
      <c r="U1588" s="211">
        <f t="shared" si="233"/>
        <v>700</v>
      </c>
      <c r="V1588" s="220"/>
      <c r="X1588" s="63" t="str">
        <f>'טבלה מרכזת'!A1588</f>
        <v>תשושים-אופק</v>
      </c>
      <c r="Y1588" s="63">
        <f>'טבלה מרכזת'!B1588</f>
        <v>120</v>
      </c>
      <c r="Z1588" s="63" t="str">
        <f>'טבלה מרכזת'!C1588</f>
        <v>ריהוט</v>
      </c>
      <c r="AA1588" s="63" t="str">
        <f>'טבלה מרכזת'!D1588</f>
        <v>חדר מנוחה</v>
      </c>
      <c r="AB1588" s="63" t="str">
        <f>'טבלה מרכזת'!E1588</f>
        <v>פרגוד אחות 3 כנפיים</v>
      </c>
      <c r="AC1588" s="63">
        <f>'טבלה מרכזת'!F1588</f>
        <v>700</v>
      </c>
      <c r="AD1588" s="63">
        <f>'טבלה מרכזת'!G1588</f>
        <v>1</v>
      </c>
      <c r="AE1588" s="63">
        <f>'טבלה מרכזת'!H1588</f>
        <v>700</v>
      </c>
    </row>
    <row r="1589" spans="2:31" ht="14.5" thickBot="1" x14ac:dyDescent="0.35">
      <c r="B1589" s="64" t="str">
        <f>תקן[[#This Row],[סוג מרכז]]</f>
        <v>תשושים-אופק</v>
      </c>
      <c r="C1589" s="64">
        <f>תקן[[#This Row],[גודל מרכז]]</f>
        <v>120</v>
      </c>
      <c r="D1589" s="64" t="str">
        <f>תקן[[#This Row],[סוג פריט]]</f>
        <v>ריהוט</v>
      </c>
      <c r="E1589" s="64" t="str">
        <f>תקן[[#This Row],[קטגוריה]]</f>
        <v>חדרי צוות/רב תחומי</v>
      </c>
      <c r="F1589" s="60" t="str">
        <f>תקן[[#This Row],[תיאור הפריט]]</f>
        <v>פרגוד אחות 3 כנפיים</v>
      </c>
      <c r="G1589" s="64">
        <f>תקן[[#This Row],[עלות פריט]]</f>
        <v>700</v>
      </c>
      <c r="H1589" s="64">
        <f>תקן[[#This Row],[כמות]]</f>
        <v>1</v>
      </c>
      <c r="I1589" s="64">
        <f>תקן[[#This Row],[סהכ עלות]]</f>
        <v>700</v>
      </c>
      <c r="J1589" s="65"/>
      <c r="K1589" s="209" t="str">
        <f t="shared" si="229"/>
        <v>פרגוד אחות 3 כנפיים</v>
      </c>
      <c r="L1589" s="210">
        <f t="shared" si="225"/>
        <v>1</v>
      </c>
      <c r="M1589" s="211">
        <f t="shared" si="226"/>
        <v>0</v>
      </c>
      <c r="N1589" s="211">
        <f t="shared" si="227"/>
        <v>700</v>
      </c>
      <c r="O1589" s="210"/>
      <c r="P1589" s="218"/>
      <c r="Q1589" s="215" t="str">
        <f t="shared" si="230"/>
        <v>ריהוט</v>
      </c>
      <c r="R1589" s="219">
        <f t="shared" si="231"/>
        <v>1</v>
      </c>
      <c r="S1589" s="211">
        <f t="shared" si="232"/>
        <v>0</v>
      </c>
      <c r="T1589" s="211">
        <f t="shared" si="228"/>
        <v>700</v>
      </c>
      <c r="U1589" s="211">
        <f t="shared" si="233"/>
        <v>700</v>
      </c>
      <c r="V1589" s="220"/>
      <c r="X1589" s="63" t="str">
        <f>'טבלה מרכזת'!A1589</f>
        <v>תשושים-אופק</v>
      </c>
      <c r="Y1589" s="63">
        <f>'טבלה מרכזת'!B1589</f>
        <v>120</v>
      </c>
      <c r="Z1589" s="63" t="str">
        <f>'טבלה מרכזת'!C1589</f>
        <v>ריהוט</v>
      </c>
      <c r="AA1589" s="63" t="str">
        <f>'טבלה מרכזת'!D1589</f>
        <v>חדרי צוות/רב תחומי</v>
      </c>
      <c r="AB1589" s="63" t="str">
        <f>'טבלה מרכזת'!E1589</f>
        <v>פרגוד אחות 3 כנפיים</v>
      </c>
      <c r="AC1589" s="63">
        <f>'טבלה מרכזת'!F1589</f>
        <v>700</v>
      </c>
      <c r="AD1589" s="63">
        <f>'טבלה מרכזת'!G1589</f>
        <v>1</v>
      </c>
      <c r="AE1589" s="63">
        <f>'טבלה מרכזת'!H1589</f>
        <v>700</v>
      </c>
    </row>
    <row r="1590" spans="2:31" ht="28.5" thickBot="1" x14ac:dyDescent="0.35">
      <c r="B1590" s="64" t="str">
        <f>תקן[[#This Row],[סוג מרכז]]</f>
        <v>תשושים-אופק</v>
      </c>
      <c r="C1590" s="64">
        <f>תקן[[#This Row],[גודל מרכז]]</f>
        <v>120</v>
      </c>
      <c r="D1590" s="64" t="str">
        <f>תקן[[#This Row],[סוג פריט]]</f>
        <v>ריהוט</v>
      </c>
      <c r="E1590" s="64" t="str">
        <f>תקן[[#This Row],[קטגוריה]]</f>
        <v>חצר פעילות ומנוחה</v>
      </c>
      <c r="F1590" s="60" t="str">
        <f>תקן[[#This Row],[תיאור הפריט]]</f>
        <v>פרגולה/סוכך (שאינו מצריך היתר בנייה)</v>
      </c>
      <c r="G1590" s="64">
        <f>תקן[[#This Row],[עלות פריט]]</f>
        <v>15000</v>
      </c>
      <c r="H1590" s="64">
        <f>תקן[[#This Row],[כמות]]</f>
        <v>1</v>
      </c>
      <c r="I1590" s="64">
        <f>תקן[[#This Row],[סהכ עלות]]</f>
        <v>15000</v>
      </c>
      <c r="J1590" s="65"/>
      <c r="K1590" s="209" t="str">
        <f t="shared" si="229"/>
        <v>פרגולה/סוכך (שאינו מצריך היתר בנייה)</v>
      </c>
      <c r="L1590" s="210">
        <f t="shared" si="225"/>
        <v>1</v>
      </c>
      <c r="M1590" s="211">
        <f t="shared" si="226"/>
        <v>0</v>
      </c>
      <c r="N1590" s="211">
        <f t="shared" si="227"/>
        <v>15000</v>
      </c>
      <c r="O1590" s="210"/>
      <c r="P1590" s="218"/>
      <c r="Q1590" s="215" t="str">
        <f t="shared" si="230"/>
        <v>ריהוט</v>
      </c>
      <c r="R1590" s="219">
        <f t="shared" si="231"/>
        <v>1</v>
      </c>
      <c r="S1590" s="211">
        <f t="shared" si="232"/>
        <v>0</v>
      </c>
      <c r="T1590" s="211">
        <f t="shared" si="228"/>
        <v>15000</v>
      </c>
      <c r="U1590" s="211">
        <f t="shared" si="233"/>
        <v>15000</v>
      </c>
      <c r="V1590" s="220"/>
      <c r="X1590" s="63" t="str">
        <f>'טבלה מרכזת'!A1590</f>
        <v>תשושים-אופק</v>
      </c>
      <c r="Y1590" s="63">
        <f>'טבלה מרכזת'!B1590</f>
        <v>120</v>
      </c>
      <c r="Z1590" s="63" t="str">
        <f>'טבלה מרכזת'!C1590</f>
        <v>ריהוט</v>
      </c>
      <c r="AA1590" s="63" t="str">
        <f>'טבלה מרכזת'!D1590</f>
        <v>חצר פעילות ומנוחה</v>
      </c>
      <c r="AB1590" s="63" t="str">
        <f>'טבלה מרכזת'!E1590</f>
        <v>פרגולה/סוכך (שאינו מצריך היתר בנייה)</v>
      </c>
      <c r="AC1590" s="63">
        <f>'טבלה מרכזת'!F1590</f>
        <v>15000</v>
      </c>
      <c r="AD1590" s="63">
        <f>'טבלה מרכזת'!G1590</f>
        <v>1</v>
      </c>
      <c r="AE1590" s="63">
        <f>'טבלה מרכזת'!H1590</f>
        <v>15000</v>
      </c>
    </row>
    <row r="1591" spans="2:31" ht="14.5" thickBot="1" x14ac:dyDescent="0.35">
      <c r="B1591" s="64" t="str">
        <f>תקן[[#This Row],[סוג מרכז]]</f>
        <v>תשושים-אופק</v>
      </c>
      <c r="C1591" s="64">
        <f>תקן[[#This Row],[גודל מרכז]]</f>
        <v>120</v>
      </c>
      <c r="D1591" s="64" t="str">
        <f>תקן[[#This Row],[סוג פריט]]</f>
        <v>ריהוט</v>
      </c>
      <c r="E1591" s="64" t="str">
        <f>תקן[[#This Row],[קטגוריה]]</f>
        <v>חדרי פעילות/תעסוקה</v>
      </c>
      <c r="F1591" s="60" t="str">
        <f>תקן[[#This Row],[תיאור הפריט]]</f>
        <v>ריצפת פרקט למינציה - 40 מ"ר</v>
      </c>
      <c r="G1591" s="64">
        <f>תקן[[#This Row],[עלות פריט]]</f>
        <v>8000</v>
      </c>
      <c r="H1591" s="64">
        <f>תקן[[#This Row],[כמות]]</f>
        <v>1</v>
      </c>
      <c r="I1591" s="64">
        <f>תקן[[#This Row],[סהכ עלות]]</f>
        <v>8000</v>
      </c>
      <c r="J1591" s="65"/>
      <c r="K1591" s="209" t="str">
        <f t="shared" si="229"/>
        <v>ריצפת פרקט למינציה - 40 מ"ר</v>
      </c>
      <c r="L1591" s="210">
        <f t="shared" si="225"/>
        <v>1</v>
      </c>
      <c r="M1591" s="211">
        <f t="shared" si="226"/>
        <v>0</v>
      </c>
      <c r="N1591" s="211">
        <f t="shared" si="227"/>
        <v>8000</v>
      </c>
      <c r="O1591" s="210"/>
      <c r="P1591" s="218"/>
      <c r="Q1591" s="215" t="str">
        <f t="shared" si="230"/>
        <v>ריהוט</v>
      </c>
      <c r="R1591" s="219">
        <f t="shared" si="231"/>
        <v>1</v>
      </c>
      <c r="S1591" s="211">
        <f t="shared" si="232"/>
        <v>0</v>
      </c>
      <c r="T1591" s="211">
        <f t="shared" si="228"/>
        <v>8000</v>
      </c>
      <c r="U1591" s="211">
        <f t="shared" si="233"/>
        <v>8000</v>
      </c>
      <c r="V1591" s="220"/>
      <c r="X1591" s="63" t="str">
        <f>'טבלה מרכזת'!A1591</f>
        <v>תשושים-אופק</v>
      </c>
      <c r="Y1591" s="63">
        <f>'טבלה מרכזת'!B1591</f>
        <v>120</v>
      </c>
      <c r="Z1591" s="63" t="str">
        <f>'טבלה מרכזת'!C1591</f>
        <v>ריהוט</v>
      </c>
      <c r="AA1591" s="63" t="str">
        <f>'טבלה מרכזת'!D1591</f>
        <v>חדרי פעילות/תעסוקה</v>
      </c>
      <c r="AB1591" s="63" t="str">
        <f>'טבלה מרכזת'!E1591</f>
        <v>ריצפת פרקט למינציה - 40 מ"ר</v>
      </c>
      <c r="AC1591" s="63">
        <f>'טבלה מרכזת'!F1591</f>
        <v>8000</v>
      </c>
      <c r="AD1591" s="63">
        <f>'טבלה מרכזת'!G1591</f>
        <v>1</v>
      </c>
      <c r="AE1591" s="63">
        <f>'טבלה מרכזת'!H1591</f>
        <v>8000</v>
      </c>
    </row>
    <row r="1592" spans="2:31" ht="14.5" thickBot="1" x14ac:dyDescent="0.35">
      <c r="B1592" s="64" t="str">
        <f>תקן[[#This Row],[סוג מרכז]]</f>
        <v>תשושים-אופק</v>
      </c>
      <c r="C1592" s="64">
        <f>תקן[[#This Row],[גודל מרכז]]</f>
        <v>120</v>
      </c>
      <c r="D1592" s="64" t="str">
        <f>תקן[[#This Row],[סוג פריט]]</f>
        <v>ריהוט</v>
      </c>
      <c r="E1592" s="64" t="str">
        <f>תקן[[#This Row],[קטגוריה]]</f>
        <v>חדר אוכל</v>
      </c>
      <c r="F1592" s="60" t="str">
        <f>תקן[[#This Row],[תיאור הפריט]]</f>
        <v>שולחן אוכל (4 מקומות)</v>
      </c>
      <c r="G1592" s="64">
        <f>תקן[[#This Row],[עלות פריט]]</f>
        <v>1590</v>
      </c>
      <c r="H1592" s="64">
        <f>תקן[[#This Row],[כמות]]</f>
        <v>32</v>
      </c>
      <c r="I1592" s="64">
        <f>תקן[[#This Row],[סהכ עלות]]</f>
        <v>50880</v>
      </c>
      <c r="J1592" s="65"/>
      <c r="K1592" s="209" t="str">
        <f t="shared" si="229"/>
        <v>שולחן אוכל (4 מקומות)</v>
      </c>
      <c r="L1592" s="210">
        <f t="shared" si="225"/>
        <v>32</v>
      </c>
      <c r="M1592" s="211">
        <f t="shared" si="226"/>
        <v>0</v>
      </c>
      <c r="N1592" s="211">
        <f t="shared" si="227"/>
        <v>50880</v>
      </c>
      <c r="O1592" s="210"/>
      <c r="P1592" s="218"/>
      <c r="Q1592" s="215" t="str">
        <f t="shared" si="230"/>
        <v>ריהוט</v>
      </c>
      <c r="R1592" s="219">
        <f t="shared" si="231"/>
        <v>32</v>
      </c>
      <c r="S1592" s="211">
        <f t="shared" si="232"/>
        <v>0</v>
      </c>
      <c r="T1592" s="211">
        <f t="shared" si="228"/>
        <v>1590</v>
      </c>
      <c r="U1592" s="211">
        <f t="shared" si="233"/>
        <v>50880</v>
      </c>
      <c r="V1592" s="220"/>
      <c r="X1592" s="63" t="str">
        <f>'טבלה מרכזת'!A1592</f>
        <v>תשושים-אופק</v>
      </c>
      <c r="Y1592" s="63">
        <f>'טבלה מרכזת'!B1592</f>
        <v>120</v>
      </c>
      <c r="Z1592" s="63" t="str">
        <f>'טבלה מרכזת'!C1592</f>
        <v>ריהוט</v>
      </c>
      <c r="AA1592" s="63" t="str">
        <f>'טבלה מרכזת'!D1592</f>
        <v>חדר אוכל</v>
      </c>
      <c r="AB1592" s="63" t="str">
        <f>'טבלה מרכזת'!E1592</f>
        <v>שולחן אוכל (4 מקומות)</v>
      </c>
      <c r="AC1592" s="63">
        <f>'טבלה מרכזת'!F1592</f>
        <v>1590</v>
      </c>
      <c r="AD1592" s="63">
        <f>'טבלה מרכזת'!G1592</f>
        <v>32</v>
      </c>
      <c r="AE1592" s="63">
        <f>'טבלה מרכזת'!H1592</f>
        <v>50880</v>
      </c>
    </row>
    <row r="1593" spans="2:31" ht="14.5" thickBot="1" x14ac:dyDescent="0.35">
      <c r="B1593" s="64" t="str">
        <f>תקן[[#This Row],[סוג מרכז]]</f>
        <v>תשושים-אופק</v>
      </c>
      <c r="C1593" s="64">
        <f>תקן[[#This Row],[גודל מרכז]]</f>
        <v>120</v>
      </c>
      <c r="D1593" s="64" t="str">
        <f>תקן[[#This Row],[סוג פריט]]</f>
        <v>ריהוט</v>
      </c>
      <c r="E1593" s="64" t="str">
        <f>תקן[[#This Row],[קטגוריה]]</f>
        <v>חצר פעילות ומנוחה</v>
      </c>
      <c r="F1593" s="60" t="str">
        <f>תקן[[#This Row],[תיאור הפריט]]</f>
        <v>שולחן גן</v>
      </c>
      <c r="G1593" s="64">
        <f>תקן[[#This Row],[עלות פריט]]</f>
        <v>850</v>
      </c>
      <c r="H1593" s="64">
        <f>תקן[[#This Row],[כמות]]</f>
        <v>4</v>
      </c>
      <c r="I1593" s="64">
        <f>תקן[[#This Row],[סהכ עלות]]</f>
        <v>3400</v>
      </c>
      <c r="J1593" s="65"/>
      <c r="K1593" s="209" t="str">
        <f t="shared" si="229"/>
        <v>שולחן גן</v>
      </c>
      <c r="L1593" s="210">
        <f t="shared" si="225"/>
        <v>4</v>
      </c>
      <c r="M1593" s="211">
        <f t="shared" si="226"/>
        <v>0</v>
      </c>
      <c r="N1593" s="211">
        <f t="shared" si="227"/>
        <v>3400</v>
      </c>
      <c r="O1593" s="210"/>
      <c r="P1593" s="218"/>
      <c r="Q1593" s="215" t="str">
        <f t="shared" si="230"/>
        <v>ריהוט</v>
      </c>
      <c r="R1593" s="219">
        <f t="shared" si="231"/>
        <v>4</v>
      </c>
      <c r="S1593" s="211">
        <f t="shared" si="232"/>
        <v>0</v>
      </c>
      <c r="T1593" s="211">
        <f t="shared" si="228"/>
        <v>850</v>
      </c>
      <c r="U1593" s="211">
        <f t="shared" si="233"/>
        <v>3400</v>
      </c>
      <c r="V1593" s="220"/>
      <c r="X1593" s="63" t="str">
        <f>'טבלה מרכזת'!A1593</f>
        <v>תשושים-אופק</v>
      </c>
      <c r="Y1593" s="63">
        <f>'טבלה מרכזת'!B1593</f>
        <v>120</v>
      </c>
      <c r="Z1593" s="63" t="str">
        <f>'טבלה מרכזת'!C1593</f>
        <v>ריהוט</v>
      </c>
      <c r="AA1593" s="63" t="str">
        <f>'טבלה מרכזת'!D1593</f>
        <v>חצר פעילות ומנוחה</v>
      </c>
      <c r="AB1593" s="63" t="str">
        <f>'טבלה מרכזת'!E1593</f>
        <v>שולחן גן</v>
      </c>
      <c r="AC1593" s="63">
        <f>'טבלה מרכזת'!F1593</f>
        <v>850</v>
      </c>
      <c r="AD1593" s="63">
        <f>'טבלה מרכזת'!G1593</f>
        <v>4</v>
      </c>
      <c r="AE1593" s="63">
        <f>'טבלה מרכזת'!H1593</f>
        <v>3400</v>
      </c>
    </row>
    <row r="1594" spans="2:31" ht="14.5" thickBot="1" x14ac:dyDescent="0.35">
      <c r="B1594" s="64" t="str">
        <f>תקן[[#This Row],[סוג מרכז]]</f>
        <v>תשושים-אופק</v>
      </c>
      <c r="C1594" s="64">
        <f>תקן[[#This Row],[גודל מרכז]]</f>
        <v>120</v>
      </c>
      <c r="D1594" s="64" t="str">
        <f>תקן[[#This Row],[סוג פריט]]</f>
        <v>ריהוט</v>
      </c>
      <c r="E1594" s="64" t="str">
        <f>תקן[[#This Row],[קטגוריה]]</f>
        <v>חדר מחשבים</v>
      </c>
      <c r="F1594" s="60" t="str">
        <f>תקן[[#This Row],[תיאור הפריט]]</f>
        <v>שולחן מחשב</v>
      </c>
      <c r="G1594" s="64">
        <f>תקן[[#This Row],[עלות פריט]]</f>
        <v>750</v>
      </c>
      <c r="H1594" s="64">
        <f>תקן[[#This Row],[כמות]]</f>
        <v>5</v>
      </c>
      <c r="I1594" s="64">
        <f>תקן[[#This Row],[סהכ עלות]]</f>
        <v>3750</v>
      </c>
      <c r="J1594" s="65"/>
      <c r="K1594" s="209" t="str">
        <f t="shared" si="229"/>
        <v>שולחן מחשב</v>
      </c>
      <c r="L1594" s="210">
        <f t="shared" si="225"/>
        <v>5</v>
      </c>
      <c r="M1594" s="211">
        <f t="shared" si="226"/>
        <v>0</v>
      </c>
      <c r="N1594" s="211">
        <f t="shared" si="227"/>
        <v>3750</v>
      </c>
      <c r="O1594" s="210"/>
      <c r="P1594" s="218"/>
      <c r="Q1594" s="215" t="str">
        <f t="shared" si="230"/>
        <v>ריהוט</v>
      </c>
      <c r="R1594" s="219">
        <f t="shared" si="231"/>
        <v>5</v>
      </c>
      <c r="S1594" s="211">
        <f t="shared" si="232"/>
        <v>0</v>
      </c>
      <c r="T1594" s="211">
        <f t="shared" si="228"/>
        <v>750</v>
      </c>
      <c r="U1594" s="211">
        <f t="shared" si="233"/>
        <v>3750</v>
      </c>
      <c r="V1594" s="220"/>
      <c r="X1594" s="63" t="str">
        <f>'טבלה מרכזת'!A1594</f>
        <v>תשושים-אופק</v>
      </c>
      <c r="Y1594" s="63">
        <f>'טבלה מרכזת'!B1594</f>
        <v>120</v>
      </c>
      <c r="Z1594" s="63" t="str">
        <f>'טבלה מרכזת'!C1594</f>
        <v>ריהוט</v>
      </c>
      <c r="AA1594" s="63" t="str">
        <f>'טבלה מרכזת'!D1594</f>
        <v>חדר מחשבים</v>
      </c>
      <c r="AB1594" s="63" t="str">
        <f>'טבלה מרכזת'!E1594</f>
        <v>שולחן מחשב</v>
      </c>
      <c r="AC1594" s="63">
        <f>'טבלה מרכזת'!F1594</f>
        <v>750</v>
      </c>
      <c r="AD1594" s="63">
        <f>'טבלה מרכזת'!G1594</f>
        <v>5</v>
      </c>
      <c r="AE1594" s="63">
        <f>'טבלה מרכזת'!H1594</f>
        <v>3750</v>
      </c>
    </row>
    <row r="1595" spans="2:31" ht="14.5" thickBot="1" x14ac:dyDescent="0.35">
      <c r="B1595" s="64" t="str">
        <f>תקן[[#This Row],[סוג מרכז]]</f>
        <v>תשושים-אופק</v>
      </c>
      <c r="C1595" s="64">
        <f>תקן[[#This Row],[גודל מרכז]]</f>
        <v>120</v>
      </c>
      <c r="D1595" s="64" t="str">
        <f>תקן[[#This Row],[סוג פריט]]</f>
        <v>ריהוט</v>
      </c>
      <c r="E1595" s="64" t="str">
        <f>תקן[[#This Row],[קטגוריה]]</f>
        <v>חדר מחשבים</v>
      </c>
      <c r="F1595" s="60" t="str">
        <f>תקן[[#This Row],[תיאור הפריט]]</f>
        <v>שולחן מחשב מתכנן</v>
      </c>
      <c r="G1595" s="64">
        <f>תקן[[#This Row],[עלות פריט]]</f>
        <v>2500</v>
      </c>
      <c r="H1595" s="64">
        <f>תקן[[#This Row],[כמות]]</f>
        <v>1</v>
      </c>
      <c r="I1595" s="64">
        <f>תקן[[#This Row],[סהכ עלות]]</f>
        <v>2500</v>
      </c>
      <c r="J1595" s="65"/>
      <c r="K1595" s="209" t="str">
        <f t="shared" si="229"/>
        <v>שולחן מחשב מתכנן</v>
      </c>
      <c r="L1595" s="210">
        <f t="shared" si="225"/>
        <v>1</v>
      </c>
      <c r="M1595" s="211">
        <f t="shared" si="226"/>
        <v>0</v>
      </c>
      <c r="N1595" s="211">
        <f t="shared" si="227"/>
        <v>2500</v>
      </c>
      <c r="O1595" s="210"/>
      <c r="P1595" s="218"/>
      <c r="Q1595" s="215" t="str">
        <f t="shared" si="230"/>
        <v>ריהוט</v>
      </c>
      <c r="R1595" s="219">
        <f t="shared" si="231"/>
        <v>1</v>
      </c>
      <c r="S1595" s="211">
        <f t="shared" si="232"/>
        <v>0</v>
      </c>
      <c r="T1595" s="211">
        <f t="shared" si="228"/>
        <v>2500</v>
      </c>
      <c r="U1595" s="211">
        <f t="shared" si="233"/>
        <v>2500</v>
      </c>
      <c r="V1595" s="220"/>
      <c r="X1595" s="63" t="str">
        <f>'טבלה מרכזת'!A1595</f>
        <v>תשושים-אופק</v>
      </c>
      <c r="Y1595" s="63">
        <f>'טבלה מרכזת'!B1595</f>
        <v>120</v>
      </c>
      <c r="Z1595" s="63" t="str">
        <f>'טבלה מרכזת'!C1595</f>
        <v>ריהוט</v>
      </c>
      <c r="AA1595" s="63" t="str">
        <f>'טבלה מרכזת'!D1595</f>
        <v>חדר מחשבים</v>
      </c>
      <c r="AB1595" s="63" t="str">
        <f>'טבלה מרכזת'!E1595</f>
        <v>שולחן מחשב מתכנן</v>
      </c>
      <c r="AC1595" s="63">
        <f>'טבלה מרכזת'!F1595</f>
        <v>2500</v>
      </c>
      <c r="AD1595" s="63">
        <f>'טבלה מרכזת'!G1595</f>
        <v>1</v>
      </c>
      <c r="AE1595" s="63">
        <f>'טבלה מרכזת'!H1595</f>
        <v>2500</v>
      </c>
    </row>
    <row r="1596" spans="2:31" ht="28.5" thickBot="1" x14ac:dyDescent="0.35">
      <c r="B1596" s="64" t="str">
        <f>תקן[[#This Row],[סוג מרכז]]</f>
        <v>תשושים-אופק</v>
      </c>
      <c r="C1596" s="64">
        <f>תקן[[#This Row],[גודל מרכז]]</f>
        <v>120</v>
      </c>
      <c r="D1596" s="64" t="str">
        <f>תקן[[#This Row],[סוג פריט]]</f>
        <v>ריהוט</v>
      </c>
      <c r="E1596" s="64" t="str">
        <f>תקן[[#This Row],[קטגוריה]]</f>
        <v>חדר מזכירות וקבלה</v>
      </c>
      <c r="F1596" s="60" t="str">
        <f>תקן[[#This Row],[תיאור הפריט]]</f>
        <v>שולחן משרדי + שלוחה + מגירות</v>
      </c>
      <c r="G1596" s="64">
        <f>תקן[[#This Row],[עלות פריט]]</f>
        <v>1700</v>
      </c>
      <c r="H1596" s="64">
        <f>תקן[[#This Row],[כמות]]</f>
        <v>2</v>
      </c>
      <c r="I1596" s="64">
        <f>תקן[[#This Row],[סהכ עלות]]</f>
        <v>3400</v>
      </c>
      <c r="J1596" s="65"/>
      <c r="K1596" s="209" t="str">
        <f t="shared" si="229"/>
        <v>שולחן משרדי + שלוחה + מגירות</v>
      </c>
      <c r="L1596" s="210">
        <f t="shared" ref="L1596:L1606" si="234">H1596</f>
        <v>2</v>
      </c>
      <c r="M1596" s="211">
        <f t="shared" ref="M1596:M1606" si="235">IF(L1596-H1596&lt;&gt;0,L1596-H1596,0)</f>
        <v>0</v>
      </c>
      <c r="N1596" s="211">
        <f t="shared" ref="N1596:N1606" si="236">L1596*G1596</f>
        <v>3400</v>
      </c>
      <c r="O1596" s="210"/>
      <c r="P1596" s="218"/>
      <c r="Q1596" s="215" t="str">
        <f t="shared" si="230"/>
        <v>ריהוט</v>
      </c>
      <c r="R1596" s="219">
        <f t="shared" si="231"/>
        <v>2</v>
      </c>
      <c r="S1596" s="211">
        <f t="shared" si="232"/>
        <v>0</v>
      </c>
      <c r="T1596" s="211">
        <f t="shared" ref="T1596:T1606" si="237">G1596</f>
        <v>1700</v>
      </c>
      <c r="U1596" s="211">
        <f t="shared" si="233"/>
        <v>3400</v>
      </c>
      <c r="V1596" s="220"/>
      <c r="X1596" s="63" t="str">
        <f>'טבלה מרכזת'!A1596</f>
        <v>תשושים-אופק</v>
      </c>
      <c r="Y1596" s="63">
        <f>'טבלה מרכזת'!B1596</f>
        <v>120</v>
      </c>
      <c r="Z1596" s="63" t="str">
        <f>'טבלה מרכזת'!C1596</f>
        <v>ריהוט</v>
      </c>
      <c r="AA1596" s="63" t="str">
        <f>'טבלה מרכזת'!D1596</f>
        <v>חדר מזכירות וקבלה</v>
      </c>
      <c r="AB1596" s="63" t="str">
        <f>'טבלה מרכזת'!E1596</f>
        <v>שולחן משרדי + שלוחה + מגירות</v>
      </c>
      <c r="AC1596" s="63">
        <f>'טבלה מרכזת'!F1596</f>
        <v>1700</v>
      </c>
      <c r="AD1596" s="63">
        <f>'טבלה מרכזת'!G1596</f>
        <v>2</v>
      </c>
      <c r="AE1596" s="63">
        <f>'טבלה מרכזת'!H1596</f>
        <v>3400</v>
      </c>
    </row>
    <row r="1597" spans="2:31" ht="28.5" thickBot="1" x14ac:dyDescent="0.35">
      <c r="B1597" s="64" t="str">
        <f>תקן[[#This Row],[סוג מרכז]]</f>
        <v>תשושים-אופק</v>
      </c>
      <c r="C1597" s="64">
        <f>תקן[[#This Row],[גודל מרכז]]</f>
        <v>120</v>
      </c>
      <c r="D1597" s="64" t="str">
        <f>תקן[[#This Row],[סוג פריט]]</f>
        <v>ריהוט</v>
      </c>
      <c r="E1597" s="64" t="str">
        <f>תקן[[#This Row],[קטגוריה]]</f>
        <v>חדר מנהל</v>
      </c>
      <c r="F1597" s="60" t="str">
        <f>תקן[[#This Row],[תיאור הפריט]]</f>
        <v>שולחן משרדי + שלוחה + מגירות</v>
      </c>
      <c r="G1597" s="64">
        <f>תקן[[#This Row],[עלות פריט]]</f>
        <v>1700</v>
      </c>
      <c r="H1597" s="64">
        <f>תקן[[#This Row],[כמות]]</f>
        <v>1</v>
      </c>
      <c r="I1597" s="64">
        <f>תקן[[#This Row],[סהכ עלות]]</f>
        <v>1700</v>
      </c>
      <c r="J1597" s="65"/>
      <c r="K1597" s="209" t="str">
        <f t="shared" ref="K1597:K1606" si="238">F1597</f>
        <v>שולחן משרדי + שלוחה + מגירות</v>
      </c>
      <c r="L1597" s="210">
        <f t="shared" si="234"/>
        <v>1</v>
      </c>
      <c r="M1597" s="211">
        <f t="shared" si="235"/>
        <v>0</v>
      </c>
      <c r="N1597" s="211">
        <f t="shared" si="236"/>
        <v>1700</v>
      </c>
      <c r="O1597" s="210"/>
      <c r="P1597" s="218"/>
      <c r="Q1597" s="215" t="str">
        <f t="shared" ref="Q1597:Q1606" si="239">D1597</f>
        <v>ריהוט</v>
      </c>
      <c r="R1597" s="219">
        <f t="shared" ref="R1597:R1606" si="240">L1597</f>
        <v>1</v>
      </c>
      <c r="S1597" s="211">
        <f t="shared" ref="S1597:S1606" si="241">M1597</f>
        <v>0</v>
      </c>
      <c r="T1597" s="211">
        <f t="shared" si="237"/>
        <v>1700</v>
      </c>
      <c r="U1597" s="211">
        <f t="shared" ref="U1597:U1606" si="242">T1597*R1597</f>
        <v>1700</v>
      </c>
      <c r="V1597" s="220"/>
      <c r="X1597" s="63" t="str">
        <f>'טבלה מרכזת'!A1597</f>
        <v>תשושים-אופק</v>
      </c>
      <c r="Y1597" s="63">
        <f>'טבלה מרכזת'!B1597</f>
        <v>120</v>
      </c>
      <c r="Z1597" s="63" t="str">
        <f>'טבלה מרכזת'!C1597</f>
        <v>ריהוט</v>
      </c>
      <c r="AA1597" s="63" t="str">
        <f>'טבלה מרכזת'!D1597</f>
        <v>חדר מנהל</v>
      </c>
      <c r="AB1597" s="63" t="str">
        <f>'טבלה מרכזת'!E1597</f>
        <v>שולחן משרדי + שלוחה + מגירות</v>
      </c>
      <c r="AC1597" s="63">
        <f>'טבלה מרכזת'!F1597</f>
        <v>1700</v>
      </c>
      <c r="AD1597" s="63">
        <f>'טבלה מרכזת'!G1597</f>
        <v>1</v>
      </c>
      <c r="AE1597" s="63">
        <f>'טבלה מרכזת'!H1597</f>
        <v>1700</v>
      </c>
    </row>
    <row r="1598" spans="2:31" ht="28.5" thickBot="1" x14ac:dyDescent="0.35">
      <c r="B1598" s="64" t="str">
        <f>תקן[[#This Row],[סוג מרכז]]</f>
        <v>תשושים-אופק</v>
      </c>
      <c r="C1598" s="64">
        <f>תקן[[#This Row],[גודל מרכז]]</f>
        <v>120</v>
      </c>
      <c r="D1598" s="64" t="str">
        <f>תקן[[#This Row],[סוג פריט]]</f>
        <v>ריהוט</v>
      </c>
      <c r="E1598" s="64" t="str">
        <f>תקן[[#This Row],[קטגוריה]]</f>
        <v>חדרי צוות/רב תחומי</v>
      </c>
      <c r="F1598" s="60" t="str">
        <f>תקן[[#This Row],[תיאור הפריט]]</f>
        <v>שולחן משרדי + שלוחה + מגירות</v>
      </c>
      <c r="G1598" s="64">
        <f>תקן[[#This Row],[עלות פריט]]</f>
        <v>1700</v>
      </c>
      <c r="H1598" s="64">
        <f>תקן[[#This Row],[כמות]]</f>
        <v>2</v>
      </c>
      <c r="I1598" s="64">
        <f>תקן[[#This Row],[סהכ עלות]]</f>
        <v>3400</v>
      </c>
      <c r="J1598" s="65"/>
      <c r="K1598" s="209" t="str">
        <f t="shared" si="238"/>
        <v>שולחן משרדי + שלוחה + מגירות</v>
      </c>
      <c r="L1598" s="210">
        <f t="shared" si="234"/>
        <v>2</v>
      </c>
      <c r="M1598" s="211">
        <f t="shared" si="235"/>
        <v>0</v>
      </c>
      <c r="N1598" s="211">
        <f t="shared" si="236"/>
        <v>3400</v>
      </c>
      <c r="O1598" s="210"/>
      <c r="P1598" s="218"/>
      <c r="Q1598" s="215" t="str">
        <f t="shared" si="239"/>
        <v>ריהוט</v>
      </c>
      <c r="R1598" s="219">
        <f t="shared" si="240"/>
        <v>2</v>
      </c>
      <c r="S1598" s="211">
        <f t="shared" si="241"/>
        <v>0</v>
      </c>
      <c r="T1598" s="211">
        <f t="shared" si="237"/>
        <v>1700</v>
      </c>
      <c r="U1598" s="211">
        <f t="shared" si="242"/>
        <v>3400</v>
      </c>
      <c r="V1598" s="220"/>
      <c r="X1598" s="63" t="str">
        <f>'טבלה מרכזת'!A1598</f>
        <v>תשושים-אופק</v>
      </c>
      <c r="Y1598" s="63">
        <f>'טבלה מרכזת'!B1598</f>
        <v>120</v>
      </c>
      <c r="Z1598" s="63" t="str">
        <f>'טבלה מרכזת'!C1598</f>
        <v>ריהוט</v>
      </c>
      <c r="AA1598" s="63" t="str">
        <f>'טבלה מרכזת'!D1598</f>
        <v>חדרי צוות/רב תחומי</v>
      </c>
      <c r="AB1598" s="63" t="str">
        <f>'טבלה מרכזת'!E1598</f>
        <v>שולחן משרדי + שלוחה + מגירות</v>
      </c>
      <c r="AC1598" s="63">
        <f>'טבלה מרכזת'!F1598</f>
        <v>1700</v>
      </c>
      <c r="AD1598" s="63">
        <f>'טבלה מרכזת'!G1598</f>
        <v>2</v>
      </c>
      <c r="AE1598" s="63">
        <f>'טבלה מרכזת'!H1598</f>
        <v>3400</v>
      </c>
    </row>
    <row r="1599" spans="2:31" ht="14.5" thickBot="1" x14ac:dyDescent="0.35">
      <c r="B1599" s="64" t="str">
        <f>תקן[[#This Row],[סוג מרכז]]</f>
        <v>תשושים-אופק</v>
      </c>
      <c r="C1599" s="64">
        <f>תקן[[#This Row],[גודל מרכז]]</f>
        <v>120</v>
      </c>
      <c r="D1599" s="64" t="str">
        <f>תקן[[#This Row],[סוג פריט]]</f>
        <v>ריהוט</v>
      </c>
      <c r="E1599" s="64" t="str">
        <f>תקן[[#This Row],[קטגוריה]]</f>
        <v>אולם כניסה</v>
      </c>
      <c r="F1599" s="60" t="str">
        <f>תקן[[#This Row],[תיאור הפריט]]</f>
        <v xml:space="preserve">שולחן פינתי נמוך 60/60  </v>
      </c>
      <c r="G1599" s="64">
        <f>תקן[[#This Row],[עלות פריט]]</f>
        <v>800</v>
      </c>
      <c r="H1599" s="64">
        <f>תקן[[#This Row],[כמות]]</f>
        <v>6</v>
      </c>
      <c r="I1599" s="64">
        <f>תקן[[#This Row],[סהכ עלות]]</f>
        <v>4800</v>
      </c>
      <c r="J1599" s="65"/>
      <c r="K1599" s="209" t="str">
        <f t="shared" si="238"/>
        <v xml:space="preserve">שולחן פינתי נמוך 60/60  </v>
      </c>
      <c r="L1599" s="210">
        <f t="shared" si="234"/>
        <v>6</v>
      </c>
      <c r="M1599" s="211">
        <f t="shared" si="235"/>
        <v>0</v>
      </c>
      <c r="N1599" s="211">
        <f t="shared" si="236"/>
        <v>4800</v>
      </c>
      <c r="O1599" s="210"/>
      <c r="P1599" s="218"/>
      <c r="Q1599" s="215" t="str">
        <f t="shared" si="239"/>
        <v>ריהוט</v>
      </c>
      <c r="R1599" s="219">
        <f t="shared" si="240"/>
        <v>6</v>
      </c>
      <c r="S1599" s="211">
        <f t="shared" si="241"/>
        <v>0</v>
      </c>
      <c r="T1599" s="211">
        <f t="shared" si="237"/>
        <v>800</v>
      </c>
      <c r="U1599" s="211">
        <f t="shared" si="242"/>
        <v>4800</v>
      </c>
      <c r="V1599" s="220"/>
      <c r="X1599" s="63" t="str">
        <f>'טבלה מרכזת'!A1599</f>
        <v>תשושים-אופק</v>
      </c>
      <c r="Y1599" s="63">
        <f>'טבלה מרכזת'!B1599</f>
        <v>120</v>
      </c>
      <c r="Z1599" s="63" t="str">
        <f>'טבלה מרכזת'!C1599</f>
        <v>ריהוט</v>
      </c>
      <c r="AA1599" s="63" t="str">
        <f>'טבלה מרכזת'!D1599</f>
        <v>אולם כניסה</v>
      </c>
      <c r="AB1599" s="63" t="str">
        <f>'טבלה מרכזת'!E1599</f>
        <v xml:space="preserve">שולחן פינתי נמוך 60/60  </v>
      </c>
      <c r="AC1599" s="63">
        <f>'טבלה מרכזת'!F1599</f>
        <v>800</v>
      </c>
      <c r="AD1599" s="63">
        <f>'טבלה מרכזת'!G1599</f>
        <v>6</v>
      </c>
      <c r="AE1599" s="63">
        <f>'טבלה מרכזת'!H1599</f>
        <v>4800</v>
      </c>
    </row>
    <row r="1600" spans="2:31" ht="14.5" thickBot="1" x14ac:dyDescent="0.35">
      <c r="B1600" s="64" t="str">
        <f>תקן[[#This Row],[סוג מרכז]]</f>
        <v>תשושים-אופק</v>
      </c>
      <c r="C1600" s="64">
        <f>תקן[[#This Row],[גודל מרכז]]</f>
        <v>120</v>
      </c>
      <c r="D1600" s="64" t="str">
        <f>תקן[[#This Row],[סוג פריט]]</f>
        <v>ריהוט</v>
      </c>
      <c r="E1600" s="64" t="str">
        <f>תקן[[#This Row],[קטגוריה]]</f>
        <v>חדרי פעילות/תעסוקה</v>
      </c>
      <c r="F1600" s="60" t="str">
        <f>תקן[[#This Row],[תיאור הפריט]]</f>
        <v>שולחן פעילות 6 מקומות</v>
      </c>
      <c r="G1600" s="64">
        <f>תקן[[#This Row],[עלות פריט]]</f>
        <v>1500</v>
      </c>
      <c r="H1600" s="64">
        <f>תקן[[#This Row],[כמות]]</f>
        <v>20</v>
      </c>
      <c r="I1600" s="64">
        <f>תקן[[#This Row],[סהכ עלות]]</f>
        <v>30000</v>
      </c>
      <c r="J1600" s="65"/>
      <c r="K1600" s="209" t="str">
        <f t="shared" si="238"/>
        <v>שולחן פעילות 6 מקומות</v>
      </c>
      <c r="L1600" s="210">
        <f t="shared" si="234"/>
        <v>20</v>
      </c>
      <c r="M1600" s="211">
        <f t="shared" si="235"/>
        <v>0</v>
      </c>
      <c r="N1600" s="211">
        <f t="shared" si="236"/>
        <v>30000</v>
      </c>
      <c r="O1600" s="210"/>
      <c r="P1600" s="218"/>
      <c r="Q1600" s="215" t="str">
        <f t="shared" si="239"/>
        <v>ריהוט</v>
      </c>
      <c r="R1600" s="219">
        <f t="shared" si="240"/>
        <v>20</v>
      </c>
      <c r="S1600" s="211">
        <f t="shared" si="241"/>
        <v>0</v>
      </c>
      <c r="T1600" s="211">
        <f t="shared" si="237"/>
        <v>1500</v>
      </c>
      <c r="U1600" s="211">
        <f t="shared" si="242"/>
        <v>30000</v>
      </c>
      <c r="V1600" s="220"/>
      <c r="X1600" s="63" t="str">
        <f>'טבלה מרכזת'!A1600</f>
        <v>תשושים-אופק</v>
      </c>
      <c r="Y1600" s="63">
        <f>'טבלה מרכזת'!B1600</f>
        <v>120</v>
      </c>
      <c r="Z1600" s="63" t="str">
        <f>'טבלה מרכזת'!C1600</f>
        <v>ריהוט</v>
      </c>
      <c r="AA1600" s="63" t="str">
        <f>'טבלה מרכזת'!D1600</f>
        <v>חדרי פעילות/תעסוקה</v>
      </c>
      <c r="AB1600" s="63" t="str">
        <f>'טבלה מרכזת'!E1600</f>
        <v>שולחן פעילות 6 מקומות</v>
      </c>
      <c r="AC1600" s="63">
        <f>'טבלה מרכזת'!F1600</f>
        <v>1500</v>
      </c>
      <c r="AD1600" s="63">
        <f>'טבלה מרכזת'!G1600</f>
        <v>20</v>
      </c>
      <c r="AE1600" s="63">
        <f>'טבלה מרכזת'!H1600</f>
        <v>30000</v>
      </c>
    </row>
    <row r="1601" spans="2:31" ht="14.5" thickBot="1" x14ac:dyDescent="0.35">
      <c r="B1601" s="64" t="str">
        <f>תקן[[#This Row],[סוג מרכז]]</f>
        <v>תשושים-אופק</v>
      </c>
      <c r="C1601" s="64">
        <f>תקן[[#This Row],[גודל מרכז]]</f>
        <v>120</v>
      </c>
      <c r="D1601" s="64" t="str">
        <f>תקן[[#This Row],[סוג פריט]]</f>
        <v>ריהוט</v>
      </c>
      <c r="E1601" s="64" t="str">
        <f>תקן[[#This Row],[קטגוריה]]</f>
        <v>חדרי צוות/רב תחומי</v>
      </c>
      <c r="F1601" s="60" t="str">
        <f>תקן[[#This Row],[תיאור הפריט]]</f>
        <v>שולחן פעילות 6 מקומות</v>
      </c>
      <c r="G1601" s="64">
        <f>תקן[[#This Row],[עלות פריט]]</f>
        <v>1500</v>
      </c>
      <c r="H1601" s="64">
        <f>תקן[[#This Row],[כמות]]</f>
        <v>2</v>
      </c>
      <c r="I1601" s="64">
        <f>תקן[[#This Row],[סהכ עלות]]</f>
        <v>3000</v>
      </c>
      <c r="J1601" s="65"/>
      <c r="K1601" s="209" t="str">
        <f t="shared" si="238"/>
        <v>שולחן פעילות 6 מקומות</v>
      </c>
      <c r="L1601" s="210">
        <f t="shared" si="234"/>
        <v>2</v>
      </c>
      <c r="M1601" s="211">
        <f t="shared" si="235"/>
        <v>0</v>
      </c>
      <c r="N1601" s="211">
        <f t="shared" si="236"/>
        <v>3000</v>
      </c>
      <c r="O1601" s="210"/>
      <c r="P1601" s="218"/>
      <c r="Q1601" s="215" t="str">
        <f t="shared" si="239"/>
        <v>ריהוט</v>
      </c>
      <c r="R1601" s="219">
        <f t="shared" si="240"/>
        <v>2</v>
      </c>
      <c r="S1601" s="211">
        <f t="shared" si="241"/>
        <v>0</v>
      </c>
      <c r="T1601" s="211">
        <f t="shared" si="237"/>
        <v>1500</v>
      </c>
      <c r="U1601" s="211">
        <f t="shared" si="242"/>
        <v>3000</v>
      </c>
      <c r="V1601" s="220"/>
      <c r="X1601" s="63" t="str">
        <f>'טבלה מרכזת'!A1601</f>
        <v>תשושים-אופק</v>
      </c>
      <c r="Y1601" s="63">
        <f>'טבלה מרכזת'!B1601</f>
        <v>120</v>
      </c>
      <c r="Z1601" s="63" t="str">
        <f>'טבלה מרכזת'!C1601</f>
        <v>ריהוט</v>
      </c>
      <c r="AA1601" s="63" t="str">
        <f>'טבלה מרכזת'!D1601</f>
        <v>חדרי צוות/רב תחומי</v>
      </c>
      <c r="AB1601" s="63" t="str">
        <f>'טבלה מרכזת'!E1601</f>
        <v>שולחן פעילות 6 מקומות</v>
      </c>
      <c r="AC1601" s="63">
        <f>'טבלה מרכזת'!F1601</f>
        <v>1500</v>
      </c>
      <c r="AD1601" s="63">
        <f>'טבלה מרכזת'!G1601</f>
        <v>2</v>
      </c>
      <c r="AE1601" s="63">
        <f>'טבלה מרכזת'!H1601</f>
        <v>3000</v>
      </c>
    </row>
    <row r="1602" spans="2:31" ht="14.5" thickBot="1" x14ac:dyDescent="0.35">
      <c r="B1602" s="64" t="str">
        <f>תקן[[#This Row],[סוג מרכז]]</f>
        <v>תשושים-אופק</v>
      </c>
      <c r="C1602" s="64">
        <f>תקן[[#This Row],[גודל מרכז]]</f>
        <v>120</v>
      </c>
      <c r="D1602" s="64" t="str">
        <f>תקן[[#This Row],[סוג פריט]]</f>
        <v>ריהוט</v>
      </c>
      <c r="E1602" s="64" t="str">
        <f>תקן[[#This Row],[קטגוריה]]</f>
        <v>חצר פעילות ומנוחה</v>
      </c>
      <c r="F1602" s="60" t="str">
        <f>תקן[[#This Row],[תיאור הפריט]]</f>
        <v>שמשיית גן</v>
      </c>
      <c r="G1602" s="64">
        <f>תקן[[#This Row],[עלות פריט]]</f>
        <v>400</v>
      </c>
      <c r="H1602" s="64">
        <f>תקן[[#This Row],[כמות]]</f>
        <v>4</v>
      </c>
      <c r="I1602" s="64">
        <f>תקן[[#This Row],[סהכ עלות]]</f>
        <v>1600</v>
      </c>
      <c r="J1602" s="65"/>
      <c r="K1602" s="209" t="str">
        <f t="shared" si="238"/>
        <v>שמשיית גן</v>
      </c>
      <c r="L1602" s="210">
        <f t="shared" si="234"/>
        <v>4</v>
      </c>
      <c r="M1602" s="211">
        <f t="shared" si="235"/>
        <v>0</v>
      </c>
      <c r="N1602" s="211">
        <f t="shared" si="236"/>
        <v>1600</v>
      </c>
      <c r="O1602" s="210"/>
      <c r="P1602" s="218"/>
      <c r="Q1602" s="215" t="str">
        <f t="shared" si="239"/>
        <v>ריהוט</v>
      </c>
      <c r="R1602" s="219">
        <f t="shared" si="240"/>
        <v>4</v>
      </c>
      <c r="S1602" s="211">
        <f t="shared" si="241"/>
        <v>0</v>
      </c>
      <c r="T1602" s="211">
        <f t="shared" si="237"/>
        <v>400</v>
      </c>
      <c r="U1602" s="211">
        <f t="shared" si="242"/>
        <v>1600</v>
      </c>
      <c r="V1602" s="220"/>
      <c r="X1602" s="63" t="str">
        <f>'טבלה מרכזת'!A1602</f>
        <v>תשושים-אופק</v>
      </c>
      <c r="Y1602" s="63">
        <f>'טבלה מרכזת'!B1602</f>
        <v>120</v>
      </c>
      <c r="Z1602" s="63" t="str">
        <f>'טבלה מרכזת'!C1602</f>
        <v>ריהוט</v>
      </c>
      <c r="AA1602" s="63" t="str">
        <f>'טבלה מרכזת'!D1602</f>
        <v>חצר פעילות ומנוחה</v>
      </c>
      <c r="AB1602" s="63" t="str">
        <f>'טבלה מרכזת'!E1602</f>
        <v>שמשיית גן</v>
      </c>
      <c r="AC1602" s="63">
        <f>'טבלה מרכזת'!F1602</f>
        <v>400</v>
      </c>
      <c r="AD1602" s="63">
        <f>'טבלה מרכזת'!G1602</f>
        <v>4</v>
      </c>
      <c r="AE1602" s="63">
        <f>'טבלה מרכזת'!H1602</f>
        <v>1600</v>
      </c>
    </row>
    <row r="1603" spans="2:31" ht="14.5" thickBot="1" x14ac:dyDescent="0.35">
      <c r="B1603" s="64" t="str">
        <f>תקן[[#This Row],[סוג מרכז]]</f>
        <v>תשושים-אופק</v>
      </c>
      <c r="C1603" s="64">
        <f>תקן[[#This Row],[גודל מרכז]]</f>
        <v>120</v>
      </c>
      <c r="D1603" s="64" t="str">
        <f>תקן[[#This Row],[סוג פריט]]</f>
        <v>ריהוט</v>
      </c>
      <c r="E1603" s="64" t="str">
        <f>תקן[[#This Row],[קטגוריה]]</f>
        <v>מלתחה</v>
      </c>
      <c r="F1603" s="60" t="str">
        <f>תקן[[#This Row],[תיאור הפריט]]</f>
        <v>תא אישי עם נעילה</v>
      </c>
      <c r="G1603" s="64">
        <f>תקן[[#This Row],[עלות פריט]]</f>
        <v>250</v>
      </c>
      <c r="H1603" s="64">
        <f>תקן[[#This Row],[כמות]]</f>
        <v>40</v>
      </c>
      <c r="I1603" s="64">
        <f>תקן[[#This Row],[סהכ עלות]]</f>
        <v>10000</v>
      </c>
      <c r="J1603" s="65"/>
      <c r="K1603" s="209" t="str">
        <f t="shared" si="238"/>
        <v>תא אישי עם נעילה</v>
      </c>
      <c r="L1603" s="210">
        <f t="shared" si="234"/>
        <v>40</v>
      </c>
      <c r="M1603" s="211">
        <f t="shared" si="235"/>
        <v>0</v>
      </c>
      <c r="N1603" s="211">
        <f t="shared" si="236"/>
        <v>10000</v>
      </c>
      <c r="O1603" s="210"/>
      <c r="P1603" s="218"/>
      <c r="Q1603" s="215" t="str">
        <f t="shared" si="239"/>
        <v>ריהוט</v>
      </c>
      <c r="R1603" s="219">
        <f t="shared" si="240"/>
        <v>40</v>
      </c>
      <c r="S1603" s="211">
        <f t="shared" si="241"/>
        <v>0</v>
      </c>
      <c r="T1603" s="211">
        <f t="shared" si="237"/>
        <v>250</v>
      </c>
      <c r="U1603" s="211">
        <f t="shared" si="242"/>
        <v>10000</v>
      </c>
      <c r="V1603" s="220"/>
      <c r="X1603" s="63" t="str">
        <f>'טבלה מרכזת'!A1603</f>
        <v>תשושים-אופק</v>
      </c>
      <c r="Y1603" s="63">
        <f>'טבלה מרכזת'!B1603</f>
        <v>120</v>
      </c>
      <c r="Z1603" s="63" t="str">
        <f>'טבלה מרכזת'!C1603</f>
        <v>ריהוט</v>
      </c>
      <c r="AA1603" s="63" t="str">
        <f>'טבלה מרכזת'!D1603</f>
        <v>מלתחה</v>
      </c>
      <c r="AB1603" s="63" t="str">
        <f>'טבלה מרכזת'!E1603</f>
        <v>תא אישי עם נעילה</v>
      </c>
      <c r="AC1603" s="63">
        <f>'טבלה מרכזת'!F1603</f>
        <v>250</v>
      </c>
      <c r="AD1603" s="63">
        <f>'טבלה מרכזת'!G1603</f>
        <v>40</v>
      </c>
      <c r="AE1603" s="63">
        <f>'טבלה מרכזת'!H1603</f>
        <v>10000</v>
      </c>
    </row>
    <row r="1604" spans="2:31" ht="14.5" thickBot="1" x14ac:dyDescent="0.35">
      <c r="B1604" s="64" t="str">
        <f>תקן[[#This Row],[סוג מרכז]]</f>
        <v>תשושים-אופק</v>
      </c>
      <c r="C1604" s="64">
        <f>תקן[[#This Row],[גודל מרכז]]</f>
        <v>120</v>
      </c>
      <c r="D1604" s="64" t="str">
        <f>תקן[[#This Row],[סוג פריט]]</f>
        <v>ריהוט</v>
      </c>
      <c r="E1604" s="64" t="str">
        <f>תקן[[#This Row],[קטגוריה]]</f>
        <v>שירותי צוות ומלתחה</v>
      </c>
      <c r="F1604" s="60" t="str">
        <f>תקן[[#This Row],[תיאור הפריט]]</f>
        <v>תא אישי עם נעילה</v>
      </c>
      <c r="G1604" s="64">
        <f>תקן[[#This Row],[עלות פריט]]</f>
        <v>250</v>
      </c>
      <c r="H1604" s="64">
        <f>תקן[[#This Row],[כמות]]</f>
        <v>20</v>
      </c>
      <c r="I1604" s="64">
        <f>תקן[[#This Row],[סהכ עלות]]</f>
        <v>5000</v>
      </c>
      <c r="J1604" s="65"/>
      <c r="K1604" s="209" t="str">
        <f t="shared" si="238"/>
        <v>תא אישי עם נעילה</v>
      </c>
      <c r="L1604" s="210">
        <f t="shared" si="234"/>
        <v>20</v>
      </c>
      <c r="M1604" s="211">
        <f t="shared" si="235"/>
        <v>0</v>
      </c>
      <c r="N1604" s="211">
        <f t="shared" si="236"/>
        <v>5000</v>
      </c>
      <c r="O1604" s="210"/>
      <c r="P1604" s="218"/>
      <c r="Q1604" s="215" t="str">
        <f t="shared" si="239"/>
        <v>ריהוט</v>
      </c>
      <c r="R1604" s="219">
        <f t="shared" si="240"/>
        <v>20</v>
      </c>
      <c r="S1604" s="211">
        <f t="shared" si="241"/>
        <v>0</v>
      </c>
      <c r="T1604" s="211">
        <f t="shared" si="237"/>
        <v>250</v>
      </c>
      <c r="U1604" s="211">
        <f t="shared" si="242"/>
        <v>5000</v>
      </c>
      <c r="V1604" s="220"/>
      <c r="X1604" s="63" t="str">
        <f>'טבלה מרכזת'!A1604</f>
        <v>תשושים-אופק</v>
      </c>
      <c r="Y1604" s="63">
        <f>'טבלה מרכזת'!B1604</f>
        <v>120</v>
      </c>
      <c r="Z1604" s="63" t="str">
        <f>'טבלה מרכזת'!C1604</f>
        <v>ריהוט</v>
      </c>
      <c r="AA1604" s="63" t="str">
        <f>'טבלה מרכזת'!D1604</f>
        <v>שירותי צוות ומלתחה</v>
      </c>
      <c r="AB1604" s="63" t="str">
        <f>'טבלה מרכזת'!E1604</f>
        <v>תא אישי עם נעילה</v>
      </c>
      <c r="AC1604" s="63">
        <f>'טבלה מרכזת'!F1604</f>
        <v>250</v>
      </c>
      <c r="AD1604" s="63">
        <f>'טבלה מרכזת'!G1604</f>
        <v>20</v>
      </c>
      <c r="AE1604" s="63">
        <f>'טבלה מרכזת'!H1604</f>
        <v>5000</v>
      </c>
    </row>
    <row r="1605" spans="2:31" ht="14.5" thickBot="1" x14ac:dyDescent="0.35">
      <c r="B1605" s="64" t="str">
        <f>תקן[[#This Row],[סוג מרכז]]</f>
        <v>תשושים-אופק</v>
      </c>
      <c r="C1605" s="64">
        <f>תקן[[#This Row],[גודל מרכז]]</f>
        <v>120</v>
      </c>
      <c r="D1605" s="64" t="str">
        <f>תקן[[#This Row],[סוג פריט]]</f>
        <v>ריפוי בעיסוק ופיזיותרפיה</v>
      </c>
      <c r="E1605" s="64" t="str">
        <f>תקן[[#This Row],[קטגוריה]]</f>
        <v>ריפוי בעיסוק ופיזיותרפיה</v>
      </c>
      <c r="F1605" s="60" t="str">
        <f>תקן[[#This Row],[תיאור הפריט]]</f>
        <v xml:space="preserve">ראה גיליון מצורף </v>
      </c>
      <c r="G1605" s="64">
        <f>תקן[[#This Row],[עלות פריט]]</f>
        <v>0</v>
      </c>
      <c r="H1605" s="64">
        <f>תקן[[#This Row],[כמות]]</f>
        <v>0</v>
      </c>
      <c r="I1605" s="64">
        <f>תקן[[#This Row],[סהכ עלות]]</f>
        <v>0</v>
      </c>
      <c r="J1605" s="65"/>
      <c r="K1605" s="209" t="str">
        <f t="shared" si="238"/>
        <v xml:space="preserve">ראה גיליון מצורף </v>
      </c>
      <c r="L1605" s="210">
        <f t="shared" si="234"/>
        <v>0</v>
      </c>
      <c r="M1605" s="211">
        <f t="shared" si="235"/>
        <v>0</v>
      </c>
      <c r="N1605" s="211">
        <f t="shared" si="236"/>
        <v>0</v>
      </c>
      <c r="O1605" s="210"/>
      <c r="P1605" s="218"/>
      <c r="Q1605" s="215" t="str">
        <f t="shared" si="239"/>
        <v>ריפוי בעיסוק ופיזיותרפיה</v>
      </c>
      <c r="R1605" s="219">
        <f t="shared" si="240"/>
        <v>0</v>
      </c>
      <c r="S1605" s="211">
        <f t="shared" si="241"/>
        <v>0</v>
      </c>
      <c r="T1605" s="211">
        <f t="shared" si="237"/>
        <v>0</v>
      </c>
      <c r="U1605" s="211">
        <f t="shared" si="242"/>
        <v>0</v>
      </c>
      <c r="V1605" s="220"/>
      <c r="X1605" s="63" t="str">
        <f>'טבלה מרכזת'!A1605</f>
        <v>תשושים-אופק</v>
      </c>
      <c r="Y1605" s="63">
        <f>'טבלה מרכזת'!B1605</f>
        <v>120</v>
      </c>
      <c r="Z1605" s="63" t="str">
        <f>'טבלה מרכזת'!C1605</f>
        <v>ריפוי בעיסוק ופיזיותרפיה</v>
      </c>
      <c r="AA1605" s="63" t="str">
        <f>'טבלה מרכזת'!D1605</f>
        <v>ריפוי בעיסוק ופיזיותרפיה</v>
      </c>
      <c r="AB1605" s="63" t="str">
        <f>'טבלה מרכזת'!E1605</f>
        <v xml:space="preserve">ראה גיליון מצורף </v>
      </c>
      <c r="AC1605" s="63">
        <f>'טבלה מרכזת'!F1605</f>
        <v>0</v>
      </c>
      <c r="AD1605" s="63">
        <f>'טבלה מרכזת'!G1605</f>
        <v>0</v>
      </c>
      <c r="AE1605" s="63">
        <f>'טבלה מרכזת'!H1605</f>
        <v>0</v>
      </c>
    </row>
    <row r="1606" spans="2:31" ht="14.5" thickBot="1" x14ac:dyDescent="0.35">
      <c r="B1606" s="64" t="str">
        <f>תקן[[#This Row],[סוג מרכז]]</f>
        <v>תשושים-אופק</v>
      </c>
      <c r="C1606" s="64">
        <f>תקן[[#This Row],[גודל מרכז]]</f>
        <v>120</v>
      </c>
      <c r="D1606" s="64" t="str">
        <f>תקן[[#This Row],[סוג פריט]]</f>
        <v>שימור שיפור ופנאי</v>
      </c>
      <c r="E1606" s="64" t="str">
        <f>תקן[[#This Row],[קטגוריה]]</f>
        <v>שימור שיפור ופנאי</v>
      </c>
      <c r="F1606" s="60" t="str">
        <f>תקן[[#This Row],[תיאור הפריט]]</f>
        <v xml:space="preserve">ראה גיליון מצורף </v>
      </c>
      <c r="G1606" s="64">
        <f>תקן[[#This Row],[עלות פריט]]</f>
        <v>0</v>
      </c>
      <c r="H1606" s="64">
        <f>תקן[[#This Row],[כמות]]</f>
        <v>0</v>
      </c>
      <c r="I1606" s="64">
        <f>תקן[[#This Row],[סהכ עלות]]</f>
        <v>0</v>
      </c>
      <c r="J1606" s="65"/>
      <c r="K1606" s="209" t="str">
        <f t="shared" si="238"/>
        <v xml:space="preserve">ראה גיליון מצורף </v>
      </c>
      <c r="L1606" s="210">
        <f t="shared" si="234"/>
        <v>0</v>
      </c>
      <c r="M1606" s="211">
        <f t="shared" si="235"/>
        <v>0</v>
      </c>
      <c r="N1606" s="211">
        <f t="shared" si="236"/>
        <v>0</v>
      </c>
      <c r="O1606" s="210"/>
      <c r="P1606" s="218"/>
      <c r="Q1606" s="215" t="str">
        <f t="shared" si="239"/>
        <v>שימור שיפור ופנאי</v>
      </c>
      <c r="R1606" s="219">
        <f t="shared" si="240"/>
        <v>0</v>
      </c>
      <c r="S1606" s="211">
        <f t="shared" si="241"/>
        <v>0</v>
      </c>
      <c r="T1606" s="211">
        <f t="shared" si="237"/>
        <v>0</v>
      </c>
      <c r="U1606" s="211">
        <f t="shared" si="242"/>
        <v>0</v>
      </c>
      <c r="V1606" s="220"/>
      <c r="X1606" s="63" t="str">
        <f>'טבלה מרכזת'!A1606</f>
        <v>תשושים-אופק</v>
      </c>
      <c r="Y1606" s="63">
        <f>'טבלה מרכזת'!B1606</f>
        <v>120</v>
      </c>
      <c r="Z1606" s="63" t="str">
        <f>'טבלה מרכזת'!C1606</f>
        <v>שימור שיפור ופנאי</v>
      </c>
      <c r="AA1606" s="63" t="str">
        <f>'טבלה מרכזת'!D1606</f>
        <v>שימור שיפור ופנאי</v>
      </c>
      <c r="AB1606" s="63" t="str">
        <f>'טבלה מרכזת'!E1606</f>
        <v xml:space="preserve">ראה גיליון מצורף </v>
      </c>
      <c r="AC1606" s="63">
        <f>'טבלה מרכזת'!F1606</f>
        <v>0</v>
      </c>
      <c r="AD1606" s="63">
        <f>'טבלה מרכזת'!G1606</f>
        <v>0</v>
      </c>
      <c r="AE1606" s="63">
        <f>'טבלה מרכזת'!H1606</f>
        <v>0</v>
      </c>
    </row>
    <row r="1607" spans="2:31" ht="15" thickTop="1" thickBot="1" x14ac:dyDescent="0.35">
      <c r="B1607" s="66" t="s">
        <v>66</v>
      </c>
      <c r="C1607" s="67"/>
      <c r="D1607" s="67"/>
      <c r="E1607" s="67"/>
      <c r="F1607" s="68"/>
      <c r="G1607" s="69"/>
      <c r="H1607" s="70"/>
      <c r="I1607" s="71">
        <f>SUBTOTAL(9,I9:I1606)</f>
        <v>4977120</v>
      </c>
      <c r="J1607" s="67"/>
      <c r="K1607" s="221" t="s">
        <v>66</v>
      </c>
      <c r="L1607" s="222"/>
      <c r="M1607" s="222"/>
      <c r="N1607" s="223">
        <f>SUBTOTAL(9,N9:N1606)</f>
        <v>4977120</v>
      </c>
      <c r="O1607" s="222"/>
      <c r="P1607" s="224"/>
      <c r="Q1607" s="221" t="s">
        <v>66</v>
      </c>
      <c r="R1607" s="222"/>
      <c r="S1607" s="222"/>
      <c r="T1607" s="222"/>
      <c r="U1607" s="223">
        <f>SUBTOTAL(9,U9:U1606)</f>
        <v>4977120</v>
      </c>
      <c r="V1607" s="225"/>
      <c r="X1607" s="72" t="s">
        <v>66</v>
      </c>
      <c r="AE1607" s="49">
        <f>SUBTOTAL(109,תקן[סהכ עלות])</f>
        <v>4977120</v>
      </c>
    </row>
  </sheetData>
  <mergeCells count="8">
    <mergeCell ref="J2:Q2"/>
    <mergeCell ref="K7:O7"/>
    <mergeCell ref="Q7:V7"/>
    <mergeCell ref="H4:I4"/>
    <mergeCell ref="U4:V4"/>
    <mergeCell ref="Q4:R4"/>
    <mergeCell ref="M4:N4"/>
    <mergeCell ref="S4:T4"/>
  </mergeCells>
  <conditionalFormatting sqref="H4:I4">
    <cfRule type="cellIs" dxfId="47" priority="3" operator="equal">
      <formula>4977120</formula>
    </cfRule>
  </conditionalFormatting>
  <conditionalFormatting sqref="M9:M1048576">
    <cfRule type="cellIs" dxfId="46" priority="15" operator="greaterThan">
      <formula>0</formula>
    </cfRule>
    <cfRule type="cellIs" dxfId="45" priority="16" operator="lessThan">
      <formula>0</formula>
    </cfRule>
  </conditionalFormatting>
  <conditionalFormatting sqref="S9:S1606">
    <cfRule type="cellIs" dxfId="44" priority="13" operator="greaterThan">
      <formula>0</formula>
    </cfRule>
    <cfRule type="cellIs" dxfId="43" priority="14" operator="lessThan">
      <formula>0</formula>
    </cfRule>
  </conditionalFormatting>
  <conditionalFormatting sqref="U4:V4">
    <cfRule type="cellIs" dxfId="42" priority="1" operator="equal">
      <formula>4977120</formula>
    </cfRule>
  </conditionalFormatting>
  <pageMargins left="0.7" right="0.7" top="0.75" bottom="0.75" header="0.3" footer="0.3"/>
  <pageSetup paperSize="9" orientation="portrait" verticalDpi="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7"/>
  <dimension ref="A4:H1607"/>
  <sheetViews>
    <sheetView rightToLeft="1" topLeftCell="A1345" zoomScaleNormal="100" workbookViewId="0">
      <selection activeCell="L1373" sqref="L1373"/>
    </sheetView>
  </sheetViews>
  <sheetFormatPr defaultColWidth="9" defaultRowHeight="15.5" x14ac:dyDescent="0.3"/>
  <cols>
    <col min="1" max="1" width="12" style="3" bestFit="1" customWidth="1"/>
    <col min="2" max="2" width="12.08203125" style="3" bestFit="1" customWidth="1"/>
    <col min="3" max="3" width="12" style="3" bestFit="1" customWidth="1"/>
    <col min="4" max="4" width="22.58203125" style="3" bestFit="1" customWidth="1"/>
    <col min="5" max="5" width="28.25" style="102" customWidth="1"/>
    <col min="6" max="6" width="10.58203125" style="3" customWidth="1"/>
    <col min="7" max="7" width="7.25" style="3" bestFit="1" customWidth="1"/>
    <col min="8" max="8" width="10.58203125" style="3" customWidth="1"/>
    <col min="9" max="16384" width="9" style="83"/>
  </cols>
  <sheetData>
    <row r="4" spans="1:8" ht="27" customHeight="1" x14ac:dyDescent="0.3">
      <c r="A4" s="383" t="s">
        <v>613</v>
      </c>
      <c r="B4" s="383"/>
      <c r="C4" s="383"/>
      <c r="D4" s="383"/>
      <c r="E4" s="383"/>
      <c r="F4" s="383"/>
      <c r="G4" s="383"/>
      <c r="H4" s="383"/>
    </row>
    <row r="8" spans="1:8" x14ac:dyDescent="0.3">
      <c r="A8" s="84" t="s">
        <v>577</v>
      </c>
      <c r="B8" s="85" t="s">
        <v>578</v>
      </c>
      <c r="C8" s="85" t="s">
        <v>446</v>
      </c>
      <c r="D8" s="85" t="s">
        <v>457</v>
      </c>
      <c r="E8" s="86" t="s">
        <v>99</v>
      </c>
      <c r="F8" s="84" t="s">
        <v>448</v>
      </c>
      <c r="G8" s="84" t="s">
        <v>141</v>
      </c>
      <c r="H8" s="84" t="s">
        <v>454</v>
      </c>
    </row>
    <row r="9" spans="1:8" x14ac:dyDescent="0.3">
      <c r="A9" s="87" t="s">
        <v>94</v>
      </c>
      <c r="B9" s="1">
        <v>15</v>
      </c>
      <c r="C9" s="1" t="s">
        <v>118</v>
      </c>
      <c r="D9" s="1" t="s">
        <v>109</v>
      </c>
      <c r="E9" s="88" t="s">
        <v>63</v>
      </c>
      <c r="F9" s="2">
        <v>250</v>
      </c>
      <c r="G9" s="2">
        <v>6</v>
      </c>
      <c r="H9" s="16">
        <f>תקן_מקור[[#This Row],[עלות פריט]]*תקן_מקור[[#This Row],[כמות]]</f>
        <v>1500</v>
      </c>
    </row>
    <row r="10" spans="1:8" x14ac:dyDescent="0.3">
      <c r="A10" s="87" t="s">
        <v>94</v>
      </c>
      <c r="B10" s="1">
        <v>15</v>
      </c>
      <c r="C10" s="1" t="s">
        <v>118</v>
      </c>
      <c r="D10" s="1" t="s">
        <v>216</v>
      </c>
      <c r="E10" s="88" t="s">
        <v>455</v>
      </c>
      <c r="F10" s="2">
        <v>500</v>
      </c>
      <c r="G10" s="2">
        <v>1</v>
      </c>
      <c r="H10" s="16">
        <f>תקן_מקור[[#This Row],[עלות פריט]]*תקן_מקור[[#This Row],[כמות]]</f>
        <v>500</v>
      </c>
    </row>
    <row r="11" spans="1:8" x14ac:dyDescent="0.3">
      <c r="A11" s="87" t="s">
        <v>94</v>
      </c>
      <c r="B11" s="1">
        <v>15</v>
      </c>
      <c r="C11" s="1" t="s">
        <v>118</v>
      </c>
      <c r="D11" s="1" t="s">
        <v>33</v>
      </c>
      <c r="E11" s="88" t="s">
        <v>455</v>
      </c>
      <c r="F11" s="2">
        <v>500</v>
      </c>
      <c r="G11" s="2"/>
      <c r="H11" s="16">
        <f>תקן_מקור[[#This Row],[עלות פריט]]*תקן_מקור[[#This Row],[כמות]]</f>
        <v>0</v>
      </c>
    </row>
    <row r="12" spans="1:8" x14ac:dyDescent="0.3">
      <c r="A12" s="87" t="s">
        <v>94</v>
      </c>
      <c r="B12" s="1">
        <v>15</v>
      </c>
      <c r="C12" s="1" t="s">
        <v>118</v>
      </c>
      <c r="D12" s="1" t="s">
        <v>35</v>
      </c>
      <c r="E12" s="88" t="s">
        <v>433</v>
      </c>
      <c r="F12" s="2">
        <v>500</v>
      </c>
      <c r="G12" s="2">
        <v>1</v>
      </c>
      <c r="H12" s="16">
        <f>תקן_מקור[[#This Row],[עלות פריט]]*תקן_מקור[[#This Row],[כמות]]</f>
        <v>500</v>
      </c>
    </row>
    <row r="13" spans="1:8" x14ac:dyDescent="0.3">
      <c r="A13" s="87" t="s">
        <v>94</v>
      </c>
      <c r="B13" s="1">
        <v>15</v>
      </c>
      <c r="C13" s="1" t="s">
        <v>118</v>
      </c>
      <c r="D13" s="1" t="s">
        <v>39</v>
      </c>
      <c r="E13" s="88" t="s">
        <v>208</v>
      </c>
      <c r="F13" s="2">
        <v>500</v>
      </c>
      <c r="G13" s="1">
        <v>2</v>
      </c>
      <c r="H13" s="16">
        <f>תקן_מקור[[#This Row],[עלות פריט]]*תקן_מקור[[#This Row],[כמות]]</f>
        <v>1000</v>
      </c>
    </row>
    <row r="14" spans="1:8" x14ac:dyDescent="0.3">
      <c r="A14" s="87" t="s">
        <v>94</v>
      </c>
      <c r="B14" s="1">
        <v>15</v>
      </c>
      <c r="C14" s="1" t="s">
        <v>118</v>
      </c>
      <c r="D14" s="1" t="s">
        <v>0</v>
      </c>
      <c r="E14" s="88" t="s">
        <v>432</v>
      </c>
      <c r="F14" s="2">
        <v>500</v>
      </c>
      <c r="G14" s="2">
        <v>1</v>
      </c>
      <c r="H14" s="16">
        <f>תקן_מקור[[#This Row],[עלות פריט]]*תקן_מקור[[#This Row],[כמות]]</f>
        <v>500</v>
      </c>
    </row>
    <row r="15" spans="1:8" x14ac:dyDescent="0.3">
      <c r="A15" s="87" t="s">
        <v>94</v>
      </c>
      <c r="B15" s="1">
        <v>15</v>
      </c>
      <c r="C15" s="1" t="s">
        <v>118</v>
      </c>
      <c r="D15" s="1" t="s">
        <v>51</v>
      </c>
      <c r="E15" s="88" t="s">
        <v>430</v>
      </c>
      <c r="F15" s="2">
        <v>500</v>
      </c>
      <c r="G15" s="2">
        <v>1</v>
      </c>
      <c r="H15" s="16">
        <f>תקן_מקור[[#This Row],[עלות פריט]]*תקן_מקור[[#This Row],[כמות]]</f>
        <v>500</v>
      </c>
    </row>
    <row r="16" spans="1:8" x14ac:dyDescent="0.3">
      <c r="A16" s="87" t="s">
        <v>94</v>
      </c>
      <c r="B16" s="1">
        <v>15</v>
      </c>
      <c r="C16" s="1" t="s">
        <v>118</v>
      </c>
      <c r="D16" s="89" t="s">
        <v>68</v>
      </c>
      <c r="E16" s="90" t="s">
        <v>431</v>
      </c>
      <c r="F16" s="2">
        <v>500</v>
      </c>
      <c r="G16" s="2">
        <v>1</v>
      </c>
      <c r="H16" s="16">
        <f>תקן_מקור[[#This Row],[עלות פריט]]*תקן_מקור[[#This Row],[כמות]]</f>
        <v>500</v>
      </c>
    </row>
    <row r="17" spans="1:8" x14ac:dyDescent="0.3">
      <c r="A17" s="87" t="s">
        <v>94</v>
      </c>
      <c r="B17" s="1">
        <v>15</v>
      </c>
      <c r="C17" s="1" t="s">
        <v>118</v>
      </c>
      <c r="D17" s="1" t="s">
        <v>87</v>
      </c>
      <c r="E17" s="91" t="s">
        <v>81</v>
      </c>
      <c r="F17" s="2">
        <v>1300</v>
      </c>
      <c r="G17" s="1">
        <v>1</v>
      </c>
      <c r="H17" s="16">
        <f>תקן_מקור[[#This Row],[עלות פריט]]*תקן_מקור[[#This Row],[כמות]]</f>
        <v>1300</v>
      </c>
    </row>
    <row r="18" spans="1:8" x14ac:dyDescent="0.3">
      <c r="A18" s="87" t="s">
        <v>94</v>
      </c>
      <c r="B18" s="1">
        <v>15</v>
      </c>
      <c r="C18" s="1" t="s">
        <v>118</v>
      </c>
      <c r="D18" s="1" t="s">
        <v>122</v>
      </c>
      <c r="E18" s="91" t="s">
        <v>11</v>
      </c>
      <c r="F18" s="2">
        <v>150</v>
      </c>
      <c r="G18" s="1">
        <v>1</v>
      </c>
      <c r="H18" s="16">
        <f>תקן_מקור[[#This Row],[עלות פריט]]*תקן_מקור[[#This Row],[כמות]]</f>
        <v>150</v>
      </c>
    </row>
    <row r="19" spans="1:8" x14ac:dyDescent="0.3">
      <c r="A19" s="87" t="s">
        <v>94</v>
      </c>
      <c r="B19" s="1">
        <v>15</v>
      </c>
      <c r="C19" s="1" t="s">
        <v>118</v>
      </c>
      <c r="D19" s="1" t="s">
        <v>122</v>
      </c>
      <c r="E19" s="91" t="s">
        <v>40</v>
      </c>
      <c r="F19" s="2">
        <v>300</v>
      </c>
      <c r="G19" s="2">
        <v>2</v>
      </c>
      <c r="H19" s="16">
        <f>תקן_מקור[[#This Row],[עלות פריט]]*תקן_מקור[[#This Row],[כמות]]</f>
        <v>600</v>
      </c>
    </row>
    <row r="20" spans="1:8" x14ac:dyDescent="0.3">
      <c r="A20" s="87" t="s">
        <v>94</v>
      </c>
      <c r="B20" s="1">
        <v>15</v>
      </c>
      <c r="C20" s="1" t="s">
        <v>118</v>
      </c>
      <c r="D20" s="1" t="s">
        <v>5</v>
      </c>
      <c r="E20" s="90" t="s">
        <v>126</v>
      </c>
      <c r="F20" s="2">
        <v>200</v>
      </c>
      <c r="G20" s="2">
        <v>2</v>
      </c>
      <c r="H20" s="16">
        <f>תקן_מקור[[#This Row],[עלות פריט]]*תקן_מקור[[#This Row],[כמות]]</f>
        <v>400</v>
      </c>
    </row>
    <row r="21" spans="1:8" x14ac:dyDescent="0.3">
      <c r="A21" s="87" t="s">
        <v>94</v>
      </c>
      <c r="B21" s="1">
        <v>15</v>
      </c>
      <c r="C21" s="1" t="s">
        <v>118</v>
      </c>
      <c r="D21" s="1" t="s">
        <v>68</v>
      </c>
      <c r="E21" s="90" t="s">
        <v>126</v>
      </c>
      <c r="F21" s="2">
        <v>200</v>
      </c>
      <c r="G21" s="2">
        <v>1</v>
      </c>
      <c r="H21" s="16">
        <f>תקן_מקור[[#This Row],[עלות פריט]]*תקן_מקור[[#This Row],[כמות]]</f>
        <v>200</v>
      </c>
    </row>
    <row r="22" spans="1:8" x14ac:dyDescent="0.3">
      <c r="A22" s="87" t="s">
        <v>94</v>
      </c>
      <c r="B22" s="1">
        <v>15</v>
      </c>
      <c r="C22" s="1" t="s">
        <v>118</v>
      </c>
      <c r="D22" s="1" t="s">
        <v>214</v>
      </c>
      <c r="E22" s="91" t="s">
        <v>126</v>
      </c>
      <c r="F22" s="2">
        <v>200</v>
      </c>
      <c r="G22" s="2">
        <v>2</v>
      </c>
      <c r="H22" s="16">
        <f>תקן_מקור[[#This Row],[עלות פריט]]*תקן_מקור[[#This Row],[כמות]]</f>
        <v>400</v>
      </c>
    </row>
    <row r="23" spans="1:8" x14ac:dyDescent="0.3">
      <c r="A23" s="87" t="s">
        <v>94</v>
      </c>
      <c r="B23" s="1">
        <v>15</v>
      </c>
      <c r="C23" s="1" t="s">
        <v>118</v>
      </c>
      <c r="D23" s="1" t="s">
        <v>204</v>
      </c>
      <c r="E23" s="91" t="s">
        <v>126</v>
      </c>
      <c r="F23" s="2">
        <v>200</v>
      </c>
      <c r="G23" s="2">
        <v>1</v>
      </c>
      <c r="H23" s="16">
        <f>תקן_מקור[[#This Row],[עלות פריט]]*תקן_מקור[[#This Row],[כמות]]</f>
        <v>200</v>
      </c>
    </row>
    <row r="24" spans="1:8" x14ac:dyDescent="0.3">
      <c r="A24" s="87" t="s">
        <v>94</v>
      </c>
      <c r="B24" s="1">
        <v>15</v>
      </c>
      <c r="C24" s="1" t="s">
        <v>118</v>
      </c>
      <c r="D24" s="1" t="s">
        <v>109</v>
      </c>
      <c r="E24" s="91" t="s">
        <v>58</v>
      </c>
      <c r="F24" s="2">
        <v>250</v>
      </c>
      <c r="G24" s="2">
        <v>1</v>
      </c>
      <c r="H24" s="16">
        <f>תקן_מקור[[#This Row],[עלות פריט]]*תקן_מקור[[#This Row],[כמות]]</f>
        <v>250</v>
      </c>
    </row>
    <row r="25" spans="1:8" x14ac:dyDescent="0.3">
      <c r="A25" s="87" t="s">
        <v>94</v>
      </c>
      <c r="B25" s="1">
        <v>15</v>
      </c>
      <c r="C25" s="1" t="s">
        <v>118</v>
      </c>
      <c r="D25" s="1" t="s">
        <v>122</v>
      </c>
      <c r="E25" s="91" t="s">
        <v>64</v>
      </c>
      <c r="F25" s="2">
        <v>350</v>
      </c>
      <c r="G25" s="1">
        <v>1</v>
      </c>
      <c r="H25" s="16">
        <f>תקן_מקור[[#This Row],[עלות פריט]]*תקן_מקור[[#This Row],[כמות]]</f>
        <v>350</v>
      </c>
    </row>
    <row r="26" spans="1:8" x14ac:dyDescent="0.3">
      <c r="A26" s="87" t="s">
        <v>94</v>
      </c>
      <c r="B26" s="1">
        <v>15</v>
      </c>
      <c r="C26" s="1" t="s">
        <v>118</v>
      </c>
      <c r="D26" s="1" t="s">
        <v>39</v>
      </c>
      <c r="E26" s="91" t="s">
        <v>42</v>
      </c>
      <c r="F26" s="2">
        <v>500</v>
      </c>
      <c r="G26" s="1">
        <v>2</v>
      </c>
      <c r="H26" s="16">
        <f>תקן_מקור[[#This Row],[עלות פריט]]*תקן_מקור[[#This Row],[כמות]]</f>
        <v>1000</v>
      </c>
    </row>
    <row r="27" spans="1:8" x14ac:dyDescent="0.3">
      <c r="A27" s="87" t="s">
        <v>94</v>
      </c>
      <c r="B27" s="1">
        <v>15</v>
      </c>
      <c r="C27" s="1" t="s">
        <v>118</v>
      </c>
      <c r="D27" s="1" t="s">
        <v>109</v>
      </c>
      <c r="E27" s="91" t="s">
        <v>57</v>
      </c>
      <c r="F27" s="2">
        <v>200</v>
      </c>
      <c r="G27" s="2">
        <v>6</v>
      </c>
      <c r="H27" s="16">
        <f>תקן_מקור[[#This Row],[עלות פריט]]*תקן_מקור[[#This Row],[כמות]]</f>
        <v>1200</v>
      </c>
    </row>
    <row r="28" spans="1:8" x14ac:dyDescent="0.3">
      <c r="A28" s="87" t="s">
        <v>94</v>
      </c>
      <c r="B28" s="1">
        <v>15</v>
      </c>
      <c r="C28" s="1" t="s">
        <v>118</v>
      </c>
      <c r="D28" s="1" t="s">
        <v>204</v>
      </c>
      <c r="E28" s="91" t="s">
        <v>79</v>
      </c>
      <c r="F28" s="2">
        <v>50</v>
      </c>
      <c r="G28" s="2">
        <v>1</v>
      </c>
      <c r="H28" s="16">
        <f>תקן_מקור[[#This Row],[עלות פריט]]*תקן_מקור[[#This Row],[כמות]]</f>
        <v>50</v>
      </c>
    </row>
    <row r="29" spans="1:8" x14ac:dyDescent="0.3">
      <c r="A29" s="87" t="s">
        <v>94</v>
      </c>
      <c r="B29" s="1">
        <v>15</v>
      </c>
      <c r="C29" s="1" t="s">
        <v>118</v>
      </c>
      <c r="D29" s="1" t="s">
        <v>204</v>
      </c>
      <c r="E29" s="91" t="s">
        <v>78</v>
      </c>
      <c r="F29" s="2">
        <v>150</v>
      </c>
      <c r="G29" s="2">
        <v>1</v>
      </c>
      <c r="H29" s="16">
        <f>תקן_מקור[[#This Row],[עלות פריט]]*תקן_מקור[[#This Row],[כמות]]</f>
        <v>150</v>
      </c>
    </row>
    <row r="30" spans="1:8" x14ac:dyDescent="0.3">
      <c r="A30" s="87" t="s">
        <v>94</v>
      </c>
      <c r="B30" s="1">
        <v>15</v>
      </c>
      <c r="C30" s="1" t="s">
        <v>118</v>
      </c>
      <c r="D30" s="1" t="s">
        <v>36</v>
      </c>
      <c r="E30" s="91" t="s">
        <v>37</v>
      </c>
      <c r="F30" s="2">
        <v>650</v>
      </c>
      <c r="G30" s="1">
        <v>1</v>
      </c>
      <c r="H30" s="16">
        <f>תקן_מקור[[#This Row],[עלות פריט]]*תקן_מקור[[#This Row],[כמות]]</f>
        <v>650</v>
      </c>
    </row>
    <row r="31" spans="1:8" x14ac:dyDescent="0.3">
      <c r="A31" s="87" t="s">
        <v>94</v>
      </c>
      <c r="B31" s="1">
        <v>15</v>
      </c>
      <c r="C31" s="1" t="s">
        <v>118</v>
      </c>
      <c r="D31" s="1" t="s">
        <v>69</v>
      </c>
      <c r="E31" s="91" t="s">
        <v>71</v>
      </c>
      <c r="F31" s="2">
        <v>150</v>
      </c>
      <c r="G31" s="1">
        <v>1</v>
      </c>
      <c r="H31" s="16">
        <f>תקן_מקור[[#This Row],[עלות פריט]]*תקן_מקור[[#This Row],[כמות]]</f>
        <v>150</v>
      </c>
    </row>
    <row r="32" spans="1:8" x14ac:dyDescent="0.3">
      <c r="A32" s="87" t="s">
        <v>94</v>
      </c>
      <c r="B32" s="1">
        <v>15</v>
      </c>
      <c r="C32" s="1" t="s">
        <v>118</v>
      </c>
      <c r="D32" s="1" t="s">
        <v>214</v>
      </c>
      <c r="E32" s="91" t="s">
        <v>80</v>
      </c>
      <c r="F32" s="2">
        <v>30</v>
      </c>
      <c r="G32" s="2">
        <v>10</v>
      </c>
      <c r="H32" s="16">
        <f>תקן_מקור[[#This Row],[עלות פריט]]*תקן_מקור[[#This Row],[כמות]]</f>
        <v>300</v>
      </c>
    </row>
    <row r="33" spans="1:8" ht="15" customHeight="1" x14ac:dyDescent="0.3">
      <c r="A33" s="87" t="s">
        <v>94</v>
      </c>
      <c r="B33" s="1">
        <v>15</v>
      </c>
      <c r="C33" s="1" t="s">
        <v>118</v>
      </c>
      <c r="D33" s="1" t="s">
        <v>36</v>
      </c>
      <c r="E33" s="91" t="s">
        <v>38</v>
      </c>
      <c r="F33" s="2">
        <v>750</v>
      </c>
      <c r="G33" s="1">
        <v>1</v>
      </c>
      <c r="H33" s="16">
        <f>תקן_מקור[[#This Row],[עלות פריט]]*תקן_מקור[[#This Row],[כמות]]</f>
        <v>750</v>
      </c>
    </row>
    <row r="34" spans="1:8" x14ac:dyDescent="0.3">
      <c r="A34" s="87" t="s">
        <v>94</v>
      </c>
      <c r="B34" s="1">
        <v>15</v>
      </c>
      <c r="C34" s="1" t="s">
        <v>118</v>
      </c>
      <c r="D34" s="1" t="s">
        <v>36</v>
      </c>
      <c r="E34" s="91" t="s">
        <v>1</v>
      </c>
      <c r="F34" s="2">
        <v>150</v>
      </c>
      <c r="G34" s="1">
        <v>1</v>
      </c>
      <c r="H34" s="16">
        <f>תקן_מקור[[#This Row],[עלות פריט]]*תקן_מקור[[#This Row],[כמות]]</f>
        <v>150</v>
      </c>
    </row>
    <row r="35" spans="1:8" x14ac:dyDescent="0.3">
      <c r="A35" s="87" t="s">
        <v>94</v>
      </c>
      <c r="B35" s="1">
        <v>15</v>
      </c>
      <c r="C35" s="1" t="s">
        <v>118</v>
      </c>
      <c r="D35" s="1" t="s">
        <v>122</v>
      </c>
      <c r="E35" s="91" t="s">
        <v>1</v>
      </c>
      <c r="F35" s="2">
        <v>150</v>
      </c>
      <c r="G35" s="1">
        <v>1</v>
      </c>
      <c r="H35" s="16">
        <f>תקן_מקור[[#This Row],[עלות פריט]]*תקן_מקור[[#This Row],[כמות]]</f>
        <v>150</v>
      </c>
    </row>
    <row r="36" spans="1:8" x14ac:dyDescent="0.3">
      <c r="A36" s="87" t="s">
        <v>94</v>
      </c>
      <c r="B36" s="1">
        <v>15</v>
      </c>
      <c r="C36" s="1" t="s">
        <v>118</v>
      </c>
      <c r="D36" s="1" t="s">
        <v>214</v>
      </c>
      <c r="E36" s="91" t="s">
        <v>1</v>
      </c>
      <c r="F36" s="2">
        <v>150</v>
      </c>
      <c r="G36" s="2">
        <v>2</v>
      </c>
      <c r="H36" s="16">
        <f>תקן_מקור[[#This Row],[עלות פריט]]*תקן_מקור[[#This Row],[כמות]]</f>
        <v>300</v>
      </c>
    </row>
    <row r="37" spans="1:8" x14ac:dyDescent="0.3">
      <c r="A37" s="87" t="s">
        <v>94</v>
      </c>
      <c r="B37" s="1">
        <v>15</v>
      </c>
      <c r="C37" s="1" t="s">
        <v>118</v>
      </c>
      <c r="D37" s="1" t="s">
        <v>5</v>
      </c>
      <c r="E37" s="90" t="s">
        <v>135</v>
      </c>
      <c r="F37" s="2">
        <v>1000</v>
      </c>
      <c r="G37" s="2">
        <v>2</v>
      </c>
      <c r="H37" s="16">
        <f>תקן_מקור[[#This Row],[עלות פריט]]*תקן_מקור[[#This Row],[כמות]]</f>
        <v>2000</v>
      </c>
    </row>
    <row r="38" spans="1:8" x14ac:dyDescent="0.3">
      <c r="A38" s="87" t="s">
        <v>94</v>
      </c>
      <c r="B38" s="1">
        <v>15</v>
      </c>
      <c r="C38" s="1" t="s">
        <v>118</v>
      </c>
      <c r="D38" s="1" t="s">
        <v>122</v>
      </c>
      <c r="E38" s="91" t="s">
        <v>13</v>
      </c>
      <c r="F38" s="2">
        <v>300</v>
      </c>
      <c r="G38" s="1">
        <v>1</v>
      </c>
      <c r="H38" s="16">
        <f>תקן_מקור[[#This Row],[עלות פריט]]*תקן_מקור[[#This Row],[כמות]]</f>
        <v>300</v>
      </c>
    </row>
    <row r="39" spans="1:8" x14ac:dyDescent="0.3">
      <c r="A39" s="87" t="s">
        <v>94</v>
      </c>
      <c r="B39" s="1">
        <v>15</v>
      </c>
      <c r="C39" s="1" t="s">
        <v>118</v>
      </c>
      <c r="D39" s="1" t="s">
        <v>204</v>
      </c>
      <c r="E39" s="91" t="s">
        <v>13</v>
      </c>
      <c r="F39" s="2">
        <v>300</v>
      </c>
      <c r="G39" s="1">
        <v>1</v>
      </c>
      <c r="H39" s="16">
        <f>תקן_מקור[[#This Row],[עלות פריט]]*תקן_מקור[[#This Row],[כמות]]</f>
        <v>300</v>
      </c>
    </row>
    <row r="40" spans="1:8" x14ac:dyDescent="0.3">
      <c r="A40" s="87" t="s">
        <v>94</v>
      </c>
      <c r="B40" s="1">
        <v>15</v>
      </c>
      <c r="C40" s="1" t="s">
        <v>118</v>
      </c>
      <c r="D40" s="1" t="s">
        <v>69</v>
      </c>
      <c r="E40" s="91" t="s">
        <v>76</v>
      </c>
      <c r="F40" s="2">
        <v>1000</v>
      </c>
      <c r="G40" s="1">
        <v>1</v>
      </c>
      <c r="H40" s="16">
        <f>תקן_מקור[[#This Row],[עלות פריט]]*תקן_מקור[[#This Row],[כמות]]</f>
        <v>1000</v>
      </c>
    </row>
    <row r="41" spans="1:8" x14ac:dyDescent="0.3">
      <c r="A41" s="87" t="s">
        <v>94</v>
      </c>
      <c r="B41" s="1">
        <v>15</v>
      </c>
      <c r="C41" s="1" t="s">
        <v>118</v>
      </c>
      <c r="D41" s="1" t="s">
        <v>122</v>
      </c>
      <c r="E41" s="91" t="s">
        <v>65</v>
      </c>
      <c r="F41" s="2">
        <v>200</v>
      </c>
      <c r="G41" s="1">
        <v>1</v>
      </c>
      <c r="H41" s="16">
        <f>תקן_מקור[[#This Row],[עלות פריט]]*תקן_מקור[[#This Row],[כמות]]</f>
        <v>200</v>
      </c>
    </row>
    <row r="42" spans="1:8" x14ac:dyDescent="0.3">
      <c r="A42" s="87" t="s">
        <v>94</v>
      </c>
      <c r="B42" s="1">
        <v>15</v>
      </c>
      <c r="C42" s="1" t="s">
        <v>118</v>
      </c>
      <c r="D42" s="1" t="s">
        <v>109</v>
      </c>
      <c r="E42" s="91" t="s">
        <v>75</v>
      </c>
      <c r="F42" s="2">
        <v>8000</v>
      </c>
      <c r="G42" s="2">
        <v>1</v>
      </c>
      <c r="H42" s="16">
        <f>תקן_מקור[[#This Row],[עלות פריט]]*תקן_מקור[[#This Row],[כמות]]</f>
        <v>8000</v>
      </c>
    </row>
    <row r="43" spans="1:8" ht="15" customHeight="1" x14ac:dyDescent="0.3">
      <c r="A43" s="87" t="s">
        <v>94</v>
      </c>
      <c r="B43" s="1">
        <v>15</v>
      </c>
      <c r="C43" s="1" t="s">
        <v>118</v>
      </c>
      <c r="D43" s="1" t="s">
        <v>109</v>
      </c>
      <c r="E43" s="91" t="s">
        <v>614</v>
      </c>
      <c r="F43" s="2">
        <v>500</v>
      </c>
      <c r="G43" s="2">
        <v>10</v>
      </c>
      <c r="H43" s="16">
        <f>תקן_מקור[[#This Row],[עלות פריט]]*תקן_מקור[[#This Row],[כמות]]</f>
        <v>5000</v>
      </c>
    </row>
    <row r="44" spans="1:8" x14ac:dyDescent="0.3">
      <c r="A44" s="87" t="s">
        <v>94</v>
      </c>
      <c r="B44" s="1">
        <v>15</v>
      </c>
      <c r="C44" s="1" t="s">
        <v>118</v>
      </c>
      <c r="D44" s="89" t="s">
        <v>109</v>
      </c>
      <c r="E44" s="91" t="s">
        <v>97</v>
      </c>
      <c r="F44" s="2">
        <v>900</v>
      </c>
      <c r="G44" s="1">
        <v>1</v>
      </c>
      <c r="H44" s="16">
        <f>תקן_מקור[[#This Row],[עלות פריט]]*תקן_מקור[[#This Row],[כמות]]</f>
        <v>900</v>
      </c>
    </row>
    <row r="45" spans="1:8" x14ac:dyDescent="0.3">
      <c r="A45" s="87" t="s">
        <v>94</v>
      </c>
      <c r="B45" s="1">
        <v>15</v>
      </c>
      <c r="C45" s="1" t="s">
        <v>118</v>
      </c>
      <c r="D45" s="1" t="s">
        <v>109</v>
      </c>
      <c r="E45" s="91" t="s">
        <v>56</v>
      </c>
      <c r="F45" s="2">
        <v>150</v>
      </c>
      <c r="G45" s="2">
        <v>1</v>
      </c>
      <c r="H45" s="16">
        <f>תקן_מקור[[#This Row],[עלות פריט]]*תקן_מקור[[#This Row],[כמות]]</f>
        <v>150</v>
      </c>
    </row>
    <row r="46" spans="1:8" x14ac:dyDescent="0.3">
      <c r="A46" s="87" t="s">
        <v>94</v>
      </c>
      <c r="B46" s="1">
        <v>15</v>
      </c>
      <c r="C46" s="1" t="s">
        <v>118</v>
      </c>
      <c r="D46" s="1" t="s">
        <v>109</v>
      </c>
      <c r="E46" s="91" t="s">
        <v>62</v>
      </c>
      <c r="F46" s="2">
        <v>2200</v>
      </c>
      <c r="G46" s="2">
        <v>1</v>
      </c>
      <c r="H46" s="16">
        <f>תקן_מקור[[#This Row],[עלות פריט]]*תקן_מקור[[#This Row],[כמות]]</f>
        <v>2200</v>
      </c>
    </row>
    <row r="47" spans="1:8" x14ac:dyDescent="0.3">
      <c r="A47" s="87" t="s">
        <v>94</v>
      </c>
      <c r="B47" s="1">
        <v>15</v>
      </c>
      <c r="C47" s="1" t="s">
        <v>114</v>
      </c>
      <c r="D47" s="89" t="s">
        <v>114</v>
      </c>
      <c r="E47" s="92" t="s">
        <v>205</v>
      </c>
      <c r="F47" s="2"/>
      <c r="G47" s="1">
        <v>0</v>
      </c>
      <c r="H47" s="16">
        <f>תקן_מקור[[#This Row],[עלות פריט]]*תקן_מקור[[#This Row],[כמות]]</f>
        <v>0</v>
      </c>
    </row>
    <row r="48" spans="1:8" x14ac:dyDescent="0.3">
      <c r="A48" s="87" t="s">
        <v>94</v>
      </c>
      <c r="B48" s="1">
        <v>15</v>
      </c>
      <c r="C48" s="93" t="s">
        <v>113</v>
      </c>
      <c r="D48" s="94" t="s">
        <v>113</v>
      </c>
      <c r="E48" s="92" t="s">
        <v>205</v>
      </c>
      <c r="F48" s="1"/>
      <c r="G48" s="1">
        <v>0</v>
      </c>
      <c r="H48" s="16">
        <f>תקן_מקור[[#This Row],[עלות פריט]]*תקן_מקור[[#This Row],[כמות]]</f>
        <v>0</v>
      </c>
    </row>
    <row r="49" spans="1:8" x14ac:dyDescent="0.3">
      <c r="A49" s="87" t="s">
        <v>94</v>
      </c>
      <c r="B49" s="1">
        <v>15</v>
      </c>
      <c r="C49" s="1" t="s">
        <v>67</v>
      </c>
      <c r="D49" s="89" t="s">
        <v>67</v>
      </c>
      <c r="E49" s="92" t="s">
        <v>205</v>
      </c>
      <c r="F49" s="2"/>
      <c r="G49" s="1">
        <v>0</v>
      </c>
      <c r="H49" s="16">
        <f>תקן_מקור[[#This Row],[עלות פריט]]*תקן_מקור[[#This Row],[כמות]]</f>
        <v>0</v>
      </c>
    </row>
    <row r="50" spans="1:8" x14ac:dyDescent="0.3">
      <c r="A50" s="87" t="s">
        <v>94</v>
      </c>
      <c r="B50" s="1">
        <v>15</v>
      </c>
      <c r="C50" s="1" t="s">
        <v>119</v>
      </c>
      <c r="D50" s="89" t="s">
        <v>119</v>
      </c>
      <c r="E50" s="92" t="s">
        <v>205</v>
      </c>
      <c r="F50" s="2"/>
      <c r="G50" s="1">
        <v>0</v>
      </c>
      <c r="H50" s="16">
        <f>תקן_מקור[[#This Row],[עלות פריט]]*תקן_מקור[[#This Row],[כמות]]</f>
        <v>0</v>
      </c>
    </row>
    <row r="51" spans="1:8" x14ac:dyDescent="0.3">
      <c r="A51" s="87" t="s">
        <v>94</v>
      </c>
      <c r="B51" s="1">
        <v>15</v>
      </c>
      <c r="C51" s="1" t="s">
        <v>206</v>
      </c>
      <c r="D51" s="89" t="s">
        <v>206</v>
      </c>
      <c r="E51" s="92" t="s">
        <v>205</v>
      </c>
      <c r="F51" s="2"/>
      <c r="G51" s="1">
        <v>0</v>
      </c>
      <c r="H51" s="16">
        <f>תקן_מקור[[#This Row],[עלות פריט]]*תקן_מקור[[#This Row],[כמות]]</f>
        <v>0</v>
      </c>
    </row>
    <row r="52" spans="1:8" x14ac:dyDescent="0.3">
      <c r="A52" s="87" t="s">
        <v>94</v>
      </c>
      <c r="B52" s="1">
        <v>15</v>
      </c>
      <c r="C52" s="1" t="s">
        <v>459</v>
      </c>
      <c r="D52" s="1" t="s">
        <v>124</v>
      </c>
      <c r="E52" s="91" t="s">
        <v>210</v>
      </c>
      <c r="F52" s="2">
        <v>1000</v>
      </c>
      <c r="G52" s="2">
        <v>1</v>
      </c>
      <c r="H52" s="16">
        <f>תקן_מקור[[#This Row],[עלות פריט]]*תקן_מקור[[#This Row],[כמות]]</f>
        <v>1000</v>
      </c>
    </row>
    <row r="53" spans="1:8" x14ac:dyDescent="0.3">
      <c r="A53" s="87" t="s">
        <v>94</v>
      </c>
      <c r="B53" s="1">
        <v>15</v>
      </c>
      <c r="C53" s="1" t="s">
        <v>459</v>
      </c>
      <c r="D53" s="1" t="s">
        <v>124</v>
      </c>
      <c r="E53" s="91" t="s">
        <v>129</v>
      </c>
      <c r="F53" s="2">
        <v>2500</v>
      </c>
      <c r="G53" s="2">
        <v>1</v>
      </c>
      <c r="H53" s="16">
        <f>תקן_מקור[[#This Row],[עלות פריט]]*תקן_מקור[[#This Row],[כמות]]</f>
        <v>2500</v>
      </c>
    </row>
    <row r="54" spans="1:8" x14ac:dyDescent="0.3">
      <c r="A54" s="87" t="s">
        <v>94</v>
      </c>
      <c r="B54" s="1">
        <v>15</v>
      </c>
      <c r="C54" s="1" t="s">
        <v>459</v>
      </c>
      <c r="D54" s="1" t="s">
        <v>124</v>
      </c>
      <c r="E54" s="91" t="s">
        <v>23</v>
      </c>
      <c r="F54" s="2">
        <v>2000</v>
      </c>
      <c r="G54" s="2">
        <v>1</v>
      </c>
      <c r="H54" s="16">
        <f>תקן_מקור[[#This Row],[עלות פריט]]*תקן_מקור[[#This Row],[כמות]]</f>
        <v>2000</v>
      </c>
    </row>
    <row r="55" spans="1:8" x14ac:dyDescent="0.3">
      <c r="A55" s="87" t="s">
        <v>94</v>
      </c>
      <c r="B55" s="1">
        <v>15</v>
      </c>
      <c r="C55" s="1" t="s">
        <v>459</v>
      </c>
      <c r="D55" s="1" t="s">
        <v>124</v>
      </c>
      <c r="E55" s="91" t="s">
        <v>18</v>
      </c>
      <c r="F55" s="2">
        <v>1500</v>
      </c>
      <c r="G55" s="2">
        <v>1</v>
      </c>
      <c r="H55" s="16">
        <f>תקן_מקור[[#This Row],[עלות פריט]]*תקן_מקור[[#This Row],[כמות]]</f>
        <v>1500</v>
      </c>
    </row>
    <row r="56" spans="1:8" x14ac:dyDescent="0.3">
      <c r="A56" s="87" t="s">
        <v>94</v>
      </c>
      <c r="B56" s="1">
        <v>15</v>
      </c>
      <c r="C56" s="1" t="s">
        <v>459</v>
      </c>
      <c r="D56" s="1" t="s">
        <v>124</v>
      </c>
      <c r="E56" s="91" t="s">
        <v>98</v>
      </c>
      <c r="F56" s="2">
        <v>1600</v>
      </c>
      <c r="G56" s="2">
        <v>1</v>
      </c>
      <c r="H56" s="16">
        <f>תקן_מקור[[#This Row],[עלות פריט]]*תקן_מקור[[#This Row],[כמות]]</f>
        <v>1600</v>
      </c>
    </row>
    <row r="57" spans="1:8" x14ac:dyDescent="0.3">
      <c r="A57" s="87" t="s">
        <v>94</v>
      </c>
      <c r="B57" s="1">
        <v>15</v>
      </c>
      <c r="C57" s="1" t="s">
        <v>459</v>
      </c>
      <c r="D57" s="1" t="s">
        <v>124</v>
      </c>
      <c r="E57" s="91" t="s">
        <v>26</v>
      </c>
      <c r="F57" s="2">
        <v>2950</v>
      </c>
      <c r="G57" s="2">
        <v>1</v>
      </c>
      <c r="H57" s="16">
        <f>תקן_מקור[[#This Row],[עלות פריט]]*תקן_מקור[[#This Row],[כמות]]</f>
        <v>2950</v>
      </c>
    </row>
    <row r="58" spans="1:8" x14ac:dyDescent="0.3">
      <c r="A58" s="87" t="s">
        <v>94</v>
      </c>
      <c r="B58" s="1">
        <v>15</v>
      </c>
      <c r="C58" s="1" t="s">
        <v>459</v>
      </c>
      <c r="D58" s="1" t="s">
        <v>124</v>
      </c>
      <c r="E58" s="91" t="s">
        <v>134</v>
      </c>
      <c r="F58" s="2">
        <v>450</v>
      </c>
      <c r="G58" s="2">
        <v>2</v>
      </c>
      <c r="H58" s="16">
        <f>תקן_מקור[[#This Row],[עלות פריט]]*תקן_מקור[[#This Row],[כמות]]</f>
        <v>900</v>
      </c>
    </row>
    <row r="59" spans="1:8" x14ac:dyDescent="0.3">
      <c r="A59" s="87" t="s">
        <v>94</v>
      </c>
      <c r="B59" s="1">
        <v>15</v>
      </c>
      <c r="C59" s="1" t="s">
        <v>459</v>
      </c>
      <c r="D59" s="1" t="s">
        <v>124</v>
      </c>
      <c r="E59" s="91" t="s">
        <v>620</v>
      </c>
      <c r="F59" s="2">
        <v>2500</v>
      </c>
      <c r="G59" s="2">
        <v>1</v>
      </c>
      <c r="H59" s="16">
        <f>תקן_מקור[[#This Row],[עלות פריט]]*תקן_מקור[[#This Row],[כמות]]</f>
        <v>2500</v>
      </c>
    </row>
    <row r="60" spans="1:8" x14ac:dyDescent="0.3">
      <c r="A60" s="87" t="s">
        <v>94</v>
      </c>
      <c r="B60" s="1">
        <v>15</v>
      </c>
      <c r="C60" s="1" t="s">
        <v>459</v>
      </c>
      <c r="D60" s="1" t="s">
        <v>124</v>
      </c>
      <c r="E60" s="91" t="s">
        <v>25</v>
      </c>
      <c r="F60" s="2">
        <v>500</v>
      </c>
      <c r="G60" s="2">
        <v>2</v>
      </c>
      <c r="H60" s="16">
        <f>תקן_מקור[[#This Row],[עלות פריט]]*תקן_מקור[[#This Row],[כמות]]</f>
        <v>1000</v>
      </c>
    </row>
    <row r="61" spans="1:8" x14ac:dyDescent="0.3">
      <c r="A61" s="87" t="s">
        <v>94</v>
      </c>
      <c r="B61" s="1">
        <v>15</v>
      </c>
      <c r="C61" s="1" t="s">
        <v>459</v>
      </c>
      <c r="D61" s="1" t="s">
        <v>124</v>
      </c>
      <c r="E61" s="91" t="s">
        <v>24</v>
      </c>
      <c r="F61" s="2">
        <v>2200</v>
      </c>
      <c r="G61" s="2">
        <v>1</v>
      </c>
      <c r="H61" s="16">
        <f>תקן_מקור[[#This Row],[עלות פריט]]*תקן_מקור[[#This Row],[כמות]]</f>
        <v>2200</v>
      </c>
    </row>
    <row r="62" spans="1:8" x14ac:dyDescent="0.3">
      <c r="A62" s="87" t="s">
        <v>94</v>
      </c>
      <c r="B62" s="1">
        <v>15</v>
      </c>
      <c r="C62" s="1" t="s">
        <v>459</v>
      </c>
      <c r="D62" s="1" t="s">
        <v>124</v>
      </c>
      <c r="E62" s="91" t="s">
        <v>74</v>
      </c>
      <c r="F62" s="2">
        <v>550</v>
      </c>
      <c r="G62" s="2">
        <v>1</v>
      </c>
      <c r="H62" s="16">
        <f>תקן_מקור[[#This Row],[עלות פריט]]*תקן_מקור[[#This Row],[כמות]]</f>
        <v>550</v>
      </c>
    </row>
    <row r="63" spans="1:8" x14ac:dyDescent="0.3">
      <c r="A63" s="87" t="s">
        <v>94</v>
      </c>
      <c r="B63" s="1">
        <v>15</v>
      </c>
      <c r="C63" s="1" t="s">
        <v>459</v>
      </c>
      <c r="D63" s="1" t="s">
        <v>124</v>
      </c>
      <c r="E63" s="91" t="s">
        <v>22</v>
      </c>
      <c r="F63" s="2">
        <v>400</v>
      </c>
      <c r="G63" s="2">
        <v>1</v>
      </c>
      <c r="H63" s="16">
        <f>תקן_מקור[[#This Row],[עלות פריט]]*תקן_מקור[[#This Row],[כמות]]</f>
        <v>400</v>
      </c>
    </row>
    <row r="64" spans="1:8" x14ac:dyDescent="0.3">
      <c r="A64" s="87" t="s">
        <v>94</v>
      </c>
      <c r="B64" s="1">
        <v>15</v>
      </c>
      <c r="C64" s="1" t="s">
        <v>459</v>
      </c>
      <c r="D64" s="1" t="s">
        <v>124</v>
      </c>
      <c r="E64" s="91" t="s">
        <v>17</v>
      </c>
      <c r="F64" s="2">
        <v>600</v>
      </c>
      <c r="G64" s="2">
        <v>1</v>
      </c>
      <c r="H64" s="16">
        <f>תקן_מקור[[#This Row],[עלות פריט]]*תקן_מקור[[#This Row],[כמות]]</f>
        <v>600</v>
      </c>
    </row>
    <row r="65" spans="1:8" x14ac:dyDescent="0.3">
      <c r="A65" s="87" t="s">
        <v>94</v>
      </c>
      <c r="B65" s="1">
        <v>15</v>
      </c>
      <c r="C65" s="1" t="s">
        <v>459</v>
      </c>
      <c r="D65" s="1" t="s">
        <v>124</v>
      </c>
      <c r="E65" s="91" t="s">
        <v>28</v>
      </c>
      <c r="F65" s="2">
        <v>300</v>
      </c>
      <c r="G65" s="2">
        <v>1</v>
      </c>
      <c r="H65" s="16">
        <f>תקן_מקור[[#This Row],[עלות פריט]]*תקן_מקור[[#This Row],[כמות]]</f>
        <v>300</v>
      </c>
    </row>
    <row r="66" spans="1:8" x14ac:dyDescent="0.3">
      <c r="A66" s="87" t="s">
        <v>94</v>
      </c>
      <c r="B66" s="1">
        <v>15</v>
      </c>
      <c r="C66" s="1" t="s">
        <v>459</v>
      </c>
      <c r="D66" s="1" t="s">
        <v>124</v>
      </c>
      <c r="E66" s="91" t="s">
        <v>27</v>
      </c>
      <c r="F66" s="2">
        <v>900</v>
      </c>
      <c r="G66" s="2">
        <v>1</v>
      </c>
      <c r="H66" s="16">
        <f>תקן_מקור[[#This Row],[עלות פריט]]*תקן_מקור[[#This Row],[כמות]]</f>
        <v>900</v>
      </c>
    </row>
    <row r="67" spans="1:8" x14ac:dyDescent="0.3">
      <c r="A67" s="87" t="s">
        <v>94</v>
      </c>
      <c r="B67" s="1">
        <v>15</v>
      </c>
      <c r="C67" s="1" t="s">
        <v>459</v>
      </c>
      <c r="D67" s="1" t="s">
        <v>124</v>
      </c>
      <c r="E67" s="91" t="s">
        <v>21</v>
      </c>
      <c r="F67" s="2">
        <v>800</v>
      </c>
      <c r="G67" s="2">
        <v>1</v>
      </c>
      <c r="H67" s="16">
        <f>תקן_מקור[[#This Row],[עלות פריט]]*תקן_מקור[[#This Row],[כמות]]</f>
        <v>800</v>
      </c>
    </row>
    <row r="68" spans="1:8" x14ac:dyDescent="0.3">
      <c r="A68" s="87" t="s">
        <v>94</v>
      </c>
      <c r="B68" s="1">
        <v>15</v>
      </c>
      <c r="C68" s="1" t="s">
        <v>459</v>
      </c>
      <c r="D68" s="1" t="s">
        <v>124</v>
      </c>
      <c r="E68" s="91" t="s">
        <v>1</v>
      </c>
      <c r="F68" s="2">
        <v>150</v>
      </c>
      <c r="G68" s="2">
        <v>1</v>
      </c>
      <c r="H68" s="16">
        <f>תקן_מקור[[#This Row],[עלות פריט]]*תקן_מקור[[#This Row],[כמות]]</f>
        <v>150</v>
      </c>
    </row>
    <row r="69" spans="1:8" x14ac:dyDescent="0.3">
      <c r="A69" s="87" t="s">
        <v>94</v>
      </c>
      <c r="B69" s="1">
        <v>15</v>
      </c>
      <c r="C69" s="1" t="s">
        <v>459</v>
      </c>
      <c r="D69" s="1" t="s">
        <v>124</v>
      </c>
      <c r="E69" s="91" t="s">
        <v>13</v>
      </c>
      <c r="F69" s="2">
        <v>300</v>
      </c>
      <c r="G69" s="2">
        <v>1</v>
      </c>
      <c r="H69" s="16">
        <f>תקן_מקור[[#This Row],[עלות פריט]]*תקן_מקור[[#This Row],[כמות]]</f>
        <v>300</v>
      </c>
    </row>
    <row r="70" spans="1:8" x14ac:dyDescent="0.3">
      <c r="A70" s="87" t="s">
        <v>94</v>
      </c>
      <c r="B70" s="1">
        <v>15</v>
      </c>
      <c r="C70" s="1" t="s">
        <v>459</v>
      </c>
      <c r="D70" s="1" t="s">
        <v>124</v>
      </c>
      <c r="E70" s="91" t="s">
        <v>20</v>
      </c>
      <c r="F70" s="2">
        <v>350</v>
      </c>
      <c r="G70" s="2">
        <v>1</v>
      </c>
      <c r="H70" s="16">
        <f>תקן_מקור[[#This Row],[עלות פריט]]*תקן_מקור[[#This Row],[כמות]]</f>
        <v>350</v>
      </c>
    </row>
    <row r="71" spans="1:8" x14ac:dyDescent="0.3">
      <c r="A71" s="87" t="s">
        <v>94</v>
      </c>
      <c r="B71" s="1">
        <v>15</v>
      </c>
      <c r="C71" s="1" t="s">
        <v>459</v>
      </c>
      <c r="D71" s="1" t="s">
        <v>124</v>
      </c>
      <c r="E71" s="91" t="s">
        <v>19</v>
      </c>
      <c r="F71" s="2">
        <v>750</v>
      </c>
      <c r="G71" s="2">
        <v>1</v>
      </c>
      <c r="H71" s="16">
        <f>תקן_מקור[[#This Row],[עלות פריט]]*תקן_מקור[[#This Row],[כמות]]</f>
        <v>750</v>
      </c>
    </row>
    <row r="72" spans="1:8" x14ac:dyDescent="0.3">
      <c r="A72" s="87" t="s">
        <v>94</v>
      </c>
      <c r="B72" s="1">
        <v>15</v>
      </c>
      <c r="C72" s="1" t="s">
        <v>117</v>
      </c>
      <c r="D72" s="1" t="s">
        <v>69</v>
      </c>
      <c r="E72" s="91" t="s">
        <v>72</v>
      </c>
      <c r="F72" s="2">
        <v>2500</v>
      </c>
      <c r="G72" s="1">
        <v>1</v>
      </c>
      <c r="H72" s="16">
        <f>תקן_מקור[[#This Row],[עלות פריט]]*תקן_מקור[[#This Row],[כמות]]</f>
        <v>2500</v>
      </c>
    </row>
    <row r="73" spans="1:8" x14ac:dyDescent="0.3">
      <c r="A73" s="87" t="s">
        <v>94</v>
      </c>
      <c r="B73" s="1">
        <v>15</v>
      </c>
      <c r="C73" s="1" t="s">
        <v>117</v>
      </c>
      <c r="D73" s="1" t="s">
        <v>122</v>
      </c>
      <c r="E73" s="91" t="s">
        <v>15</v>
      </c>
      <c r="F73" s="2">
        <v>250</v>
      </c>
      <c r="G73" s="1">
        <v>1</v>
      </c>
      <c r="H73" s="16">
        <f>תקן_מקור[[#This Row],[עלות פריט]]*תקן_מקור[[#This Row],[כמות]]</f>
        <v>250</v>
      </c>
    </row>
    <row r="74" spans="1:8" x14ac:dyDescent="0.3">
      <c r="A74" s="87" t="s">
        <v>94</v>
      </c>
      <c r="B74" s="1">
        <v>15</v>
      </c>
      <c r="C74" s="1" t="s">
        <v>117</v>
      </c>
      <c r="D74" s="1" t="s">
        <v>69</v>
      </c>
      <c r="E74" s="91" t="s">
        <v>70</v>
      </c>
      <c r="F74" s="2">
        <v>3500</v>
      </c>
      <c r="G74" s="1">
        <v>1</v>
      </c>
      <c r="H74" s="16">
        <f>תקן_מקור[[#This Row],[עלות פריט]]*תקן_מקור[[#This Row],[כמות]]</f>
        <v>3500</v>
      </c>
    </row>
    <row r="75" spans="1:8" x14ac:dyDescent="0.3">
      <c r="A75" s="87" t="s">
        <v>94</v>
      </c>
      <c r="B75" s="1">
        <v>15</v>
      </c>
      <c r="C75" s="1" t="s">
        <v>117</v>
      </c>
      <c r="D75" s="1" t="s">
        <v>36</v>
      </c>
      <c r="E75" s="91" t="s">
        <v>410</v>
      </c>
      <c r="F75" s="2">
        <v>15000</v>
      </c>
      <c r="G75" s="1">
        <v>1</v>
      </c>
      <c r="H75" s="16">
        <f>תקן_מקור[[#This Row],[עלות פריט]]*תקן_מקור[[#This Row],[כמות]]</f>
        <v>15000</v>
      </c>
    </row>
    <row r="76" spans="1:8" x14ac:dyDescent="0.3">
      <c r="A76" s="87" t="s">
        <v>94</v>
      </c>
      <c r="B76" s="1">
        <v>15</v>
      </c>
      <c r="C76" s="1" t="s">
        <v>117</v>
      </c>
      <c r="D76" s="1" t="s">
        <v>39</v>
      </c>
      <c r="E76" s="91" t="s">
        <v>41</v>
      </c>
      <c r="F76" s="2">
        <v>650</v>
      </c>
      <c r="G76" s="1">
        <v>2</v>
      </c>
      <c r="H76" s="16">
        <f>תקן_מקור[[#This Row],[עלות פריט]]*תקן_מקור[[#This Row],[כמות]]</f>
        <v>1300</v>
      </c>
    </row>
    <row r="77" spans="1:8" x14ac:dyDescent="0.3">
      <c r="A77" s="87" t="s">
        <v>94</v>
      </c>
      <c r="B77" s="1">
        <v>15</v>
      </c>
      <c r="C77" s="1" t="s">
        <v>117</v>
      </c>
      <c r="D77" s="1" t="s">
        <v>0</v>
      </c>
      <c r="E77" s="91" t="s">
        <v>77</v>
      </c>
      <c r="F77" s="2">
        <v>2500</v>
      </c>
      <c r="G77" s="2">
        <v>1</v>
      </c>
      <c r="H77" s="16">
        <f>תקן_מקור[[#This Row],[עלות פריט]]*תקן_מקור[[#This Row],[כמות]]</f>
        <v>2500</v>
      </c>
    </row>
    <row r="78" spans="1:8" x14ac:dyDescent="0.3">
      <c r="A78" s="87" t="s">
        <v>94</v>
      </c>
      <c r="B78" s="1">
        <v>15</v>
      </c>
      <c r="C78" s="1" t="s">
        <v>117</v>
      </c>
      <c r="D78" s="1" t="s">
        <v>5</v>
      </c>
      <c r="E78" s="91" t="s">
        <v>6</v>
      </c>
      <c r="F78" s="2">
        <v>4500</v>
      </c>
      <c r="G78" s="2">
        <v>1</v>
      </c>
      <c r="H78" s="16">
        <f>תקן_מקור[[#This Row],[עלות פריט]]*תקן_מקור[[#This Row],[כמות]]</f>
        <v>4500</v>
      </c>
    </row>
    <row r="79" spans="1:8" x14ac:dyDescent="0.3">
      <c r="A79" s="87" t="s">
        <v>94</v>
      </c>
      <c r="B79" s="1">
        <v>15</v>
      </c>
      <c r="C79" s="1" t="s">
        <v>117</v>
      </c>
      <c r="D79" s="1" t="s">
        <v>122</v>
      </c>
      <c r="E79" s="91" t="s">
        <v>14</v>
      </c>
      <c r="F79" s="2">
        <v>250</v>
      </c>
      <c r="G79" s="1">
        <v>1</v>
      </c>
      <c r="H79" s="16">
        <f>תקן_מקור[[#This Row],[עלות פריט]]*תקן_מקור[[#This Row],[כמות]]</f>
        <v>250</v>
      </c>
    </row>
    <row r="80" spans="1:8" x14ac:dyDescent="0.3">
      <c r="A80" s="87" t="s">
        <v>94</v>
      </c>
      <c r="B80" s="1">
        <v>15</v>
      </c>
      <c r="C80" s="1" t="s">
        <v>109</v>
      </c>
      <c r="D80" s="89" t="s">
        <v>204</v>
      </c>
      <c r="E80" s="91" t="s">
        <v>425</v>
      </c>
      <c r="F80" s="2">
        <v>250</v>
      </c>
      <c r="G80" s="1">
        <v>1</v>
      </c>
      <c r="H80" s="16">
        <f>תקן_מקור[[#This Row],[עלות פריט]]*תקן_מקור[[#This Row],[כמות]]</f>
        <v>250</v>
      </c>
    </row>
    <row r="81" spans="1:8" x14ac:dyDescent="0.3">
      <c r="A81" s="87" t="s">
        <v>94</v>
      </c>
      <c r="B81" s="1">
        <v>15</v>
      </c>
      <c r="C81" s="1" t="s">
        <v>109</v>
      </c>
      <c r="D81" s="1" t="s">
        <v>204</v>
      </c>
      <c r="E81" s="91" t="s">
        <v>412</v>
      </c>
      <c r="F81" s="2">
        <v>2500</v>
      </c>
      <c r="G81" s="1">
        <v>1</v>
      </c>
      <c r="H81" s="16">
        <f>תקן_מקור[[#This Row],[עלות פריט]]*תקן_מקור[[#This Row],[כמות]]</f>
        <v>2500</v>
      </c>
    </row>
    <row r="82" spans="1:8" x14ac:dyDescent="0.3">
      <c r="A82" s="87" t="s">
        <v>94</v>
      </c>
      <c r="B82" s="1">
        <v>15</v>
      </c>
      <c r="C82" s="1" t="s">
        <v>109</v>
      </c>
      <c r="D82" s="89" t="s">
        <v>109</v>
      </c>
      <c r="E82" s="91" t="s">
        <v>411</v>
      </c>
      <c r="F82" s="2">
        <v>350</v>
      </c>
      <c r="G82" s="1">
        <v>1</v>
      </c>
      <c r="H82" s="16">
        <f>תקן_מקור[[#This Row],[עלות פריט]]*תקן_מקור[[#This Row],[כמות]]</f>
        <v>350</v>
      </c>
    </row>
    <row r="83" spans="1:8" x14ac:dyDescent="0.3">
      <c r="A83" s="87" t="s">
        <v>94</v>
      </c>
      <c r="B83" s="1">
        <v>15</v>
      </c>
      <c r="C83" s="1" t="s">
        <v>109</v>
      </c>
      <c r="D83" s="89" t="s">
        <v>109</v>
      </c>
      <c r="E83" s="91" t="s">
        <v>120</v>
      </c>
      <c r="F83" s="2">
        <v>10000</v>
      </c>
      <c r="G83" s="1">
        <v>1</v>
      </c>
      <c r="H83" s="16">
        <f>תקן_מקור[[#This Row],[עלות פריט]]*תקן_מקור[[#This Row],[כמות]]</f>
        <v>10000</v>
      </c>
    </row>
    <row r="84" spans="1:8" x14ac:dyDescent="0.3">
      <c r="A84" s="87" t="s">
        <v>94</v>
      </c>
      <c r="B84" s="1">
        <v>15</v>
      </c>
      <c r="C84" s="1" t="s">
        <v>109</v>
      </c>
      <c r="D84" s="1" t="s">
        <v>109</v>
      </c>
      <c r="E84" s="95" t="s">
        <v>621</v>
      </c>
      <c r="F84" s="2">
        <v>250</v>
      </c>
      <c r="G84" s="2">
        <v>2</v>
      </c>
      <c r="H84" s="16">
        <f>תקן_מקור[[#This Row],[עלות פריט]]*תקן_מקור[[#This Row],[כמות]]</f>
        <v>500</v>
      </c>
    </row>
    <row r="85" spans="1:8" x14ac:dyDescent="0.3">
      <c r="A85" s="87" t="s">
        <v>94</v>
      </c>
      <c r="B85" s="1">
        <v>15</v>
      </c>
      <c r="C85" s="1" t="s">
        <v>458</v>
      </c>
      <c r="D85" s="1" t="s">
        <v>112</v>
      </c>
      <c r="E85" s="91" t="s">
        <v>438</v>
      </c>
      <c r="F85" s="2">
        <v>7500</v>
      </c>
      <c r="G85" s="2">
        <v>1</v>
      </c>
      <c r="H85" s="16">
        <f>תקן_מקור[[#This Row],[עלות פריט]]*תקן_מקור[[#This Row],[כמות]]</f>
        <v>7500</v>
      </c>
    </row>
    <row r="86" spans="1:8" x14ac:dyDescent="0.3">
      <c r="A86" s="87" t="s">
        <v>94</v>
      </c>
      <c r="B86" s="1">
        <v>15</v>
      </c>
      <c r="C86" s="1" t="s">
        <v>458</v>
      </c>
      <c r="D86" s="1" t="s">
        <v>112</v>
      </c>
      <c r="E86" s="91" t="s">
        <v>107</v>
      </c>
      <c r="F86" s="2">
        <v>1500</v>
      </c>
      <c r="G86" s="2">
        <v>1</v>
      </c>
      <c r="H86" s="16">
        <f>תקן_מקור[[#This Row],[עלות פריט]]*תקן_מקור[[#This Row],[כמות]]</f>
        <v>1500</v>
      </c>
    </row>
    <row r="87" spans="1:8" x14ac:dyDescent="0.3">
      <c r="A87" s="87" t="s">
        <v>94</v>
      </c>
      <c r="B87" s="1">
        <v>15</v>
      </c>
      <c r="C87" s="1" t="s">
        <v>458</v>
      </c>
      <c r="D87" s="1" t="s">
        <v>5</v>
      </c>
      <c r="E87" s="91" t="s">
        <v>622</v>
      </c>
      <c r="F87" s="2">
        <v>1000</v>
      </c>
      <c r="G87" s="2">
        <v>5</v>
      </c>
      <c r="H87" s="16">
        <f>תקן_מקור[[#This Row],[עלות פריט]]*תקן_מקור[[#This Row],[כמות]]</f>
        <v>5000</v>
      </c>
    </row>
    <row r="88" spans="1:8" x14ac:dyDescent="0.3">
      <c r="A88" s="87" t="s">
        <v>94</v>
      </c>
      <c r="B88" s="1">
        <v>15</v>
      </c>
      <c r="C88" s="1" t="s">
        <v>458</v>
      </c>
      <c r="D88" s="1" t="s">
        <v>121</v>
      </c>
      <c r="E88" s="91" t="s">
        <v>50</v>
      </c>
      <c r="F88" s="2">
        <v>3500</v>
      </c>
      <c r="G88" s="2">
        <v>1</v>
      </c>
      <c r="H88" s="16">
        <f>תקן_מקור[[#This Row],[עלות פריט]]*תקן_מקור[[#This Row],[כמות]]</f>
        <v>3500</v>
      </c>
    </row>
    <row r="89" spans="1:8" x14ac:dyDescent="0.3">
      <c r="A89" s="87" t="s">
        <v>94</v>
      </c>
      <c r="B89" s="1">
        <v>15</v>
      </c>
      <c r="C89" s="1" t="s">
        <v>458</v>
      </c>
      <c r="D89" s="1" t="s">
        <v>112</v>
      </c>
      <c r="E89" s="91" t="s">
        <v>223</v>
      </c>
      <c r="F89" s="2">
        <v>8500</v>
      </c>
      <c r="G89" s="2">
        <v>1</v>
      </c>
      <c r="H89" s="16">
        <f>תקן_מקור[[#This Row],[עלות פריט]]*תקן_מקור[[#This Row],[כמות]]</f>
        <v>8500</v>
      </c>
    </row>
    <row r="90" spans="1:8" x14ac:dyDescent="0.3">
      <c r="A90" s="87" t="s">
        <v>94</v>
      </c>
      <c r="B90" s="1">
        <v>15</v>
      </c>
      <c r="C90" s="1" t="s">
        <v>458</v>
      </c>
      <c r="D90" s="1" t="s">
        <v>112</v>
      </c>
      <c r="E90" s="91" t="s">
        <v>221</v>
      </c>
      <c r="F90" s="2">
        <v>17000</v>
      </c>
      <c r="G90" s="2"/>
      <c r="H90" s="16">
        <f>תקן_מקור[[#This Row],[עלות פריט]]*תקן_מקור[[#This Row],[כמות]]</f>
        <v>0</v>
      </c>
    </row>
    <row r="91" spans="1:8" x14ac:dyDescent="0.3">
      <c r="A91" s="87" t="s">
        <v>94</v>
      </c>
      <c r="B91" s="1">
        <v>15</v>
      </c>
      <c r="C91" s="1" t="s">
        <v>458</v>
      </c>
      <c r="D91" s="1" t="s">
        <v>112</v>
      </c>
      <c r="E91" s="91" t="s">
        <v>218</v>
      </c>
      <c r="F91" s="2">
        <v>5000</v>
      </c>
      <c r="G91" s="2">
        <v>1</v>
      </c>
      <c r="H91" s="16">
        <f>תקן_מקור[[#This Row],[עלות פריט]]*תקן_מקור[[#This Row],[כמות]]</f>
        <v>5000</v>
      </c>
    </row>
    <row r="92" spans="1:8" x14ac:dyDescent="0.3">
      <c r="A92" s="87" t="s">
        <v>94</v>
      </c>
      <c r="B92" s="1">
        <v>15</v>
      </c>
      <c r="C92" s="1" t="s">
        <v>458</v>
      </c>
      <c r="D92" s="1" t="s">
        <v>112</v>
      </c>
      <c r="E92" s="91" t="s">
        <v>48</v>
      </c>
      <c r="F92" s="2">
        <v>400</v>
      </c>
      <c r="G92" s="2">
        <v>3</v>
      </c>
      <c r="H92" s="16">
        <f>תקן_מקור[[#This Row],[עלות פריט]]*תקן_מקור[[#This Row],[כמות]]</f>
        <v>1200</v>
      </c>
    </row>
    <row r="93" spans="1:8" x14ac:dyDescent="0.3">
      <c r="A93" s="87" t="s">
        <v>94</v>
      </c>
      <c r="B93" s="1">
        <v>15</v>
      </c>
      <c r="C93" s="1" t="s">
        <v>458</v>
      </c>
      <c r="D93" s="89" t="s">
        <v>112</v>
      </c>
      <c r="E93" s="91" t="s">
        <v>225</v>
      </c>
      <c r="F93" s="2">
        <v>4500</v>
      </c>
      <c r="G93" s="1"/>
      <c r="H93" s="16">
        <f>תקן_מקור[[#This Row],[עלות פריט]]*תקן_מקור[[#This Row],[כמות]]</f>
        <v>0</v>
      </c>
    </row>
    <row r="94" spans="1:8" x14ac:dyDescent="0.3">
      <c r="A94" s="87" t="s">
        <v>94</v>
      </c>
      <c r="B94" s="1">
        <v>15</v>
      </c>
      <c r="C94" s="1" t="s">
        <v>458</v>
      </c>
      <c r="D94" s="1" t="s">
        <v>112</v>
      </c>
      <c r="E94" s="91" t="s">
        <v>47</v>
      </c>
      <c r="F94" s="2">
        <v>8000</v>
      </c>
      <c r="G94" s="2"/>
      <c r="H94" s="16">
        <f>תקן_מקור[[#This Row],[עלות פריט]]*תקן_מקור[[#This Row],[כמות]]</f>
        <v>0</v>
      </c>
    </row>
    <row r="95" spans="1:8" x14ac:dyDescent="0.3">
      <c r="A95" s="87" t="s">
        <v>94</v>
      </c>
      <c r="B95" s="1">
        <v>15</v>
      </c>
      <c r="C95" s="1" t="s">
        <v>458</v>
      </c>
      <c r="D95" s="1" t="s">
        <v>112</v>
      </c>
      <c r="E95" s="91" t="s">
        <v>222</v>
      </c>
      <c r="F95" s="2">
        <v>2500</v>
      </c>
      <c r="G95" s="2">
        <v>1</v>
      </c>
      <c r="H95" s="16">
        <f>תקן_מקור[[#This Row],[עלות פריט]]*תקן_מקור[[#This Row],[כמות]]</f>
        <v>2500</v>
      </c>
    </row>
    <row r="96" spans="1:8" x14ac:dyDescent="0.3">
      <c r="A96" s="87" t="s">
        <v>94</v>
      </c>
      <c r="B96" s="1">
        <v>15</v>
      </c>
      <c r="C96" s="1" t="s">
        <v>458</v>
      </c>
      <c r="D96" s="1" t="s">
        <v>123</v>
      </c>
      <c r="E96" s="91" t="s">
        <v>429</v>
      </c>
      <c r="F96" s="2">
        <v>150</v>
      </c>
      <c r="G96" s="2">
        <v>10</v>
      </c>
      <c r="H96" s="16">
        <f>תקן_מקור[[#This Row],[עלות פריט]]*תקן_מקור[[#This Row],[כמות]]</f>
        <v>1500</v>
      </c>
    </row>
    <row r="97" spans="1:8" x14ac:dyDescent="0.3">
      <c r="A97" s="87" t="s">
        <v>94</v>
      </c>
      <c r="B97" s="1">
        <v>15</v>
      </c>
      <c r="C97" s="1" t="s">
        <v>458</v>
      </c>
      <c r="D97" s="1" t="s">
        <v>112</v>
      </c>
      <c r="E97" s="91" t="s">
        <v>73</v>
      </c>
      <c r="F97" s="2">
        <v>9000</v>
      </c>
      <c r="G97" s="2">
        <v>1</v>
      </c>
      <c r="H97" s="16">
        <f>תקן_מקור[[#This Row],[עלות פריט]]*תקן_מקור[[#This Row],[כמות]]</f>
        <v>9000</v>
      </c>
    </row>
    <row r="98" spans="1:8" x14ac:dyDescent="0.3">
      <c r="A98" s="87" t="s">
        <v>94</v>
      </c>
      <c r="B98" s="1">
        <v>15</v>
      </c>
      <c r="C98" s="1" t="s">
        <v>458</v>
      </c>
      <c r="D98" s="1" t="s">
        <v>112</v>
      </c>
      <c r="E98" s="91" t="s">
        <v>44</v>
      </c>
      <c r="F98" s="2">
        <v>7700</v>
      </c>
      <c r="G98" s="2">
        <v>1</v>
      </c>
      <c r="H98" s="16">
        <f>תקן_מקור[[#This Row],[עלות פריט]]*תקן_מקור[[#This Row],[כמות]]</f>
        <v>7700</v>
      </c>
    </row>
    <row r="99" spans="1:8" x14ac:dyDescent="0.3">
      <c r="A99" s="87" t="s">
        <v>94</v>
      </c>
      <c r="B99" s="1">
        <v>15</v>
      </c>
      <c r="C99" s="1" t="s">
        <v>458</v>
      </c>
      <c r="D99" s="1" t="s">
        <v>112</v>
      </c>
      <c r="E99" s="91" t="s">
        <v>45</v>
      </c>
      <c r="F99" s="2">
        <v>10800</v>
      </c>
      <c r="G99" s="2"/>
      <c r="H99" s="16">
        <f>תקן_מקור[[#This Row],[עלות פריט]]*תקן_מקור[[#This Row],[כמות]]</f>
        <v>0</v>
      </c>
    </row>
    <row r="100" spans="1:8" x14ac:dyDescent="0.3">
      <c r="A100" s="87" t="s">
        <v>94</v>
      </c>
      <c r="B100" s="1">
        <v>15</v>
      </c>
      <c r="C100" s="1" t="s">
        <v>458</v>
      </c>
      <c r="D100" s="89" t="s">
        <v>112</v>
      </c>
      <c r="E100" s="91" t="s">
        <v>219</v>
      </c>
      <c r="F100" s="2">
        <v>3000</v>
      </c>
      <c r="G100" s="1">
        <v>1</v>
      </c>
      <c r="H100" s="16">
        <f>תקן_מקור[[#This Row],[עלות פריט]]*תקן_מקור[[#This Row],[כמות]]</f>
        <v>3000</v>
      </c>
    </row>
    <row r="101" spans="1:8" x14ac:dyDescent="0.3">
      <c r="A101" s="87" t="s">
        <v>94</v>
      </c>
      <c r="B101" s="1">
        <v>15</v>
      </c>
      <c r="C101" s="1" t="s">
        <v>458</v>
      </c>
      <c r="D101" s="1" t="s">
        <v>123</v>
      </c>
      <c r="E101" s="91" t="s">
        <v>427</v>
      </c>
      <c r="F101" s="2">
        <v>250</v>
      </c>
      <c r="G101" s="2">
        <v>6</v>
      </c>
      <c r="H101" s="16">
        <f>תקן_מקור[[#This Row],[עלות פריט]]*תקן_מקור[[#This Row],[כמות]]</f>
        <v>1500</v>
      </c>
    </row>
    <row r="102" spans="1:8" x14ac:dyDescent="0.3">
      <c r="A102" s="87" t="s">
        <v>94</v>
      </c>
      <c r="B102" s="1">
        <v>15</v>
      </c>
      <c r="C102" s="1" t="s">
        <v>458</v>
      </c>
      <c r="D102" s="1" t="s">
        <v>112</v>
      </c>
      <c r="E102" s="91" t="s">
        <v>43</v>
      </c>
      <c r="F102" s="2">
        <v>1000</v>
      </c>
      <c r="G102" s="2">
        <v>1</v>
      </c>
      <c r="H102" s="16">
        <f>תקן_מקור[[#This Row],[עלות פריט]]*תקן_מקור[[#This Row],[כמות]]</f>
        <v>1000</v>
      </c>
    </row>
    <row r="103" spans="1:8" x14ac:dyDescent="0.3">
      <c r="A103" s="87" t="s">
        <v>94</v>
      </c>
      <c r="B103" s="1">
        <v>15</v>
      </c>
      <c r="C103" s="1" t="s">
        <v>458</v>
      </c>
      <c r="D103" s="1" t="s">
        <v>112</v>
      </c>
      <c r="E103" s="91" t="s">
        <v>226</v>
      </c>
      <c r="F103" s="2">
        <v>500</v>
      </c>
      <c r="G103" s="2">
        <v>1</v>
      </c>
      <c r="H103" s="16">
        <f>תקן_מקור[[#This Row],[עלות פריט]]*תקן_מקור[[#This Row],[כמות]]</f>
        <v>500</v>
      </c>
    </row>
    <row r="104" spans="1:8" x14ac:dyDescent="0.3">
      <c r="A104" s="87" t="s">
        <v>94</v>
      </c>
      <c r="B104" s="1">
        <v>15</v>
      </c>
      <c r="C104" s="1" t="s">
        <v>458</v>
      </c>
      <c r="D104" s="1" t="s">
        <v>112</v>
      </c>
      <c r="E104" s="91" t="s">
        <v>220</v>
      </c>
      <c r="F104" s="2">
        <v>15000</v>
      </c>
      <c r="G104" s="2">
        <v>1</v>
      </c>
      <c r="H104" s="16">
        <f>תקן_מקור[[#This Row],[עלות פריט]]*תקן_מקור[[#This Row],[כמות]]</f>
        <v>15000</v>
      </c>
    </row>
    <row r="105" spans="1:8" x14ac:dyDescent="0.3">
      <c r="A105" s="87" t="s">
        <v>94</v>
      </c>
      <c r="B105" s="1">
        <v>15</v>
      </c>
      <c r="C105" s="1" t="s">
        <v>458</v>
      </c>
      <c r="D105" s="89" t="s">
        <v>112</v>
      </c>
      <c r="E105" s="91" t="s">
        <v>224</v>
      </c>
      <c r="F105" s="2">
        <v>5000</v>
      </c>
      <c r="G105" s="1"/>
      <c r="H105" s="16">
        <f>תקן_מקור[[#This Row],[עלות פריט]]*תקן_מקור[[#This Row],[כמות]]</f>
        <v>0</v>
      </c>
    </row>
    <row r="106" spans="1:8" x14ac:dyDescent="0.3">
      <c r="A106" s="87" t="s">
        <v>94</v>
      </c>
      <c r="B106" s="1">
        <v>15</v>
      </c>
      <c r="C106" s="1" t="s">
        <v>458</v>
      </c>
      <c r="D106" s="1" t="s">
        <v>123</v>
      </c>
      <c r="E106" s="91" t="s">
        <v>428</v>
      </c>
      <c r="F106" s="2">
        <v>1200</v>
      </c>
      <c r="G106" s="2">
        <v>2</v>
      </c>
      <c r="H106" s="16">
        <f>תקן_מקור[[#This Row],[עלות פריט]]*תקן_מקור[[#This Row],[כמות]]</f>
        <v>2400</v>
      </c>
    </row>
    <row r="107" spans="1:8" x14ac:dyDescent="0.3">
      <c r="A107" s="87" t="s">
        <v>94</v>
      </c>
      <c r="B107" s="1">
        <v>15</v>
      </c>
      <c r="C107" s="1" t="s">
        <v>458</v>
      </c>
      <c r="D107" s="1" t="s">
        <v>121</v>
      </c>
      <c r="E107" s="91" t="s">
        <v>49</v>
      </c>
      <c r="F107" s="2">
        <v>500</v>
      </c>
      <c r="G107" s="2">
        <v>1</v>
      </c>
      <c r="H107" s="16">
        <f>תקן_מקור[[#This Row],[עלות פריט]]*תקן_מקור[[#This Row],[כמות]]</f>
        <v>500</v>
      </c>
    </row>
    <row r="108" spans="1:8" x14ac:dyDescent="0.3">
      <c r="A108" s="87" t="s">
        <v>94</v>
      </c>
      <c r="B108" s="1">
        <v>15</v>
      </c>
      <c r="C108" s="1" t="s">
        <v>458</v>
      </c>
      <c r="D108" s="1" t="s">
        <v>112</v>
      </c>
      <c r="E108" s="91" t="s">
        <v>401</v>
      </c>
      <c r="F108" s="2">
        <v>4200</v>
      </c>
      <c r="G108" s="2"/>
      <c r="H108" s="16">
        <f>תקן_מקור[[#This Row],[עלות פריט]]*תקן_מקור[[#This Row],[כמות]]</f>
        <v>0</v>
      </c>
    </row>
    <row r="109" spans="1:8" x14ac:dyDescent="0.3">
      <c r="A109" s="87" t="s">
        <v>94</v>
      </c>
      <c r="B109" s="1">
        <v>15</v>
      </c>
      <c r="C109" s="1" t="s">
        <v>458</v>
      </c>
      <c r="D109" s="1" t="s">
        <v>112</v>
      </c>
      <c r="E109" s="91" t="s">
        <v>403</v>
      </c>
      <c r="F109" s="2">
        <v>2500</v>
      </c>
      <c r="G109" s="2"/>
      <c r="H109" s="16">
        <f>תקן_מקור[[#This Row],[עלות פריט]]*תקן_מקור[[#This Row],[כמות]]</f>
        <v>0</v>
      </c>
    </row>
    <row r="110" spans="1:8" x14ac:dyDescent="0.3">
      <c r="A110" s="87" t="s">
        <v>94</v>
      </c>
      <c r="B110" s="1">
        <v>15</v>
      </c>
      <c r="C110" s="1" t="s">
        <v>458</v>
      </c>
      <c r="D110" s="1" t="s">
        <v>112</v>
      </c>
      <c r="E110" s="91" t="s">
        <v>402</v>
      </c>
      <c r="F110" s="2">
        <v>3500</v>
      </c>
      <c r="G110" s="2">
        <v>1</v>
      </c>
      <c r="H110" s="16">
        <f>תקן_מקור[[#This Row],[עלות פריט]]*תקן_מקור[[#This Row],[כמות]]</f>
        <v>3500</v>
      </c>
    </row>
    <row r="111" spans="1:8" x14ac:dyDescent="0.3">
      <c r="A111" s="87" t="s">
        <v>94</v>
      </c>
      <c r="B111" s="1">
        <v>15</v>
      </c>
      <c r="C111" s="1" t="s">
        <v>458</v>
      </c>
      <c r="D111" s="1" t="s">
        <v>112</v>
      </c>
      <c r="E111" s="91" t="s">
        <v>437</v>
      </c>
      <c r="F111" s="2">
        <v>6500</v>
      </c>
      <c r="G111" s="2">
        <v>1</v>
      </c>
      <c r="H111" s="16">
        <f>תקן_מקור[[#This Row],[עלות פריט]]*תקן_מקור[[#This Row],[כמות]]</f>
        <v>6500</v>
      </c>
    </row>
    <row r="112" spans="1:8" x14ac:dyDescent="0.3">
      <c r="A112" s="87" t="s">
        <v>94</v>
      </c>
      <c r="B112" s="1">
        <v>15</v>
      </c>
      <c r="C112" s="1" t="s">
        <v>458</v>
      </c>
      <c r="D112" s="1" t="s">
        <v>112</v>
      </c>
      <c r="E112" s="91" t="s">
        <v>46</v>
      </c>
      <c r="F112" s="2">
        <v>1200</v>
      </c>
      <c r="G112" s="2">
        <v>1</v>
      </c>
      <c r="H112" s="16">
        <f>תקן_מקור[[#This Row],[עלות פריט]]*תקן_מקור[[#This Row],[כמות]]</f>
        <v>1200</v>
      </c>
    </row>
    <row r="113" spans="1:8" x14ac:dyDescent="0.3">
      <c r="A113" s="87" t="s">
        <v>94</v>
      </c>
      <c r="B113" s="1">
        <v>15</v>
      </c>
      <c r="C113" s="1" t="s">
        <v>458</v>
      </c>
      <c r="D113" s="89" t="s">
        <v>5</v>
      </c>
      <c r="E113" s="91" t="s">
        <v>436</v>
      </c>
      <c r="F113" s="2">
        <v>2500</v>
      </c>
      <c r="G113" s="1">
        <v>1</v>
      </c>
      <c r="H113" s="16">
        <f>תקן_מקור[[#This Row],[עלות פריט]]*תקן_מקור[[#This Row],[כמות]]</f>
        <v>2500</v>
      </c>
    </row>
    <row r="114" spans="1:8" x14ac:dyDescent="0.3">
      <c r="A114" s="87" t="s">
        <v>94</v>
      </c>
      <c r="B114" s="1">
        <v>15</v>
      </c>
      <c r="C114" s="1" t="s">
        <v>96</v>
      </c>
      <c r="D114" s="1" t="s">
        <v>216</v>
      </c>
      <c r="E114" s="91" t="s">
        <v>217</v>
      </c>
      <c r="F114" s="2">
        <v>600</v>
      </c>
      <c r="G114" s="1">
        <v>1</v>
      </c>
      <c r="H114" s="16">
        <f>תקן_מקור[[#This Row],[עלות פריט]]*תקן_מקור[[#This Row],[כמות]]</f>
        <v>600</v>
      </c>
    </row>
    <row r="115" spans="1:8" x14ac:dyDescent="0.3">
      <c r="A115" s="87" t="s">
        <v>94</v>
      </c>
      <c r="B115" s="1">
        <v>15</v>
      </c>
      <c r="C115" s="1" t="s">
        <v>96</v>
      </c>
      <c r="D115" s="1" t="s">
        <v>216</v>
      </c>
      <c r="E115" s="91" t="s">
        <v>30</v>
      </c>
      <c r="F115" s="2">
        <v>1200</v>
      </c>
      <c r="G115" s="2">
        <v>1</v>
      </c>
      <c r="H115" s="16">
        <f>תקן_מקור[[#This Row],[עלות פריט]]*תקן_מקור[[#This Row],[כמות]]</f>
        <v>1200</v>
      </c>
    </row>
    <row r="116" spans="1:8" x14ac:dyDescent="0.3">
      <c r="A116" s="87" t="s">
        <v>94</v>
      </c>
      <c r="B116" s="1">
        <v>15</v>
      </c>
      <c r="C116" s="1" t="s">
        <v>96</v>
      </c>
      <c r="D116" s="1" t="s">
        <v>68</v>
      </c>
      <c r="E116" s="91" t="s">
        <v>30</v>
      </c>
      <c r="F116" s="2">
        <v>1200</v>
      </c>
      <c r="G116" s="2"/>
      <c r="H116" s="16">
        <f>תקן_מקור[[#This Row],[עלות פריט]]*תקן_מקור[[#This Row],[כמות]]</f>
        <v>0</v>
      </c>
    </row>
    <row r="117" spans="1:8" x14ac:dyDescent="0.3">
      <c r="A117" s="87" t="s">
        <v>94</v>
      </c>
      <c r="B117" s="1">
        <v>15</v>
      </c>
      <c r="C117" s="1" t="s">
        <v>96</v>
      </c>
      <c r="D117" s="1" t="s">
        <v>68</v>
      </c>
      <c r="E117" s="91" t="s">
        <v>136</v>
      </c>
      <c r="F117" s="2">
        <v>2500</v>
      </c>
      <c r="G117" s="2">
        <v>1</v>
      </c>
      <c r="H117" s="16">
        <f>תקן_מקור[[#This Row],[עלות פריט]]*תקן_מקור[[#This Row],[כמות]]</f>
        <v>2500</v>
      </c>
    </row>
    <row r="118" spans="1:8" x14ac:dyDescent="0.3">
      <c r="A118" s="87" t="s">
        <v>94</v>
      </c>
      <c r="B118" s="1">
        <v>15</v>
      </c>
      <c r="C118" s="1" t="s">
        <v>96</v>
      </c>
      <c r="D118" s="1" t="s">
        <v>68</v>
      </c>
      <c r="E118" s="91" t="s">
        <v>59</v>
      </c>
      <c r="F118" s="2">
        <v>3500</v>
      </c>
      <c r="G118" s="2">
        <v>2</v>
      </c>
      <c r="H118" s="16">
        <f>תקן_מקור[[#This Row],[עלות פריט]]*תקן_מקור[[#This Row],[כמות]]</f>
        <v>7000</v>
      </c>
    </row>
    <row r="119" spans="1:8" x14ac:dyDescent="0.3">
      <c r="A119" s="87" t="s">
        <v>94</v>
      </c>
      <c r="B119" s="1">
        <v>15</v>
      </c>
      <c r="C119" s="1" t="s">
        <v>96</v>
      </c>
      <c r="D119" s="1" t="s">
        <v>216</v>
      </c>
      <c r="E119" s="91" t="s">
        <v>29</v>
      </c>
      <c r="F119" s="2">
        <v>3500</v>
      </c>
      <c r="G119" s="2">
        <v>1</v>
      </c>
      <c r="H119" s="16">
        <f>תקן_מקור[[#This Row],[עלות פריט]]*תקן_מקור[[#This Row],[כמות]]</f>
        <v>3500</v>
      </c>
    </row>
    <row r="120" spans="1:8" x14ac:dyDescent="0.3">
      <c r="A120" s="87" t="s">
        <v>94</v>
      </c>
      <c r="B120" s="1">
        <v>15</v>
      </c>
      <c r="C120" s="1" t="s">
        <v>96</v>
      </c>
      <c r="D120" s="1" t="s">
        <v>204</v>
      </c>
      <c r="E120" s="91" t="s">
        <v>29</v>
      </c>
      <c r="F120" s="2">
        <v>3500</v>
      </c>
      <c r="G120" s="2"/>
      <c r="H120" s="16">
        <f>תקן_מקור[[#This Row],[עלות פריט]]*תקן_מקור[[#This Row],[כמות]]</f>
        <v>0</v>
      </c>
    </row>
    <row r="121" spans="1:8" x14ac:dyDescent="0.3">
      <c r="A121" s="87" t="s">
        <v>94</v>
      </c>
      <c r="B121" s="1">
        <v>15</v>
      </c>
      <c r="C121" s="1" t="s">
        <v>100</v>
      </c>
      <c r="D121" s="89" t="s">
        <v>100</v>
      </c>
      <c r="E121" s="92" t="s">
        <v>205</v>
      </c>
      <c r="F121" s="2"/>
      <c r="G121" s="1">
        <v>0</v>
      </c>
      <c r="H121" s="16">
        <f>תקן_מקור[[#This Row],[עלות פריט]]*תקן_מקור[[#This Row],[כמות]]</f>
        <v>0</v>
      </c>
    </row>
    <row r="122" spans="1:8" x14ac:dyDescent="0.3">
      <c r="A122" s="87" t="s">
        <v>94</v>
      </c>
      <c r="B122" s="1">
        <v>15</v>
      </c>
      <c r="C122" s="1" t="s">
        <v>116</v>
      </c>
      <c r="D122" s="89" t="s">
        <v>109</v>
      </c>
      <c r="E122" s="91" t="s">
        <v>101</v>
      </c>
      <c r="F122" s="2">
        <v>4500</v>
      </c>
      <c r="G122" s="1">
        <v>1</v>
      </c>
      <c r="H122" s="16">
        <f>תקן_מקור[[#This Row],[עלות פריט]]*תקן_מקור[[#This Row],[כמות]]</f>
        <v>4500</v>
      </c>
    </row>
    <row r="123" spans="1:8" x14ac:dyDescent="0.3">
      <c r="A123" s="87" t="s">
        <v>94</v>
      </c>
      <c r="B123" s="1">
        <v>15</v>
      </c>
      <c r="C123" s="1" t="s">
        <v>116</v>
      </c>
      <c r="D123" s="1" t="s">
        <v>68</v>
      </c>
      <c r="E123" s="91" t="s">
        <v>201</v>
      </c>
      <c r="F123" s="2">
        <v>2500</v>
      </c>
      <c r="G123" s="2"/>
      <c r="H123" s="16">
        <f>תקן_מקור[[#This Row],[עלות פריט]]*תקן_מקור[[#This Row],[כמות]]</f>
        <v>0</v>
      </c>
    </row>
    <row r="124" spans="1:8" x14ac:dyDescent="0.3">
      <c r="A124" s="87" t="s">
        <v>94</v>
      </c>
      <c r="B124" s="1">
        <v>15</v>
      </c>
      <c r="C124" s="1" t="s">
        <v>116</v>
      </c>
      <c r="D124" s="1" t="s">
        <v>33</v>
      </c>
      <c r="E124" s="91" t="s">
        <v>201</v>
      </c>
      <c r="F124" s="2">
        <v>2500</v>
      </c>
      <c r="G124" s="2"/>
      <c r="H124" s="16">
        <f>תקן_מקור[[#This Row],[עלות פריט]]*תקן_מקור[[#This Row],[כמות]]</f>
        <v>0</v>
      </c>
    </row>
    <row r="125" spans="1:8" x14ac:dyDescent="0.3">
      <c r="A125" s="87" t="s">
        <v>94</v>
      </c>
      <c r="B125" s="1">
        <v>15</v>
      </c>
      <c r="C125" s="1" t="s">
        <v>116</v>
      </c>
      <c r="D125" s="1" t="s">
        <v>214</v>
      </c>
      <c r="E125" s="91" t="s">
        <v>201</v>
      </c>
      <c r="F125" s="2">
        <v>2500</v>
      </c>
      <c r="G125" s="2">
        <v>1</v>
      </c>
      <c r="H125" s="16">
        <f>תקן_מקור[[#This Row],[עלות פריט]]*תקן_מקור[[#This Row],[כמות]]</f>
        <v>2500</v>
      </c>
    </row>
    <row r="126" spans="1:8" x14ac:dyDescent="0.3">
      <c r="A126" s="87" t="s">
        <v>94</v>
      </c>
      <c r="B126" s="1">
        <v>15</v>
      </c>
      <c r="C126" s="1" t="s">
        <v>116</v>
      </c>
      <c r="D126" s="1" t="s">
        <v>204</v>
      </c>
      <c r="E126" s="91" t="s">
        <v>201</v>
      </c>
      <c r="F126" s="2">
        <v>2500</v>
      </c>
      <c r="G126" s="2">
        <v>1</v>
      </c>
      <c r="H126" s="16">
        <f>תקן_מקור[[#This Row],[עלות פריט]]*תקן_מקור[[#This Row],[כמות]]</f>
        <v>2500</v>
      </c>
    </row>
    <row r="127" spans="1:8" x14ac:dyDescent="0.3">
      <c r="A127" s="87" t="s">
        <v>94</v>
      </c>
      <c r="B127" s="1">
        <v>15</v>
      </c>
      <c r="C127" s="1" t="s">
        <v>116</v>
      </c>
      <c r="D127" s="1" t="s">
        <v>0</v>
      </c>
      <c r="E127" s="91" t="s">
        <v>200</v>
      </c>
      <c r="F127" s="2">
        <v>5000</v>
      </c>
      <c r="G127" s="2">
        <v>1</v>
      </c>
      <c r="H127" s="16">
        <f>תקן_מקור[[#This Row],[עלות פריט]]*תקן_מקור[[#This Row],[כמות]]</f>
        <v>5000</v>
      </c>
    </row>
    <row r="128" spans="1:8" x14ac:dyDescent="0.3">
      <c r="A128" s="87" t="s">
        <v>94</v>
      </c>
      <c r="B128" s="1">
        <v>15</v>
      </c>
      <c r="C128" s="1" t="s">
        <v>116</v>
      </c>
      <c r="D128" s="1" t="s">
        <v>5</v>
      </c>
      <c r="E128" s="91" t="s">
        <v>200</v>
      </c>
      <c r="F128" s="2">
        <v>5000</v>
      </c>
      <c r="G128" s="2">
        <v>1</v>
      </c>
      <c r="H128" s="16">
        <f>תקן_מקור[[#This Row],[עלות פריט]]*תקן_מקור[[#This Row],[כמות]]</f>
        <v>5000</v>
      </c>
    </row>
    <row r="129" spans="1:8" x14ac:dyDescent="0.3">
      <c r="A129" s="87" t="s">
        <v>94</v>
      </c>
      <c r="B129" s="1">
        <v>15</v>
      </c>
      <c r="C129" s="1" t="s">
        <v>116</v>
      </c>
      <c r="D129" s="1" t="s">
        <v>5</v>
      </c>
      <c r="E129" s="91" t="s">
        <v>199</v>
      </c>
      <c r="F129" s="2">
        <v>8000</v>
      </c>
      <c r="G129" s="2"/>
      <c r="H129" s="16">
        <f>תקן_מקור[[#This Row],[עלות פריט]]*תקן_מקור[[#This Row],[כמות]]</f>
        <v>0</v>
      </c>
    </row>
    <row r="130" spans="1:8" x14ac:dyDescent="0.3">
      <c r="A130" s="87" t="s">
        <v>94</v>
      </c>
      <c r="B130" s="1">
        <v>15</v>
      </c>
      <c r="C130" s="1" t="s">
        <v>116</v>
      </c>
      <c r="D130" s="1" t="s">
        <v>116</v>
      </c>
      <c r="E130" s="91" t="s">
        <v>103</v>
      </c>
      <c r="F130" s="2">
        <v>900</v>
      </c>
      <c r="G130" s="1">
        <v>1</v>
      </c>
      <c r="H130" s="16">
        <f>תקן_מקור[[#This Row],[עלות פריט]]*תקן_מקור[[#This Row],[כמות]]</f>
        <v>900</v>
      </c>
    </row>
    <row r="131" spans="1:8" x14ac:dyDescent="0.3">
      <c r="A131" s="87" t="s">
        <v>94</v>
      </c>
      <c r="B131" s="1">
        <v>15</v>
      </c>
      <c r="C131" s="1" t="s">
        <v>116</v>
      </c>
      <c r="D131" s="1" t="s">
        <v>109</v>
      </c>
      <c r="E131" s="91" t="s">
        <v>426</v>
      </c>
      <c r="F131" s="2">
        <v>5000</v>
      </c>
      <c r="G131" s="2">
        <v>1</v>
      </c>
      <c r="H131" s="16">
        <f>תקן_מקור[[#This Row],[עלות פריט]]*תקן_מקור[[#This Row],[כמות]]</f>
        <v>5000</v>
      </c>
    </row>
    <row r="132" spans="1:8" x14ac:dyDescent="0.3">
      <c r="A132" s="87" t="s">
        <v>94</v>
      </c>
      <c r="B132" s="1">
        <v>15</v>
      </c>
      <c r="C132" s="1" t="s">
        <v>116</v>
      </c>
      <c r="D132" s="1" t="s">
        <v>116</v>
      </c>
      <c r="E132" s="91" t="s">
        <v>61</v>
      </c>
      <c r="F132" s="2">
        <v>5200</v>
      </c>
      <c r="G132" s="2"/>
      <c r="H132" s="16">
        <f>תקן_מקור[[#This Row],[עלות פריט]]*תקן_מקור[[#This Row],[כמות]]</f>
        <v>0</v>
      </c>
    </row>
    <row r="133" spans="1:8" x14ac:dyDescent="0.3">
      <c r="A133" s="87" t="s">
        <v>94</v>
      </c>
      <c r="B133" s="1">
        <v>15</v>
      </c>
      <c r="C133" s="1" t="s">
        <v>116</v>
      </c>
      <c r="D133" s="1" t="s">
        <v>116</v>
      </c>
      <c r="E133" s="91" t="s">
        <v>60</v>
      </c>
      <c r="F133" s="2">
        <v>6100</v>
      </c>
      <c r="G133" s="2"/>
      <c r="H133" s="16">
        <f>תקן_מקור[[#This Row],[עלות פריט]]*תקן_מקור[[#This Row],[כמות]]</f>
        <v>0</v>
      </c>
    </row>
    <row r="134" spans="1:8" x14ac:dyDescent="0.3">
      <c r="A134" s="87" t="s">
        <v>94</v>
      </c>
      <c r="B134" s="1">
        <v>15</v>
      </c>
      <c r="C134" s="1" t="s">
        <v>116</v>
      </c>
      <c r="D134" s="1" t="s">
        <v>116</v>
      </c>
      <c r="E134" s="91" t="s">
        <v>397</v>
      </c>
      <c r="F134" s="2">
        <v>5000</v>
      </c>
      <c r="G134" s="2"/>
      <c r="H134" s="16">
        <f>תקן_מקור[[#This Row],[עלות פריט]]*תקן_מקור[[#This Row],[כמות]]</f>
        <v>0</v>
      </c>
    </row>
    <row r="135" spans="1:8" x14ac:dyDescent="0.3">
      <c r="A135" s="87" t="s">
        <v>94</v>
      </c>
      <c r="B135" s="1">
        <v>15</v>
      </c>
      <c r="C135" s="1" t="s">
        <v>95</v>
      </c>
      <c r="D135" s="1" t="s">
        <v>9</v>
      </c>
      <c r="E135" s="91" t="s">
        <v>210</v>
      </c>
      <c r="F135" s="2">
        <v>1000</v>
      </c>
      <c r="G135" s="2">
        <v>1</v>
      </c>
      <c r="H135" s="16">
        <f>תקן_מקור[[#This Row],[עלות פריט]]*תקן_מקור[[#This Row],[כמות]]</f>
        <v>1000</v>
      </c>
    </row>
    <row r="136" spans="1:8" x14ac:dyDescent="0.3">
      <c r="A136" s="87" t="s">
        <v>94</v>
      </c>
      <c r="B136" s="1">
        <v>15</v>
      </c>
      <c r="C136" s="1" t="s">
        <v>95</v>
      </c>
      <c r="D136" s="1" t="s">
        <v>36</v>
      </c>
      <c r="E136" s="91" t="s">
        <v>210</v>
      </c>
      <c r="F136" s="2">
        <v>1000</v>
      </c>
      <c r="G136" s="1">
        <v>1</v>
      </c>
      <c r="H136" s="16">
        <f>תקן_מקור[[#This Row],[עלות פריט]]*תקן_מקור[[#This Row],[כמות]]</f>
        <v>1000</v>
      </c>
    </row>
    <row r="137" spans="1:8" x14ac:dyDescent="0.3">
      <c r="A137" s="87" t="s">
        <v>94</v>
      </c>
      <c r="B137" s="1">
        <v>15</v>
      </c>
      <c r="C137" s="1" t="s">
        <v>95</v>
      </c>
      <c r="D137" s="1" t="s">
        <v>214</v>
      </c>
      <c r="E137" s="91" t="s">
        <v>210</v>
      </c>
      <c r="F137" s="2">
        <v>1000</v>
      </c>
      <c r="G137" s="2">
        <v>2</v>
      </c>
      <c r="H137" s="16">
        <f>תקן_מקור[[#This Row],[עלות פריט]]*תקן_מקור[[#This Row],[כמות]]</f>
        <v>2000</v>
      </c>
    </row>
    <row r="138" spans="1:8" x14ac:dyDescent="0.3">
      <c r="A138" s="87" t="s">
        <v>94</v>
      </c>
      <c r="B138" s="1">
        <v>15</v>
      </c>
      <c r="C138" s="1" t="s">
        <v>95</v>
      </c>
      <c r="D138" s="1" t="s">
        <v>87</v>
      </c>
      <c r="E138" s="91" t="s">
        <v>210</v>
      </c>
      <c r="F138" s="2">
        <v>1000</v>
      </c>
      <c r="G138" s="1">
        <v>1</v>
      </c>
      <c r="H138" s="16">
        <f>תקן_מקור[[#This Row],[עלות פריט]]*תקן_מקור[[#This Row],[כמות]]</f>
        <v>1000</v>
      </c>
    </row>
    <row r="139" spans="1:8" x14ac:dyDescent="0.3">
      <c r="A139" s="87" t="s">
        <v>94</v>
      </c>
      <c r="B139" s="1">
        <v>15</v>
      </c>
      <c r="C139" s="1" t="s">
        <v>95</v>
      </c>
      <c r="D139" s="1" t="s">
        <v>69</v>
      </c>
      <c r="E139" s="91" t="s">
        <v>210</v>
      </c>
      <c r="F139" s="2">
        <v>1000</v>
      </c>
      <c r="G139" s="1">
        <v>1</v>
      </c>
      <c r="H139" s="16">
        <f>תקן_מקור[[#This Row],[עלות פריט]]*תקן_מקור[[#This Row],[כמות]]</f>
        <v>1000</v>
      </c>
    </row>
    <row r="140" spans="1:8" x14ac:dyDescent="0.3">
      <c r="A140" s="87" t="s">
        <v>94</v>
      </c>
      <c r="B140" s="1">
        <v>15</v>
      </c>
      <c r="C140" s="1" t="s">
        <v>95</v>
      </c>
      <c r="D140" s="1" t="s">
        <v>216</v>
      </c>
      <c r="E140" s="91" t="s">
        <v>211</v>
      </c>
      <c r="F140" s="2">
        <v>1500</v>
      </c>
      <c r="G140" s="2">
        <v>1</v>
      </c>
      <c r="H140" s="16">
        <f>תקן_מקור[[#This Row],[עלות פריט]]*תקן_מקור[[#This Row],[כמות]]</f>
        <v>1500</v>
      </c>
    </row>
    <row r="141" spans="1:8" x14ac:dyDescent="0.3">
      <c r="A141" s="87" t="s">
        <v>94</v>
      </c>
      <c r="B141" s="1">
        <v>15</v>
      </c>
      <c r="C141" s="1" t="s">
        <v>95</v>
      </c>
      <c r="D141" s="1" t="s">
        <v>68</v>
      </c>
      <c r="E141" s="91" t="s">
        <v>211</v>
      </c>
      <c r="F141" s="2">
        <v>1500</v>
      </c>
      <c r="G141" s="2">
        <v>1</v>
      </c>
      <c r="H141" s="16">
        <f>תקן_מקור[[#This Row],[עלות פריט]]*תקן_מקור[[#This Row],[כמות]]</f>
        <v>1500</v>
      </c>
    </row>
    <row r="142" spans="1:8" x14ac:dyDescent="0.3">
      <c r="A142" s="87" t="s">
        <v>94</v>
      </c>
      <c r="B142" s="1">
        <v>15</v>
      </c>
      <c r="C142" s="1" t="s">
        <v>95</v>
      </c>
      <c r="D142" s="1" t="s">
        <v>33</v>
      </c>
      <c r="E142" s="91" t="s">
        <v>211</v>
      </c>
      <c r="F142" s="2">
        <v>1500</v>
      </c>
      <c r="G142" s="2"/>
      <c r="H142" s="16">
        <f>תקן_מקור[[#This Row],[עלות פריט]]*תקן_מקור[[#This Row],[כמות]]</f>
        <v>0</v>
      </c>
    </row>
    <row r="143" spans="1:8" x14ac:dyDescent="0.3">
      <c r="A143" s="87" t="s">
        <v>94</v>
      </c>
      <c r="B143" s="1">
        <v>15</v>
      </c>
      <c r="C143" s="1" t="s">
        <v>95</v>
      </c>
      <c r="D143" s="1" t="s">
        <v>204</v>
      </c>
      <c r="E143" s="91" t="s">
        <v>211</v>
      </c>
      <c r="F143" s="2">
        <v>1500</v>
      </c>
      <c r="G143" s="2">
        <v>1</v>
      </c>
      <c r="H143" s="16">
        <f>תקן_מקור[[#This Row],[עלות פריט]]*תקן_מקור[[#This Row],[כמות]]</f>
        <v>1500</v>
      </c>
    </row>
    <row r="144" spans="1:8" x14ac:dyDescent="0.3">
      <c r="A144" s="87" t="s">
        <v>94</v>
      </c>
      <c r="B144" s="1">
        <v>15</v>
      </c>
      <c r="C144" s="1" t="s">
        <v>95</v>
      </c>
      <c r="D144" s="89" t="s">
        <v>216</v>
      </c>
      <c r="E144" s="91" t="s">
        <v>111</v>
      </c>
      <c r="F144" s="2">
        <v>1500</v>
      </c>
      <c r="G144" s="1">
        <v>1</v>
      </c>
      <c r="H144" s="16">
        <f>תקן_מקור[[#This Row],[עלות פריט]]*תקן_מקור[[#This Row],[כמות]]</f>
        <v>1500</v>
      </c>
    </row>
    <row r="145" spans="1:8" x14ac:dyDescent="0.3">
      <c r="A145" s="87" t="s">
        <v>94</v>
      </c>
      <c r="B145" s="1">
        <v>15</v>
      </c>
      <c r="C145" s="1" t="s">
        <v>95</v>
      </c>
      <c r="D145" s="1" t="s">
        <v>3</v>
      </c>
      <c r="E145" s="91" t="s">
        <v>209</v>
      </c>
      <c r="F145" s="2">
        <v>1000</v>
      </c>
      <c r="G145" s="1">
        <v>1</v>
      </c>
      <c r="H145" s="16">
        <f>תקן_מקור[[#This Row],[עלות פריט]]*תקן_מקור[[#This Row],[כמות]]</f>
        <v>1000</v>
      </c>
    </row>
    <row r="146" spans="1:8" x14ac:dyDescent="0.3">
      <c r="A146" s="87" t="s">
        <v>94</v>
      </c>
      <c r="B146" s="1">
        <v>15</v>
      </c>
      <c r="C146" s="1" t="s">
        <v>95</v>
      </c>
      <c r="D146" s="1" t="s">
        <v>35</v>
      </c>
      <c r="E146" s="91" t="s">
        <v>209</v>
      </c>
      <c r="F146" s="2">
        <v>1000</v>
      </c>
      <c r="G146" s="1">
        <v>1</v>
      </c>
      <c r="H146" s="16">
        <f>תקן_מקור[[#This Row],[עלות פריט]]*תקן_מקור[[#This Row],[כמות]]</f>
        <v>1000</v>
      </c>
    </row>
    <row r="147" spans="1:8" x14ac:dyDescent="0.3">
      <c r="A147" s="87" t="s">
        <v>94</v>
      </c>
      <c r="B147" s="1">
        <v>15</v>
      </c>
      <c r="C147" s="1" t="s">
        <v>95</v>
      </c>
      <c r="D147" s="1" t="s">
        <v>216</v>
      </c>
      <c r="E147" s="91" t="s">
        <v>215</v>
      </c>
      <c r="F147" s="2">
        <v>1200</v>
      </c>
      <c r="G147" s="2"/>
      <c r="H147" s="16">
        <f>תקן_מקור[[#This Row],[עלות פריט]]*תקן_מקור[[#This Row],[כמות]]</f>
        <v>0</v>
      </c>
    </row>
    <row r="148" spans="1:8" x14ac:dyDescent="0.3">
      <c r="A148" s="87" t="s">
        <v>94</v>
      </c>
      <c r="B148" s="1">
        <v>15</v>
      </c>
      <c r="C148" s="1" t="s">
        <v>95</v>
      </c>
      <c r="D148" s="1" t="s">
        <v>33</v>
      </c>
      <c r="E148" s="91" t="s">
        <v>215</v>
      </c>
      <c r="F148" s="2">
        <v>1200</v>
      </c>
      <c r="G148" s="2"/>
      <c r="H148" s="16">
        <f>תקן_מקור[[#This Row],[עלות פריט]]*תקן_מקור[[#This Row],[כמות]]</f>
        <v>0</v>
      </c>
    </row>
    <row r="149" spans="1:8" x14ac:dyDescent="0.3">
      <c r="A149" s="87" t="s">
        <v>94</v>
      </c>
      <c r="B149" s="1">
        <v>15</v>
      </c>
      <c r="C149" s="1" t="s">
        <v>95</v>
      </c>
      <c r="D149" s="1" t="s">
        <v>204</v>
      </c>
      <c r="E149" s="91" t="s">
        <v>8</v>
      </c>
      <c r="F149" s="2">
        <v>400</v>
      </c>
      <c r="G149" s="2">
        <v>1</v>
      </c>
      <c r="H149" s="16">
        <f>תקן_מקור[[#This Row],[עלות פריט]]*תקן_מקור[[#This Row],[כמות]]</f>
        <v>400</v>
      </c>
    </row>
    <row r="150" spans="1:8" x14ac:dyDescent="0.3">
      <c r="A150" s="87" t="s">
        <v>94</v>
      </c>
      <c r="B150" s="1">
        <v>15</v>
      </c>
      <c r="C150" s="1" t="s">
        <v>95</v>
      </c>
      <c r="D150" s="1" t="s">
        <v>214</v>
      </c>
      <c r="E150" s="91" t="s">
        <v>129</v>
      </c>
      <c r="F150" s="2">
        <v>2500</v>
      </c>
      <c r="G150" s="2">
        <v>1</v>
      </c>
      <c r="H150" s="16">
        <f>תקן_מקור[[#This Row],[עלות פריט]]*תקן_מקור[[#This Row],[כמות]]</f>
        <v>2500</v>
      </c>
    </row>
    <row r="151" spans="1:8" x14ac:dyDescent="0.3">
      <c r="A151" s="87" t="s">
        <v>94</v>
      </c>
      <c r="B151" s="1">
        <v>15</v>
      </c>
      <c r="C151" s="1" t="s">
        <v>95</v>
      </c>
      <c r="D151" s="1" t="s">
        <v>204</v>
      </c>
      <c r="E151" s="91" t="s">
        <v>129</v>
      </c>
      <c r="F151" s="2">
        <v>2500</v>
      </c>
      <c r="G151" s="2">
        <v>1</v>
      </c>
      <c r="H151" s="16">
        <f>תקן_מקור[[#This Row],[עלות פריט]]*תקן_מקור[[#This Row],[כמות]]</f>
        <v>2500</v>
      </c>
    </row>
    <row r="152" spans="1:8" ht="15" customHeight="1" x14ac:dyDescent="0.3">
      <c r="A152" s="87" t="s">
        <v>94</v>
      </c>
      <c r="B152" s="1">
        <v>15</v>
      </c>
      <c r="C152" s="1" t="s">
        <v>95</v>
      </c>
      <c r="D152" s="1" t="s">
        <v>216</v>
      </c>
      <c r="E152" s="91" t="s">
        <v>108</v>
      </c>
      <c r="F152" s="2">
        <v>900</v>
      </c>
      <c r="G152" s="2">
        <v>1</v>
      </c>
      <c r="H152" s="16">
        <f>תקן_מקור[[#This Row],[עלות פריט]]*תקן_מקור[[#This Row],[כמות]]</f>
        <v>900</v>
      </c>
    </row>
    <row r="153" spans="1:8" x14ac:dyDescent="0.3">
      <c r="A153" s="87" t="s">
        <v>94</v>
      </c>
      <c r="B153" s="1">
        <v>15</v>
      </c>
      <c r="C153" s="1" t="s">
        <v>95</v>
      </c>
      <c r="D153" s="1" t="s">
        <v>204</v>
      </c>
      <c r="E153" s="91" t="s">
        <v>108</v>
      </c>
      <c r="F153" s="2">
        <v>900</v>
      </c>
      <c r="G153" s="2">
        <v>1</v>
      </c>
      <c r="H153" s="16">
        <f>תקן_מקור[[#This Row],[עלות פריט]]*תקן_מקור[[#This Row],[כמות]]</f>
        <v>900</v>
      </c>
    </row>
    <row r="154" spans="1:8" x14ac:dyDescent="0.3">
      <c r="A154" s="87" t="s">
        <v>94</v>
      </c>
      <c r="B154" s="1">
        <v>15</v>
      </c>
      <c r="C154" s="1" t="s">
        <v>95</v>
      </c>
      <c r="D154" s="1" t="s">
        <v>0</v>
      </c>
      <c r="E154" s="91" t="s">
        <v>212</v>
      </c>
      <c r="F154" s="2">
        <v>1500</v>
      </c>
      <c r="G154" s="2">
        <v>1</v>
      </c>
      <c r="H154" s="16">
        <f>תקן_מקור[[#This Row],[עלות פריט]]*תקן_מקור[[#This Row],[כמות]]</f>
        <v>1500</v>
      </c>
    </row>
    <row r="155" spans="1:8" x14ac:dyDescent="0.3">
      <c r="A155" s="87" t="s">
        <v>94</v>
      </c>
      <c r="B155" s="1">
        <v>15</v>
      </c>
      <c r="C155" s="1" t="s">
        <v>95</v>
      </c>
      <c r="D155" s="1" t="s">
        <v>214</v>
      </c>
      <c r="E155" s="91" t="s">
        <v>212</v>
      </c>
      <c r="F155" s="2">
        <v>1500</v>
      </c>
      <c r="G155" s="2">
        <v>1</v>
      </c>
      <c r="H155" s="16">
        <f>תקן_מקור[[#This Row],[עלות פריט]]*תקן_מקור[[#This Row],[כמות]]</f>
        <v>1500</v>
      </c>
    </row>
    <row r="156" spans="1:8" x14ac:dyDescent="0.3">
      <c r="A156" s="87" t="s">
        <v>94</v>
      </c>
      <c r="B156" s="1">
        <v>15</v>
      </c>
      <c r="C156" s="1" t="s">
        <v>95</v>
      </c>
      <c r="D156" s="1" t="s">
        <v>122</v>
      </c>
      <c r="E156" s="91" t="s">
        <v>83</v>
      </c>
      <c r="F156" s="2">
        <v>350</v>
      </c>
      <c r="G156" s="1">
        <v>1</v>
      </c>
      <c r="H156" s="16">
        <f>תקן_מקור[[#This Row],[עלות פריט]]*תקן_מקור[[#This Row],[כמות]]</f>
        <v>350</v>
      </c>
    </row>
    <row r="157" spans="1:8" x14ac:dyDescent="0.3">
      <c r="A157" s="87" t="s">
        <v>94</v>
      </c>
      <c r="B157" s="1">
        <v>15</v>
      </c>
      <c r="C157" s="1" t="s">
        <v>95</v>
      </c>
      <c r="D157" s="1" t="s">
        <v>216</v>
      </c>
      <c r="E157" s="91" t="s">
        <v>31</v>
      </c>
      <c r="F157" s="2">
        <v>15000</v>
      </c>
      <c r="G157" s="2"/>
      <c r="H157" s="16">
        <f>תקן_מקור[[#This Row],[עלות פריט]]*תקן_מקור[[#This Row],[כמות]]</f>
        <v>0</v>
      </c>
    </row>
    <row r="158" spans="1:8" x14ac:dyDescent="0.3">
      <c r="A158" s="87" t="s">
        <v>94</v>
      </c>
      <c r="B158" s="1">
        <v>15</v>
      </c>
      <c r="C158" s="1" t="s">
        <v>95</v>
      </c>
      <c r="D158" s="1" t="s">
        <v>109</v>
      </c>
      <c r="E158" s="91" t="s">
        <v>198</v>
      </c>
      <c r="F158" s="2">
        <v>375</v>
      </c>
      <c r="G158" s="2">
        <v>20</v>
      </c>
      <c r="H158" s="16">
        <f>תקן_מקור[[#This Row],[עלות פריט]]*תקן_מקור[[#This Row],[כמות]]</f>
        <v>7500</v>
      </c>
    </row>
    <row r="159" spans="1:8" x14ac:dyDescent="0.3">
      <c r="A159" s="87" t="s">
        <v>94</v>
      </c>
      <c r="B159" s="1">
        <v>15</v>
      </c>
      <c r="C159" s="1" t="s">
        <v>95</v>
      </c>
      <c r="D159" s="1" t="s">
        <v>36</v>
      </c>
      <c r="E159" s="91" t="s">
        <v>7</v>
      </c>
      <c r="F159" s="2">
        <v>600</v>
      </c>
      <c r="G159" s="1">
        <v>1</v>
      </c>
      <c r="H159" s="16">
        <f>תקן_מקור[[#This Row],[עלות פריט]]*תקן_מקור[[#This Row],[כמות]]</f>
        <v>600</v>
      </c>
    </row>
    <row r="160" spans="1:8" x14ac:dyDescent="0.3">
      <c r="A160" s="87" t="s">
        <v>94</v>
      </c>
      <c r="B160" s="1">
        <v>15</v>
      </c>
      <c r="C160" s="1" t="s">
        <v>95</v>
      </c>
      <c r="D160" s="1" t="s">
        <v>214</v>
      </c>
      <c r="E160" s="91" t="s">
        <v>7</v>
      </c>
      <c r="F160" s="2">
        <v>600</v>
      </c>
      <c r="G160" s="2">
        <v>2</v>
      </c>
      <c r="H160" s="16">
        <f>תקן_מקור[[#This Row],[עלות פריט]]*תקן_מקור[[#This Row],[כמות]]</f>
        <v>1200</v>
      </c>
    </row>
    <row r="161" spans="1:8" x14ac:dyDescent="0.3">
      <c r="A161" s="87" t="s">
        <v>94</v>
      </c>
      <c r="B161" s="1">
        <v>15</v>
      </c>
      <c r="C161" s="1" t="s">
        <v>95</v>
      </c>
      <c r="D161" s="1" t="s">
        <v>87</v>
      </c>
      <c r="E161" s="91" t="s">
        <v>7</v>
      </c>
      <c r="F161" s="2">
        <v>600</v>
      </c>
      <c r="G161" s="1">
        <v>3</v>
      </c>
      <c r="H161" s="16">
        <f>תקן_מקור[[#This Row],[עלות פריט]]*תקן_מקור[[#This Row],[כמות]]</f>
        <v>1800</v>
      </c>
    </row>
    <row r="162" spans="1:8" x14ac:dyDescent="0.3">
      <c r="A162" s="87" t="s">
        <v>94</v>
      </c>
      <c r="B162" s="1">
        <v>15</v>
      </c>
      <c r="C162" s="1" t="s">
        <v>95</v>
      </c>
      <c r="D162" s="1" t="s">
        <v>216</v>
      </c>
      <c r="E162" s="91" t="s">
        <v>10</v>
      </c>
      <c r="F162" s="2">
        <v>800</v>
      </c>
      <c r="G162" s="2">
        <v>1</v>
      </c>
      <c r="H162" s="16">
        <f>תקן_מקור[[#This Row],[עלות פריט]]*תקן_מקור[[#This Row],[כמות]]</f>
        <v>800</v>
      </c>
    </row>
    <row r="163" spans="1:8" x14ac:dyDescent="0.3">
      <c r="A163" s="87" t="s">
        <v>94</v>
      </c>
      <c r="B163" s="1">
        <v>15</v>
      </c>
      <c r="C163" s="1" t="s">
        <v>95</v>
      </c>
      <c r="D163" s="1" t="s">
        <v>68</v>
      </c>
      <c r="E163" s="91" t="s">
        <v>10</v>
      </c>
      <c r="F163" s="2">
        <v>1400</v>
      </c>
      <c r="G163" s="2"/>
      <c r="H163" s="16">
        <f>תקן_מקור[[#This Row],[עלות פריט]]*תקן_מקור[[#This Row],[כמות]]</f>
        <v>0</v>
      </c>
    </row>
    <row r="164" spans="1:8" x14ac:dyDescent="0.3">
      <c r="A164" s="87" t="s">
        <v>94</v>
      </c>
      <c r="B164" s="1">
        <v>15</v>
      </c>
      <c r="C164" s="1" t="s">
        <v>95</v>
      </c>
      <c r="D164" s="1" t="s">
        <v>204</v>
      </c>
      <c r="E164" s="91" t="s">
        <v>10</v>
      </c>
      <c r="F164" s="2">
        <v>800</v>
      </c>
      <c r="G164" s="2">
        <v>1</v>
      </c>
      <c r="H164" s="16">
        <f>תקן_מקור[[#This Row],[עלות פריט]]*תקן_מקור[[#This Row],[כמות]]</f>
        <v>800</v>
      </c>
    </row>
    <row r="165" spans="1:8" x14ac:dyDescent="0.3">
      <c r="A165" s="87" t="s">
        <v>94</v>
      </c>
      <c r="B165" s="1">
        <v>15</v>
      </c>
      <c r="C165" s="1" t="s">
        <v>95</v>
      </c>
      <c r="D165" s="1" t="s">
        <v>69</v>
      </c>
      <c r="E165" s="91" t="s">
        <v>10</v>
      </c>
      <c r="F165" s="2">
        <v>1200</v>
      </c>
      <c r="G165" s="1">
        <v>1</v>
      </c>
      <c r="H165" s="16">
        <f>תקן_מקור[[#This Row],[עלות פריט]]*תקן_מקור[[#This Row],[כמות]]</f>
        <v>1200</v>
      </c>
    </row>
    <row r="166" spans="1:8" x14ac:dyDescent="0.3">
      <c r="A166" s="87" t="s">
        <v>94</v>
      </c>
      <c r="B166" s="1">
        <v>15</v>
      </c>
      <c r="C166" s="1" t="s">
        <v>95</v>
      </c>
      <c r="D166" s="1" t="s">
        <v>0</v>
      </c>
      <c r="E166" s="91" t="s">
        <v>84</v>
      </c>
      <c r="F166" s="2">
        <v>750</v>
      </c>
      <c r="G166" s="2">
        <v>2</v>
      </c>
      <c r="H166" s="16">
        <f>תקן_מקור[[#This Row],[עלות פריט]]*תקן_מקור[[#This Row],[כמות]]</f>
        <v>1500</v>
      </c>
    </row>
    <row r="167" spans="1:8" x14ac:dyDescent="0.3">
      <c r="A167" s="87" t="s">
        <v>94</v>
      </c>
      <c r="B167" s="1">
        <v>15</v>
      </c>
      <c r="C167" s="1" t="s">
        <v>95</v>
      </c>
      <c r="D167" s="1" t="s">
        <v>9</v>
      </c>
      <c r="E167" s="91" t="s">
        <v>86</v>
      </c>
      <c r="F167" s="2">
        <v>2000</v>
      </c>
      <c r="G167" s="2">
        <v>2</v>
      </c>
      <c r="H167" s="16">
        <f>תקן_מקור[[#This Row],[עלות פריט]]*תקן_מקור[[#This Row],[כמות]]</f>
        <v>4000</v>
      </c>
    </row>
    <row r="168" spans="1:8" x14ac:dyDescent="0.3">
      <c r="A168" s="87" t="s">
        <v>94</v>
      </c>
      <c r="B168" s="1">
        <v>15</v>
      </c>
      <c r="C168" s="1" t="s">
        <v>95</v>
      </c>
      <c r="D168" s="1" t="s">
        <v>9</v>
      </c>
      <c r="E168" s="91" t="s">
        <v>137</v>
      </c>
      <c r="F168" s="2">
        <v>4000</v>
      </c>
      <c r="G168" s="2">
        <v>1</v>
      </c>
      <c r="H168" s="16">
        <f>תקן_מקור[[#This Row],[עלות פריט]]*תקן_מקור[[#This Row],[כמות]]</f>
        <v>4000</v>
      </c>
    </row>
    <row r="169" spans="1:8" x14ac:dyDescent="0.3">
      <c r="A169" s="87" t="s">
        <v>94</v>
      </c>
      <c r="B169" s="1">
        <v>15</v>
      </c>
      <c r="C169" s="1" t="s">
        <v>95</v>
      </c>
      <c r="D169" s="1" t="s">
        <v>5</v>
      </c>
      <c r="E169" s="91" t="s">
        <v>133</v>
      </c>
      <c r="F169" s="2">
        <v>650</v>
      </c>
      <c r="G169" s="2">
        <v>20</v>
      </c>
      <c r="H169" s="16">
        <f>תקן_מקור[[#This Row],[עלות פריט]]*תקן_מקור[[#This Row],[כמות]]</f>
        <v>13000</v>
      </c>
    </row>
    <row r="170" spans="1:8" x14ac:dyDescent="0.3">
      <c r="A170" s="87" t="s">
        <v>94</v>
      </c>
      <c r="B170" s="1">
        <v>15</v>
      </c>
      <c r="C170" s="1" t="s">
        <v>95</v>
      </c>
      <c r="D170" s="89" t="s">
        <v>109</v>
      </c>
      <c r="E170" s="91" t="s">
        <v>424</v>
      </c>
      <c r="F170" s="2">
        <v>1200</v>
      </c>
      <c r="G170" s="1">
        <v>1</v>
      </c>
      <c r="H170" s="16">
        <f>תקן_מקור[[#This Row],[עלות פריט]]*תקן_מקור[[#This Row],[כמות]]</f>
        <v>1200</v>
      </c>
    </row>
    <row r="171" spans="1:8" x14ac:dyDescent="0.3">
      <c r="A171" s="87" t="s">
        <v>94</v>
      </c>
      <c r="B171" s="1">
        <v>15</v>
      </c>
      <c r="C171" s="1" t="s">
        <v>95</v>
      </c>
      <c r="D171" s="1" t="s">
        <v>51</v>
      </c>
      <c r="E171" s="91" t="s">
        <v>54</v>
      </c>
      <c r="F171" s="2">
        <v>200</v>
      </c>
      <c r="G171" s="2">
        <v>6</v>
      </c>
      <c r="H171" s="16">
        <f>תקן_מקור[[#This Row],[עלות פריט]]*תקן_מקור[[#This Row],[כמות]]</f>
        <v>1200</v>
      </c>
    </row>
    <row r="172" spans="1:8" x14ac:dyDescent="0.3">
      <c r="A172" s="87" t="s">
        <v>94</v>
      </c>
      <c r="B172" s="1">
        <v>15</v>
      </c>
      <c r="C172" s="1" t="s">
        <v>95</v>
      </c>
      <c r="D172" s="1" t="s">
        <v>68</v>
      </c>
      <c r="E172" s="91" t="s">
        <v>106</v>
      </c>
      <c r="F172" s="2">
        <v>450</v>
      </c>
      <c r="G172" s="2">
        <v>2</v>
      </c>
      <c r="H172" s="16">
        <f>תקן_מקור[[#This Row],[עלות פריט]]*תקן_מקור[[#This Row],[כמות]]</f>
        <v>900</v>
      </c>
    </row>
    <row r="173" spans="1:8" x14ac:dyDescent="0.3">
      <c r="A173" s="87" t="s">
        <v>94</v>
      </c>
      <c r="B173" s="1">
        <v>15</v>
      </c>
      <c r="C173" s="1" t="s">
        <v>95</v>
      </c>
      <c r="D173" s="1" t="s">
        <v>33</v>
      </c>
      <c r="E173" s="91" t="s">
        <v>34</v>
      </c>
      <c r="F173" s="2">
        <v>1200</v>
      </c>
      <c r="G173" s="2"/>
      <c r="H173" s="16">
        <f>תקן_מקור[[#This Row],[עלות פריט]]*תקן_מקור[[#This Row],[כמות]]</f>
        <v>0</v>
      </c>
    </row>
    <row r="174" spans="1:8" x14ac:dyDescent="0.3">
      <c r="A174" s="87" t="s">
        <v>94</v>
      </c>
      <c r="B174" s="1">
        <v>15</v>
      </c>
      <c r="C174" s="1" t="s">
        <v>95</v>
      </c>
      <c r="D174" s="1" t="s">
        <v>0</v>
      </c>
      <c r="E174" s="91" t="s">
        <v>134</v>
      </c>
      <c r="F174" s="2">
        <v>450</v>
      </c>
      <c r="G174" s="2">
        <v>2</v>
      </c>
      <c r="H174" s="16">
        <f>תקן_מקור[[#This Row],[עלות פריט]]*תקן_מקור[[#This Row],[כמות]]</f>
        <v>900</v>
      </c>
    </row>
    <row r="175" spans="1:8" x14ac:dyDescent="0.3">
      <c r="A175" s="87" t="s">
        <v>94</v>
      </c>
      <c r="B175" s="1">
        <v>15</v>
      </c>
      <c r="C175" s="1" t="s">
        <v>95</v>
      </c>
      <c r="D175" s="1" t="s">
        <v>216</v>
      </c>
      <c r="E175" s="91" t="s">
        <v>134</v>
      </c>
      <c r="F175" s="2">
        <v>450</v>
      </c>
      <c r="G175" s="2">
        <v>1</v>
      </c>
      <c r="H175" s="16">
        <f>תקן_מקור[[#This Row],[עלות פריט]]*תקן_מקור[[#This Row],[כמות]]</f>
        <v>450</v>
      </c>
    </row>
    <row r="176" spans="1:8" x14ac:dyDescent="0.3">
      <c r="A176" s="87" t="s">
        <v>94</v>
      </c>
      <c r="B176" s="1">
        <v>15</v>
      </c>
      <c r="C176" s="1" t="s">
        <v>95</v>
      </c>
      <c r="D176" s="1" t="s">
        <v>33</v>
      </c>
      <c r="E176" s="91" t="s">
        <v>134</v>
      </c>
      <c r="F176" s="2">
        <v>450</v>
      </c>
      <c r="G176" s="2"/>
      <c r="H176" s="16">
        <f>תקן_מקור[[#This Row],[עלות פריט]]*תקן_מקור[[#This Row],[כמות]]</f>
        <v>0</v>
      </c>
    </row>
    <row r="177" spans="1:8" x14ac:dyDescent="0.3">
      <c r="A177" s="87" t="s">
        <v>94</v>
      </c>
      <c r="B177" s="1">
        <v>15</v>
      </c>
      <c r="C177" s="1" t="s">
        <v>95</v>
      </c>
      <c r="D177" s="1" t="s">
        <v>214</v>
      </c>
      <c r="E177" s="91" t="s">
        <v>134</v>
      </c>
      <c r="F177" s="2">
        <v>450</v>
      </c>
      <c r="G177" s="2">
        <v>15</v>
      </c>
      <c r="H177" s="16">
        <f>תקן_מקור[[#This Row],[עלות פריט]]*תקן_מקור[[#This Row],[כמות]]</f>
        <v>6750</v>
      </c>
    </row>
    <row r="178" spans="1:8" x14ac:dyDescent="0.3">
      <c r="A178" s="87" t="s">
        <v>94</v>
      </c>
      <c r="B178" s="1">
        <v>15</v>
      </c>
      <c r="C178" s="1" t="s">
        <v>95</v>
      </c>
      <c r="D178" s="1" t="s">
        <v>204</v>
      </c>
      <c r="E178" s="91" t="s">
        <v>134</v>
      </c>
      <c r="F178" s="2">
        <v>450</v>
      </c>
      <c r="G178" s="2">
        <v>5</v>
      </c>
      <c r="H178" s="16">
        <f>תקן_מקור[[#This Row],[עלות פריט]]*תקן_מקור[[#This Row],[כמות]]</f>
        <v>2250</v>
      </c>
    </row>
    <row r="179" spans="1:8" x14ac:dyDescent="0.3">
      <c r="A179" s="87" t="s">
        <v>94</v>
      </c>
      <c r="B179" s="1">
        <v>15</v>
      </c>
      <c r="C179" s="1" t="s">
        <v>95</v>
      </c>
      <c r="D179" s="1" t="s">
        <v>122</v>
      </c>
      <c r="E179" s="91" t="s">
        <v>82</v>
      </c>
      <c r="F179" s="2">
        <v>1200</v>
      </c>
      <c r="G179" s="1">
        <v>1</v>
      </c>
      <c r="H179" s="16">
        <f>תקן_מקור[[#This Row],[עלות פריט]]*תקן_מקור[[#This Row],[כמות]]</f>
        <v>1200</v>
      </c>
    </row>
    <row r="180" spans="1:8" x14ac:dyDescent="0.3">
      <c r="A180" s="87" t="s">
        <v>94</v>
      </c>
      <c r="B180" s="1">
        <v>15</v>
      </c>
      <c r="C180" s="1" t="s">
        <v>95</v>
      </c>
      <c r="D180" s="89" t="s">
        <v>109</v>
      </c>
      <c r="E180" s="91" t="s">
        <v>110</v>
      </c>
      <c r="F180" s="2">
        <v>800</v>
      </c>
      <c r="G180" s="1">
        <v>1</v>
      </c>
      <c r="H180" s="16">
        <f>תקן_מקור[[#This Row],[עלות פריט]]*תקן_מקור[[#This Row],[כמות]]</f>
        <v>800</v>
      </c>
    </row>
    <row r="181" spans="1:8" x14ac:dyDescent="0.3">
      <c r="A181" s="87" t="s">
        <v>94</v>
      </c>
      <c r="B181" s="1">
        <v>15</v>
      </c>
      <c r="C181" s="1" t="s">
        <v>95</v>
      </c>
      <c r="D181" s="1" t="s">
        <v>122</v>
      </c>
      <c r="E181" s="91" t="s">
        <v>16</v>
      </c>
      <c r="F181" s="2">
        <v>350</v>
      </c>
      <c r="G181" s="1">
        <v>1</v>
      </c>
      <c r="H181" s="16">
        <f>תקן_מקור[[#This Row],[עלות פריט]]*תקן_מקור[[#This Row],[כמות]]</f>
        <v>350</v>
      </c>
    </row>
    <row r="182" spans="1:8" x14ac:dyDescent="0.3">
      <c r="A182" s="87" t="s">
        <v>94</v>
      </c>
      <c r="B182" s="1">
        <v>15</v>
      </c>
      <c r="C182" s="1" t="s">
        <v>95</v>
      </c>
      <c r="D182" s="1" t="s">
        <v>9</v>
      </c>
      <c r="E182" s="91" t="s">
        <v>435</v>
      </c>
      <c r="F182" s="2">
        <v>1500</v>
      </c>
      <c r="G182" s="2">
        <v>1</v>
      </c>
      <c r="H182" s="16">
        <f>תקן_מקור[[#This Row],[עלות פריט]]*תקן_מקור[[#This Row],[כמות]]</f>
        <v>1500</v>
      </c>
    </row>
    <row r="183" spans="1:8" x14ac:dyDescent="0.3">
      <c r="A183" s="87" t="s">
        <v>94</v>
      </c>
      <c r="B183" s="1">
        <v>15</v>
      </c>
      <c r="C183" s="1" t="s">
        <v>95</v>
      </c>
      <c r="D183" s="1" t="s">
        <v>204</v>
      </c>
      <c r="E183" s="91" t="s">
        <v>434</v>
      </c>
      <c r="F183" s="2">
        <v>6000</v>
      </c>
      <c r="G183" s="2">
        <v>1</v>
      </c>
      <c r="H183" s="16">
        <f>תקן_מקור[[#This Row],[עלות פריט]]*תקן_מקור[[#This Row],[כמות]]</f>
        <v>6000</v>
      </c>
    </row>
    <row r="184" spans="1:8" x14ac:dyDescent="0.3">
      <c r="A184" s="87" t="s">
        <v>94</v>
      </c>
      <c r="B184" s="1">
        <v>15</v>
      </c>
      <c r="C184" s="1" t="s">
        <v>95</v>
      </c>
      <c r="D184" s="1" t="s">
        <v>122</v>
      </c>
      <c r="E184" s="91" t="s">
        <v>17</v>
      </c>
      <c r="F184" s="2">
        <v>250</v>
      </c>
      <c r="G184" s="1">
        <v>1</v>
      </c>
      <c r="H184" s="16">
        <f>תקן_מקור[[#This Row],[עלות פריט]]*תקן_מקור[[#This Row],[כמות]]</f>
        <v>250</v>
      </c>
    </row>
    <row r="185" spans="1:8" x14ac:dyDescent="0.3">
      <c r="A185" s="87" t="s">
        <v>94</v>
      </c>
      <c r="B185" s="1">
        <v>15</v>
      </c>
      <c r="C185" s="1" t="s">
        <v>95</v>
      </c>
      <c r="D185" s="1" t="s">
        <v>3</v>
      </c>
      <c r="E185" s="91" t="s">
        <v>4</v>
      </c>
      <c r="F185" s="2">
        <v>1200</v>
      </c>
      <c r="G185" s="1">
        <v>1</v>
      </c>
      <c r="H185" s="16">
        <f>תקן_מקור[[#This Row],[עלות פריט]]*תקן_מקור[[#This Row],[כמות]]</f>
        <v>1200</v>
      </c>
    </row>
    <row r="186" spans="1:8" x14ac:dyDescent="0.3">
      <c r="A186" s="87" t="s">
        <v>94</v>
      </c>
      <c r="B186" s="1">
        <v>15</v>
      </c>
      <c r="C186" s="1" t="s">
        <v>95</v>
      </c>
      <c r="D186" s="1" t="s">
        <v>35</v>
      </c>
      <c r="E186" s="91" t="s">
        <v>4</v>
      </c>
      <c r="F186" s="2">
        <v>1200</v>
      </c>
      <c r="G186" s="2">
        <v>1</v>
      </c>
      <c r="H186" s="16">
        <f>תקן_מקור[[#This Row],[עלות פריט]]*תקן_מקור[[#This Row],[כמות]]</f>
        <v>1200</v>
      </c>
    </row>
    <row r="187" spans="1:8" x14ac:dyDescent="0.3">
      <c r="A187" s="87" t="s">
        <v>94</v>
      </c>
      <c r="B187" s="1">
        <v>15</v>
      </c>
      <c r="C187" s="1" t="s">
        <v>95</v>
      </c>
      <c r="D187" s="1" t="s">
        <v>51</v>
      </c>
      <c r="E187" s="91" t="s">
        <v>55</v>
      </c>
      <c r="F187" s="2">
        <v>1650</v>
      </c>
      <c r="G187" s="2">
        <v>2</v>
      </c>
      <c r="H187" s="16">
        <f>תקן_מקור[[#This Row],[עלות פריט]]*תקן_מקור[[#This Row],[כמות]]</f>
        <v>3300</v>
      </c>
    </row>
    <row r="188" spans="1:8" x14ac:dyDescent="0.3">
      <c r="A188" s="87" t="s">
        <v>94</v>
      </c>
      <c r="B188" s="1">
        <v>15</v>
      </c>
      <c r="C188" s="1" t="s">
        <v>95</v>
      </c>
      <c r="D188" s="1" t="s">
        <v>122</v>
      </c>
      <c r="E188" s="91" t="s">
        <v>12</v>
      </c>
      <c r="F188" s="2">
        <v>600</v>
      </c>
      <c r="G188" s="1">
        <v>1</v>
      </c>
      <c r="H188" s="16">
        <f>תקן_מקור[[#This Row],[עלות פריט]]*תקן_מקור[[#This Row],[כמות]]</f>
        <v>600</v>
      </c>
    </row>
    <row r="189" spans="1:8" x14ac:dyDescent="0.3">
      <c r="A189" s="87" t="s">
        <v>94</v>
      </c>
      <c r="B189" s="1">
        <v>15</v>
      </c>
      <c r="C189" s="1" t="s">
        <v>95</v>
      </c>
      <c r="D189" s="1" t="s">
        <v>216</v>
      </c>
      <c r="E189" s="91" t="s">
        <v>32</v>
      </c>
      <c r="F189" s="2">
        <v>1100</v>
      </c>
      <c r="G189" s="2">
        <v>1</v>
      </c>
      <c r="H189" s="16">
        <f>תקן_מקור[[#This Row],[עלות פריט]]*תקן_מקור[[#This Row],[כמות]]</f>
        <v>1100</v>
      </c>
    </row>
    <row r="190" spans="1:8" x14ac:dyDescent="0.3">
      <c r="A190" s="87" t="s">
        <v>94</v>
      </c>
      <c r="B190" s="1">
        <v>15</v>
      </c>
      <c r="C190" s="1" t="s">
        <v>95</v>
      </c>
      <c r="D190" s="1" t="s">
        <v>9</v>
      </c>
      <c r="E190" s="91" t="s">
        <v>127</v>
      </c>
      <c r="F190" s="2">
        <v>700</v>
      </c>
      <c r="G190" s="2">
        <v>1</v>
      </c>
      <c r="H190" s="16">
        <f>תקן_מקור[[#This Row],[עלות פריט]]*תקן_מקור[[#This Row],[כמות]]</f>
        <v>700</v>
      </c>
    </row>
    <row r="191" spans="1:8" x14ac:dyDescent="0.3">
      <c r="A191" s="87" t="s">
        <v>94</v>
      </c>
      <c r="B191" s="1">
        <v>15</v>
      </c>
      <c r="C191" s="1" t="s">
        <v>95</v>
      </c>
      <c r="D191" s="1" t="s">
        <v>204</v>
      </c>
      <c r="E191" s="91" t="s">
        <v>127</v>
      </c>
      <c r="F191" s="2">
        <v>700</v>
      </c>
      <c r="G191" s="2">
        <v>1</v>
      </c>
      <c r="H191" s="16">
        <f>תקן_מקור[[#This Row],[עלות פריט]]*תקן_מקור[[#This Row],[כמות]]</f>
        <v>700</v>
      </c>
    </row>
    <row r="192" spans="1:8" x14ac:dyDescent="0.3">
      <c r="A192" s="87" t="s">
        <v>94</v>
      </c>
      <c r="B192" s="1">
        <v>15</v>
      </c>
      <c r="C192" s="1" t="s">
        <v>95</v>
      </c>
      <c r="D192" s="89" t="s">
        <v>51</v>
      </c>
      <c r="E192" s="91" t="s">
        <v>102</v>
      </c>
      <c r="F192" s="2">
        <v>15000</v>
      </c>
      <c r="G192" s="1">
        <v>1</v>
      </c>
      <c r="H192" s="16">
        <f>תקן_מקור[[#This Row],[עלות פריט]]*תקן_מקור[[#This Row],[כמות]]</f>
        <v>15000</v>
      </c>
    </row>
    <row r="193" spans="1:8" x14ac:dyDescent="0.3">
      <c r="A193" s="87" t="s">
        <v>94</v>
      </c>
      <c r="B193" s="1">
        <v>15</v>
      </c>
      <c r="C193" s="1" t="s">
        <v>95</v>
      </c>
      <c r="D193" s="1" t="s">
        <v>5</v>
      </c>
      <c r="E193" s="91" t="s">
        <v>190</v>
      </c>
      <c r="F193" s="2">
        <v>1590</v>
      </c>
      <c r="G193" s="2">
        <v>5</v>
      </c>
      <c r="H193" s="16">
        <f>תקן_מקור[[#This Row],[עלות פריט]]*תקן_מקור[[#This Row],[כמות]]</f>
        <v>7950</v>
      </c>
    </row>
    <row r="194" spans="1:8" x14ac:dyDescent="0.3">
      <c r="A194" s="87" t="s">
        <v>94</v>
      </c>
      <c r="B194" s="1">
        <v>15</v>
      </c>
      <c r="C194" s="1" t="s">
        <v>95</v>
      </c>
      <c r="D194" s="1" t="s">
        <v>51</v>
      </c>
      <c r="E194" s="91" t="s">
        <v>52</v>
      </c>
      <c r="F194" s="2">
        <v>850</v>
      </c>
      <c r="G194" s="2">
        <v>1</v>
      </c>
      <c r="H194" s="16">
        <f>תקן_מקור[[#This Row],[עלות פריט]]*תקן_מקור[[#This Row],[כמות]]</f>
        <v>850</v>
      </c>
    </row>
    <row r="195" spans="1:8" x14ac:dyDescent="0.3">
      <c r="A195" s="87" t="s">
        <v>94</v>
      </c>
      <c r="B195" s="1">
        <v>15</v>
      </c>
      <c r="C195" s="1" t="s">
        <v>95</v>
      </c>
      <c r="D195" s="1" t="s">
        <v>68</v>
      </c>
      <c r="E195" s="91" t="s">
        <v>92</v>
      </c>
      <c r="F195" s="2">
        <v>750</v>
      </c>
      <c r="G195" s="2">
        <v>1</v>
      </c>
      <c r="H195" s="16">
        <f>תקן_מקור[[#This Row],[עלות פריט]]*תקן_מקור[[#This Row],[כמות]]</f>
        <v>750</v>
      </c>
    </row>
    <row r="196" spans="1:8" x14ac:dyDescent="0.3">
      <c r="A196" s="87" t="s">
        <v>94</v>
      </c>
      <c r="B196" s="1">
        <v>15</v>
      </c>
      <c r="C196" s="1" t="s">
        <v>95</v>
      </c>
      <c r="D196" s="1" t="s">
        <v>68</v>
      </c>
      <c r="E196" s="91" t="s">
        <v>400</v>
      </c>
      <c r="F196" s="2">
        <v>2500</v>
      </c>
      <c r="G196" s="2">
        <v>1</v>
      </c>
      <c r="H196" s="16">
        <f>תקן_מקור[[#This Row],[עלות פריט]]*תקן_מקור[[#This Row],[כמות]]</f>
        <v>2500</v>
      </c>
    </row>
    <row r="197" spans="1:8" x14ac:dyDescent="0.3">
      <c r="A197" s="87" t="s">
        <v>94</v>
      </c>
      <c r="B197" s="1">
        <v>15</v>
      </c>
      <c r="C197" s="1" t="s">
        <v>95</v>
      </c>
      <c r="D197" s="1" t="s">
        <v>216</v>
      </c>
      <c r="E197" s="91" t="s">
        <v>128</v>
      </c>
      <c r="F197" s="2">
        <v>1700</v>
      </c>
      <c r="G197" s="2"/>
      <c r="H197" s="16">
        <f>תקן_מקור[[#This Row],[עלות פריט]]*תקן_מקור[[#This Row],[כמות]]</f>
        <v>0</v>
      </c>
    </row>
    <row r="198" spans="1:8" x14ac:dyDescent="0.3">
      <c r="A198" s="87" t="s">
        <v>94</v>
      </c>
      <c r="B198" s="1">
        <v>15</v>
      </c>
      <c r="C198" s="1" t="s">
        <v>95</v>
      </c>
      <c r="D198" s="1" t="s">
        <v>33</v>
      </c>
      <c r="E198" s="91" t="s">
        <v>128</v>
      </c>
      <c r="F198" s="2">
        <v>1700</v>
      </c>
      <c r="G198" s="2"/>
      <c r="H198" s="16">
        <f>תקן_מקור[[#This Row],[עלות פריט]]*תקן_מקור[[#This Row],[כמות]]</f>
        <v>0</v>
      </c>
    </row>
    <row r="199" spans="1:8" x14ac:dyDescent="0.3">
      <c r="A199" s="87" t="s">
        <v>94</v>
      </c>
      <c r="B199" s="1">
        <v>15</v>
      </c>
      <c r="C199" s="1" t="s">
        <v>95</v>
      </c>
      <c r="D199" s="1" t="s">
        <v>204</v>
      </c>
      <c r="E199" s="91" t="s">
        <v>128</v>
      </c>
      <c r="F199" s="2">
        <v>1700</v>
      </c>
      <c r="G199" s="2">
        <v>1</v>
      </c>
      <c r="H199" s="16">
        <f>תקן_מקור[[#This Row],[עלות פריט]]*תקן_מקור[[#This Row],[כמות]]</f>
        <v>1700</v>
      </c>
    </row>
    <row r="200" spans="1:8" x14ac:dyDescent="0.3">
      <c r="A200" s="87" t="s">
        <v>94</v>
      </c>
      <c r="B200" s="1">
        <v>15</v>
      </c>
      <c r="C200" s="1" t="s">
        <v>95</v>
      </c>
      <c r="D200" s="1" t="s">
        <v>0</v>
      </c>
      <c r="E200" s="91" t="s">
        <v>85</v>
      </c>
      <c r="F200" s="2">
        <v>800</v>
      </c>
      <c r="G200" s="2">
        <v>1</v>
      </c>
      <c r="H200" s="16">
        <f>תקן_מקור[[#This Row],[עלות פריט]]*תקן_מקור[[#This Row],[כמות]]</f>
        <v>800</v>
      </c>
    </row>
    <row r="201" spans="1:8" x14ac:dyDescent="0.3">
      <c r="A201" s="87" t="s">
        <v>94</v>
      </c>
      <c r="B201" s="1">
        <v>15</v>
      </c>
      <c r="C201" s="1" t="s">
        <v>95</v>
      </c>
      <c r="D201" s="1" t="s">
        <v>214</v>
      </c>
      <c r="E201" s="91" t="s">
        <v>131</v>
      </c>
      <c r="F201" s="2">
        <v>1500</v>
      </c>
      <c r="G201" s="2">
        <v>3</v>
      </c>
      <c r="H201" s="16">
        <f>תקן_מקור[[#This Row],[עלות פריט]]*תקן_מקור[[#This Row],[כמות]]</f>
        <v>4500</v>
      </c>
    </row>
    <row r="202" spans="1:8" x14ac:dyDescent="0.3">
      <c r="A202" s="87" t="s">
        <v>94</v>
      </c>
      <c r="B202" s="1">
        <v>15</v>
      </c>
      <c r="C202" s="1" t="s">
        <v>95</v>
      </c>
      <c r="D202" s="1" t="s">
        <v>204</v>
      </c>
      <c r="E202" s="91" t="s">
        <v>131</v>
      </c>
      <c r="F202" s="2">
        <v>1500</v>
      </c>
      <c r="G202" s="2">
        <v>1</v>
      </c>
      <c r="H202" s="16">
        <f>תקן_מקור[[#This Row],[עלות פריט]]*תקן_מקור[[#This Row],[כמות]]</f>
        <v>1500</v>
      </c>
    </row>
    <row r="203" spans="1:8" x14ac:dyDescent="0.3">
      <c r="A203" s="87" t="s">
        <v>94</v>
      </c>
      <c r="B203" s="1">
        <v>15</v>
      </c>
      <c r="C203" s="1" t="s">
        <v>95</v>
      </c>
      <c r="D203" s="1" t="s">
        <v>51</v>
      </c>
      <c r="E203" s="91" t="s">
        <v>53</v>
      </c>
      <c r="F203" s="2">
        <v>400</v>
      </c>
      <c r="G203" s="2">
        <v>1</v>
      </c>
      <c r="H203" s="16">
        <f>תקן_מקור[[#This Row],[עלות פריט]]*תקן_מקור[[#This Row],[כמות]]</f>
        <v>400</v>
      </c>
    </row>
    <row r="204" spans="1:8" x14ac:dyDescent="0.3">
      <c r="A204" s="87" t="s">
        <v>94</v>
      </c>
      <c r="B204" s="1">
        <v>15</v>
      </c>
      <c r="C204" s="1" t="s">
        <v>95</v>
      </c>
      <c r="D204" s="1" t="s">
        <v>3</v>
      </c>
      <c r="E204" s="91" t="s">
        <v>125</v>
      </c>
      <c r="F204" s="2">
        <v>250</v>
      </c>
      <c r="G204" s="1">
        <v>5</v>
      </c>
      <c r="H204" s="16">
        <f>תקן_מקור[[#This Row],[עלות פריט]]*תקן_מקור[[#This Row],[כמות]]</f>
        <v>1250</v>
      </c>
    </row>
    <row r="205" spans="1:8" x14ac:dyDescent="0.3">
      <c r="A205" s="87" t="s">
        <v>94</v>
      </c>
      <c r="B205" s="1">
        <v>15</v>
      </c>
      <c r="C205" s="1" t="s">
        <v>95</v>
      </c>
      <c r="D205" s="1" t="s">
        <v>35</v>
      </c>
      <c r="E205" s="91" t="s">
        <v>125</v>
      </c>
      <c r="F205" s="2">
        <v>250</v>
      </c>
      <c r="G205" s="2">
        <v>4</v>
      </c>
      <c r="H205" s="16">
        <f>תקן_מקור[[#This Row],[עלות פריט]]*תקן_מקור[[#This Row],[כמות]]</f>
        <v>1000</v>
      </c>
    </row>
    <row r="206" spans="1:8" x14ac:dyDescent="0.3">
      <c r="A206" s="87" t="s">
        <v>94</v>
      </c>
      <c r="B206" s="1">
        <v>15</v>
      </c>
      <c r="C206" s="1" t="s">
        <v>456</v>
      </c>
      <c r="D206" s="89" t="s">
        <v>456</v>
      </c>
      <c r="E206" s="92" t="s">
        <v>205</v>
      </c>
      <c r="F206" s="2"/>
      <c r="G206" s="1">
        <v>0</v>
      </c>
      <c r="H206" s="16">
        <f>תקן_מקור[[#This Row],[עלות פריט]]*תקן_מקור[[#This Row],[כמות]]</f>
        <v>0</v>
      </c>
    </row>
    <row r="207" spans="1:8" x14ac:dyDescent="0.3">
      <c r="A207" s="87" t="s">
        <v>94</v>
      </c>
      <c r="B207" s="1">
        <v>15</v>
      </c>
      <c r="C207" s="1" t="s">
        <v>207</v>
      </c>
      <c r="D207" s="89" t="s">
        <v>207</v>
      </c>
      <c r="E207" s="92" t="s">
        <v>205</v>
      </c>
      <c r="F207" s="2"/>
      <c r="G207" s="1">
        <v>0</v>
      </c>
      <c r="H207" s="16">
        <f>תקן_מקור[[#This Row],[עלות פריט]]*תקן_מקור[[#This Row],[כמות]]</f>
        <v>0</v>
      </c>
    </row>
    <row r="208" spans="1:8" x14ac:dyDescent="0.3">
      <c r="A208" s="87" t="s">
        <v>94</v>
      </c>
      <c r="B208" s="1">
        <v>20</v>
      </c>
      <c r="C208" s="1" t="s">
        <v>118</v>
      </c>
      <c r="D208" s="1" t="s">
        <v>109</v>
      </c>
      <c r="E208" s="91" t="s">
        <v>63</v>
      </c>
      <c r="F208" s="2">
        <v>250</v>
      </c>
      <c r="G208" s="2">
        <v>6</v>
      </c>
      <c r="H208" s="16">
        <f>תקן_מקור[[#This Row],[עלות פריט]]*תקן_מקור[[#This Row],[כמות]]</f>
        <v>1500</v>
      </c>
    </row>
    <row r="209" spans="1:8" x14ac:dyDescent="0.3">
      <c r="A209" s="87" t="s">
        <v>94</v>
      </c>
      <c r="B209" s="1">
        <v>20</v>
      </c>
      <c r="C209" s="1" t="s">
        <v>118</v>
      </c>
      <c r="D209" s="1" t="s">
        <v>216</v>
      </c>
      <c r="E209" s="91" t="s">
        <v>455</v>
      </c>
      <c r="F209" s="2">
        <v>500</v>
      </c>
      <c r="G209" s="2">
        <v>1</v>
      </c>
      <c r="H209" s="16">
        <f>תקן_מקור[[#This Row],[עלות פריט]]*תקן_מקור[[#This Row],[כמות]]</f>
        <v>500</v>
      </c>
    </row>
    <row r="210" spans="1:8" x14ac:dyDescent="0.3">
      <c r="A210" s="87" t="s">
        <v>94</v>
      </c>
      <c r="B210" s="1">
        <v>20</v>
      </c>
      <c r="C210" s="1" t="s">
        <v>118</v>
      </c>
      <c r="D210" s="1" t="s">
        <v>33</v>
      </c>
      <c r="E210" s="91" t="s">
        <v>455</v>
      </c>
      <c r="F210" s="2">
        <v>500</v>
      </c>
      <c r="G210" s="2"/>
      <c r="H210" s="16">
        <f>תקן_מקור[[#This Row],[עלות פריט]]*תקן_מקור[[#This Row],[כמות]]</f>
        <v>0</v>
      </c>
    </row>
    <row r="211" spans="1:8" x14ac:dyDescent="0.3">
      <c r="A211" s="87" t="s">
        <v>94</v>
      </c>
      <c r="B211" s="1">
        <v>20</v>
      </c>
      <c r="C211" s="1" t="s">
        <v>118</v>
      </c>
      <c r="D211" s="1" t="s">
        <v>35</v>
      </c>
      <c r="E211" s="91" t="s">
        <v>433</v>
      </c>
      <c r="F211" s="2">
        <v>500</v>
      </c>
      <c r="G211" s="2">
        <v>1</v>
      </c>
      <c r="H211" s="16">
        <f>תקן_מקור[[#This Row],[עלות פריט]]*תקן_מקור[[#This Row],[כמות]]</f>
        <v>500</v>
      </c>
    </row>
    <row r="212" spans="1:8" x14ac:dyDescent="0.3">
      <c r="A212" s="87" t="s">
        <v>94</v>
      </c>
      <c r="B212" s="1">
        <v>20</v>
      </c>
      <c r="C212" s="1" t="s">
        <v>118</v>
      </c>
      <c r="D212" s="1" t="s">
        <v>39</v>
      </c>
      <c r="E212" s="91" t="s">
        <v>208</v>
      </c>
      <c r="F212" s="2">
        <v>500</v>
      </c>
      <c r="G212" s="1">
        <v>2</v>
      </c>
      <c r="H212" s="16">
        <f>תקן_מקור[[#This Row],[עלות פריט]]*תקן_מקור[[#This Row],[כמות]]</f>
        <v>1000</v>
      </c>
    </row>
    <row r="213" spans="1:8" x14ac:dyDescent="0.3">
      <c r="A213" s="87" t="s">
        <v>94</v>
      </c>
      <c r="B213" s="1">
        <v>20</v>
      </c>
      <c r="C213" s="1" t="s">
        <v>118</v>
      </c>
      <c r="D213" s="1" t="s">
        <v>0</v>
      </c>
      <c r="E213" s="91" t="s">
        <v>432</v>
      </c>
      <c r="F213" s="2">
        <v>500</v>
      </c>
      <c r="G213" s="2">
        <v>1</v>
      </c>
      <c r="H213" s="16">
        <f>תקן_מקור[[#This Row],[עלות פריט]]*תקן_מקור[[#This Row],[כמות]]</f>
        <v>500</v>
      </c>
    </row>
    <row r="214" spans="1:8" x14ac:dyDescent="0.3">
      <c r="A214" s="87" t="s">
        <v>94</v>
      </c>
      <c r="B214" s="1">
        <v>20</v>
      </c>
      <c r="C214" s="1" t="s">
        <v>118</v>
      </c>
      <c r="D214" s="1" t="s">
        <v>51</v>
      </c>
      <c r="E214" s="91" t="s">
        <v>430</v>
      </c>
      <c r="F214" s="2">
        <v>500</v>
      </c>
      <c r="G214" s="2">
        <v>1</v>
      </c>
      <c r="H214" s="16">
        <f>תקן_מקור[[#This Row],[עלות פריט]]*תקן_מקור[[#This Row],[כמות]]</f>
        <v>500</v>
      </c>
    </row>
    <row r="215" spans="1:8" x14ac:dyDescent="0.3">
      <c r="A215" s="87" t="s">
        <v>94</v>
      </c>
      <c r="B215" s="1">
        <v>20</v>
      </c>
      <c r="C215" s="1" t="s">
        <v>118</v>
      </c>
      <c r="D215" s="89" t="s">
        <v>68</v>
      </c>
      <c r="E215" s="91" t="s">
        <v>431</v>
      </c>
      <c r="F215" s="2">
        <v>500</v>
      </c>
      <c r="G215" s="2">
        <v>1</v>
      </c>
      <c r="H215" s="16">
        <f>תקן_מקור[[#This Row],[עלות פריט]]*תקן_מקור[[#This Row],[כמות]]</f>
        <v>500</v>
      </c>
    </row>
    <row r="216" spans="1:8" x14ac:dyDescent="0.3">
      <c r="A216" s="87" t="s">
        <v>94</v>
      </c>
      <c r="B216" s="1">
        <v>20</v>
      </c>
      <c r="C216" s="1" t="s">
        <v>118</v>
      </c>
      <c r="D216" s="1" t="s">
        <v>87</v>
      </c>
      <c r="E216" s="91" t="s">
        <v>81</v>
      </c>
      <c r="F216" s="2">
        <v>1300</v>
      </c>
      <c r="G216" s="1">
        <v>1</v>
      </c>
      <c r="H216" s="16">
        <f>תקן_מקור[[#This Row],[עלות פריט]]*תקן_מקור[[#This Row],[כמות]]</f>
        <v>1300</v>
      </c>
    </row>
    <row r="217" spans="1:8" x14ac:dyDescent="0.3">
      <c r="A217" s="87" t="s">
        <v>94</v>
      </c>
      <c r="B217" s="1">
        <v>20</v>
      </c>
      <c r="C217" s="1" t="s">
        <v>118</v>
      </c>
      <c r="D217" s="1" t="s">
        <v>122</v>
      </c>
      <c r="E217" s="91" t="s">
        <v>11</v>
      </c>
      <c r="F217" s="2">
        <v>150</v>
      </c>
      <c r="G217" s="1">
        <v>1</v>
      </c>
      <c r="H217" s="16">
        <f>תקן_מקור[[#This Row],[עלות פריט]]*תקן_מקור[[#This Row],[כמות]]</f>
        <v>150</v>
      </c>
    </row>
    <row r="218" spans="1:8" x14ac:dyDescent="0.3">
      <c r="A218" s="87" t="s">
        <v>94</v>
      </c>
      <c r="B218" s="1">
        <v>20</v>
      </c>
      <c r="C218" s="1" t="s">
        <v>118</v>
      </c>
      <c r="D218" s="1" t="s">
        <v>122</v>
      </c>
      <c r="E218" s="91" t="s">
        <v>40</v>
      </c>
      <c r="F218" s="2">
        <v>300</v>
      </c>
      <c r="G218" s="2">
        <v>2</v>
      </c>
      <c r="H218" s="16">
        <f>תקן_מקור[[#This Row],[עלות פריט]]*תקן_מקור[[#This Row],[כמות]]</f>
        <v>600</v>
      </c>
    </row>
    <row r="219" spans="1:8" x14ac:dyDescent="0.3">
      <c r="A219" s="87" t="s">
        <v>94</v>
      </c>
      <c r="B219" s="1">
        <v>20</v>
      </c>
      <c r="C219" s="1" t="s">
        <v>118</v>
      </c>
      <c r="D219" s="1" t="s">
        <v>5</v>
      </c>
      <c r="E219" s="91" t="s">
        <v>126</v>
      </c>
      <c r="F219" s="2">
        <v>200</v>
      </c>
      <c r="G219" s="2">
        <v>2</v>
      </c>
      <c r="H219" s="16">
        <f>תקן_מקור[[#This Row],[עלות פריט]]*תקן_מקור[[#This Row],[כמות]]</f>
        <v>400</v>
      </c>
    </row>
    <row r="220" spans="1:8" x14ac:dyDescent="0.3">
      <c r="A220" s="87" t="s">
        <v>94</v>
      </c>
      <c r="B220" s="1">
        <v>20</v>
      </c>
      <c r="C220" s="1" t="s">
        <v>118</v>
      </c>
      <c r="D220" s="1" t="s">
        <v>68</v>
      </c>
      <c r="E220" s="91" t="s">
        <v>126</v>
      </c>
      <c r="F220" s="2">
        <v>200</v>
      </c>
      <c r="G220" s="2">
        <v>1</v>
      </c>
      <c r="H220" s="16">
        <f>תקן_מקור[[#This Row],[עלות פריט]]*תקן_מקור[[#This Row],[כמות]]</f>
        <v>200</v>
      </c>
    </row>
    <row r="221" spans="1:8" x14ac:dyDescent="0.3">
      <c r="A221" s="87" t="s">
        <v>94</v>
      </c>
      <c r="B221" s="1">
        <v>20</v>
      </c>
      <c r="C221" s="1" t="s">
        <v>118</v>
      </c>
      <c r="D221" s="1" t="s">
        <v>214</v>
      </c>
      <c r="E221" s="91" t="s">
        <v>126</v>
      </c>
      <c r="F221" s="2">
        <v>200</v>
      </c>
      <c r="G221" s="2">
        <v>2</v>
      </c>
      <c r="H221" s="16">
        <f>תקן_מקור[[#This Row],[עלות פריט]]*תקן_מקור[[#This Row],[כמות]]</f>
        <v>400</v>
      </c>
    </row>
    <row r="222" spans="1:8" x14ac:dyDescent="0.3">
      <c r="A222" s="87" t="s">
        <v>94</v>
      </c>
      <c r="B222" s="1">
        <v>20</v>
      </c>
      <c r="C222" s="1" t="s">
        <v>118</v>
      </c>
      <c r="D222" s="1" t="s">
        <v>204</v>
      </c>
      <c r="E222" s="91" t="s">
        <v>126</v>
      </c>
      <c r="F222" s="2">
        <v>200</v>
      </c>
      <c r="G222" s="2">
        <v>1</v>
      </c>
      <c r="H222" s="16">
        <f>תקן_מקור[[#This Row],[עלות פריט]]*תקן_מקור[[#This Row],[כמות]]</f>
        <v>200</v>
      </c>
    </row>
    <row r="223" spans="1:8" x14ac:dyDescent="0.3">
      <c r="A223" s="87" t="s">
        <v>94</v>
      </c>
      <c r="B223" s="1">
        <v>20</v>
      </c>
      <c r="C223" s="1" t="s">
        <v>118</v>
      </c>
      <c r="D223" s="1" t="s">
        <v>109</v>
      </c>
      <c r="E223" s="91" t="s">
        <v>58</v>
      </c>
      <c r="F223" s="2">
        <v>250</v>
      </c>
      <c r="G223" s="2">
        <v>1</v>
      </c>
      <c r="H223" s="16">
        <f>תקן_מקור[[#This Row],[עלות פריט]]*תקן_מקור[[#This Row],[כמות]]</f>
        <v>250</v>
      </c>
    </row>
    <row r="224" spans="1:8" x14ac:dyDescent="0.3">
      <c r="A224" s="87" t="s">
        <v>94</v>
      </c>
      <c r="B224" s="1">
        <v>20</v>
      </c>
      <c r="C224" s="1" t="s">
        <v>118</v>
      </c>
      <c r="D224" s="1" t="s">
        <v>122</v>
      </c>
      <c r="E224" s="91" t="s">
        <v>64</v>
      </c>
      <c r="F224" s="2">
        <v>350</v>
      </c>
      <c r="G224" s="1">
        <v>1</v>
      </c>
      <c r="H224" s="16">
        <f>תקן_מקור[[#This Row],[עלות פריט]]*תקן_מקור[[#This Row],[כמות]]</f>
        <v>350</v>
      </c>
    </row>
    <row r="225" spans="1:8" x14ac:dyDescent="0.3">
      <c r="A225" s="87" t="s">
        <v>94</v>
      </c>
      <c r="B225" s="1">
        <v>20</v>
      </c>
      <c r="C225" s="1" t="s">
        <v>118</v>
      </c>
      <c r="D225" s="1" t="s">
        <v>39</v>
      </c>
      <c r="E225" s="91" t="s">
        <v>42</v>
      </c>
      <c r="F225" s="2">
        <v>500</v>
      </c>
      <c r="G225" s="1">
        <v>2</v>
      </c>
      <c r="H225" s="16">
        <f>תקן_מקור[[#This Row],[עלות פריט]]*תקן_מקור[[#This Row],[כמות]]</f>
        <v>1000</v>
      </c>
    </row>
    <row r="226" spans="1:8" x14ac:dyDescent="0.3">
      <c r="A226" s="87" t="s">
        <v>94</v>
      </c>
      <c r="B226" s="1">
        <v>20</v>
      </c>
      <c r="C226" s="1" t="s">
        <v>118</v>
      </c>
      <c r="D226" s="1" t="s">
        <v>109</v>
      </c>
      <c r="E226" s="91" t="s">
        <v>57</v>
      </c>
      <c r="F226" s="2">
        <v>200</v>
      </c>
      <c r="G226" s="2">
        <v>6</v>
      </c>
      <c r="H226" s="16">
        <f>תקן_מקור[[#This Row],[עלות פריט]]*תקן_מקור[[#This Row],[כמות]]</f>
        <v>1200</v>
      </c>
    </row>
    <row r="227" spans="1:8" x14ac:dyDescent="0.3">
      <c r="A227" s="87" t="s">
        <v>94</v>
      </c>
      <c r="B227" s="1">
        <v>20</v>
      </c>
      <c r="C227" s="1" t="s">
        <v>118</v>
      </c>
      <c r="D227" s="1" t="s">
        <v>204</v>
      </c>
      <c r="E227" s="91" t="s">
        <v>79</v>
      </c>
      <c r="F227" s="2">
        <v>50</v>
      </c>
      <c r="G227" s="2">
        <v>1</v>
      </c>
      <c r="H227" s="16">
        <f>תקן_מקור[[#This Row],[עלות פריט]]*תקן_מקור[[#This Row],[כמות]]</f>
        <v>50</v>
      </c>
    </row>
    <row r="228" spans="1:8" x14ac:dyDescent="0.3">
      <c r="A228" s="87" t="s">
        <v>94</v>
      </c>
      <c r="B228" s="1">
        <v>20</v>
      </c>
      <c r="C228" s="1" t="s">
        <v>118</v>
      </c>
      <c r="D228" s="1" t="s">
        <v>204</v>
      </c>
      <c r="E228" s="91" t="s">
        <v>78</v>
      </c>
      <c r="F228" s="2">
        <v>150</v>
      </c>
      <c r="G228" s="2">
        <v>1</v>
      </c>
      <c r="H228" s="16">
        <f>תקן_מקור[[#This Row],[עלות פריט]]*תקן_מקור[[#This Row],[כמות]]</f>
        <v>150</v>
      </c>
    </row>
    <row r="229" spans="1:8" x14ac:dyDescent="0.3">
      <c r="A229" s="87" t="s">
        <v>94</v>
      </c>
      <c r="B229" s="1">
        <v>20</v>
      </c>
      <c r="C229" s="1" t="s">
        <v>118</v>
      </c>
      <c r="D229" s="1" t="s">
        <v>36</v>
      </c>
      <c r="E229" s="91" t="s">
        <v>37</v>
      </c>
      <c r="F229" s="2">
        <v>650</v>
      </c>
      <c r="G229" s="1">
        <v>1</v>
      </c>
      <c r="H229" s="16">
        <f>תקן_מקור[[#This Row],[עלות פריט]]*תקן_מקור[[#This Row],[כמות]]</f>
        <v>650</v>
      </c>
    </row>
    <row r="230" spans="1:8" x14ac:dyDescent="0.3">
      <c r="A230" s="87" t="s">
        <v>94</v>
      </c>
      <c r="B230" s="1">
        <v>20</v>
      </c>
      <c r="C230" s="1" t="s">
        <v>118</v>
      </c>
      <c r="D230" s="1" t="s">
        <v>69</v>
      </c>
      <c r="E230" s="91" t="s">
        <v>71</v>
      </c>
      <c r="F230" s="2">
        <v>150</v>
      </c>
      <c r="G230" s="1">
        <v>1</v>
      </c>
      <c r="H230" s="16">
        <f>תקן_מקור[[#This Row],[עלות פריט]]*תקן_מקור[[#This Row],[כמות]]</f>
        <v>150</v>
      </c>
    </row>
    <row r="231" spans="1:8" x14ac:dyDescent="0.3">
      <c r="A231" s="87" t="s">
        <v>94</v>
      </c>
      <c r="B231" s="1">
        <v>20</v>
      </c>
      <c r="C231" s="1" t="s">
        <v>118</v>
      </c>
      <c r="D231" s="1" t="s">
        <v>214</v>
      </c>
      <c r="E231" s="91" t="s">
        <v>80</v>
      </c>
      <c r="F231" s="2">
        <v>30</v>
      </c>
      <c r="G231" s="2">
        <v>10</v>
      </c>
      <c r="H231" s="16">
        <f>תקן_מקור[[#This Row],[עלות פריט]]*תקן_מקור[[#This Row],[כמות]]</f>
        <v>300</v>
      </c>
    </row>
    <row r="232" spans="1:8" ht="15" customHeight="1" x14ac:dyDescent="0.3">
      <c r="A232" s="87" t="s">
        <v>94</v>
      </c>
      <c r="B232" s="1">
        <v>20</v>
      </c>
      <c r="C232" s="1" t="s">
        <v>118</v>
      </c>
      <c r="D232" s="1" t="s">
        <v>36</v>
      </c>
      <c r="E232" s="91" t="s">
        <v>38</v>
      </c>
      <c r="F232" s="2">
        <v>750</v>
      </c>
      <c r="G232" s="1">
        <v>1</v>
      </c>
      <c r="H232" s="16">
        <f>תקן_מקור[[#This Row],[עלות פריט]]*תקן_מקור[[#This Row],[כמות]]</f>
        <v>750</v>
      </c>
    </row>
    <row r="233" spans="1:8" x14ac:dyDescent="0.3">
      <c r="A233" s="87" t="s">
        <v>94</v>
      </c>
      <c r="B233" s="1">
        <v>20</v>
      </c>
      <c r="C233" s="1" t="s">
        <v>118</v>
      </c>
      <c r="D233" s="1" t="s">
        <v>36</v>
      </c>
      <c r="E233" s="91" t="s">
        <v>1</v>
      </c>
      <c r="F233" s="2">
        <v>150</v>
      </c>
      <c r="G233" s="1">
        <v>1</v>
      </c>
      <c r="H233" s="16">
        <f>תקן_מקור[[#This Row],[עלות פריט]]*תקן_מקור[[#This Row],[כמות]]</f>
        <v>150</v>
      </c>
    </row>
    <row r="234" spans="1:8" x14ac:dyDescent="0.3">
      <c r="A234" s="87" t="s">
        <v>94</v>
      </c>
      <c r="B234" s="1">
        <v>20</v>
      </c>
      <c r="C234" s="1" t="s">
        <v>118</v>
      </c>
      <c r="D234" s="1" t="s">
        <v>122</v>
      </c>
      <c r="E234" s="91" t="s">
        <v>1</v>
      </c>
      <c r="F234" s="2">
        <v>150</v>
      </c>
      <c r="G234" s="1">
        <v>1</v>
      </c>
      <c r="H234" s="16">
        <f>תקן_מקור[[#This Row],[עלות פריט]]*תקן_מקור[[#This Row],[כמות]]</f>
        <v>150</v>
      </c>
    </row>
    <row r="235" spans="1:8" x14ac:dyDescent="0.3">
      <c r="A235" s="87" t="s">
        <v>94</v>
      </c>
      <c r="B235" s="1">
        <v>20</v>
      </c>
      <c r="C235" s="1" t="s">
        <v>118</v>
      </c>
      <c r="D235" s="1" t="s">
        <v>214</v>
      </c>
      <c r="E235" s="91" t="s">
        <v>1</v>
      </c>
      <c r="F235" s="2">
        <v>150</v>
      </c>
      <c r="G235" s="2">
        <v>2</v>
      </c>
      <c r="H235" s="16">
        <f>תקן_מקור[[#This Row],[עלות פריט]]*תקן_מקור[[#This Row],[כמות]]</f>
        <v>300</v>
      </c>
    </row>
    <row r="236" spans="1:8" x14ac:dyDescent="0.3">
      <c r="A236" s="87" t="s">
        <v>94</v>
      </c>
      <c r="B236" s="1">
        <v>20</v>
      </c>
      <c r="C236" s="1" t="s">
        <v>118</v>
      </c>
      <c r="D236" s="1" t="s">
        <v>5</v>
      </c>
      <c r="E236" s="91" t="s">
        <v>135</v>
      </c>
      <c r="F236" s="2">
        <v>1000</v>
      </c>
      <c r="G236" s="2">
        <v>2</v>
      </c>
      <c r="H236" s="16">
        <f>תקן_מקור[[#This Row],[עלות פריט]]*תקן_מקור[[#This Row],[כמות]]</f>
        <v>2000</v>
      </c>
    </row>
    <row r="237" spans="1:8" x14ac:dyDescent="0.3">
      <c r="A237" s="87" t="s">
        <v>94</v>
      </c>
      <c r="B237" s="1">
        <v>20</v>
      </c>
      <c r="C237" s="1" t="s">
        <v>118</v>
      </c>
      <c r="D237" s="1" t="s">
        <v>122</v>
      </c>
      <c r="E237" s="91" t="s">
        <v>13</v>
      </c>
      <c r="F237" s="2">
        <v>300</v>
      </c>
      <c r="G237" s="1">
        <v>1</v>
      </c>
      <c r="H237" s="16">
        <f>תקן_מקור[[#This Row],[עלות פריט]]*תקן_מקור[[#This Row],[כמות]]</f>
        <v>300</v>
      </c>
    </row>
    <row r="238" spans="1:8" x14ac:dyDescent="0.3">
      <c r="A238" s="87" t="s">
        <v>94</v>
      </c>
      <c r="B238" s="1">
        <v>20</v>
      </c>
      <c r="C238" s="1" t="s">
        <v>118</v>
      </c>
      <c r="D238" s="1" t="s">
        <v>204</v>
      </c>
      <c r="E238" s="91" t="s">
        <v>13</v>
      </c>
      <c r="F238" s="2">
        <v>300</v>
      </c>
      <c r="G238" s="1">
        <v>1</v>
      </c>
      <c r="H238" s="16">
        <f>תקן_מקור[[#This Row],[עלות פריט]]*תקן_מקור[[#This Row],[כמות]]</f>
        <v>300</v>
      </c>
    </row>
    <row r="239" spans="1:8" x14ac:dyDescent="0.3">
      <c r="A239" s="87" t="s">
        <v>94</v>
      </c>
      <c r="B239" s="1">
        <v>20</v>
      </c>
      <c r="C239" s="1" t="s">
        <v>118</v>
      </c>
      <c r="D239" s="1" t="s">
        <v>69</v>
      </c>
      <c r="E239" s="91" t="s">
        <v>76</v>
      </c>
      <c r="F239" s="2">
        <v>1000</v>
      </c>
      <c r="G239" s="1">
        <v>1</v>
      </c>
      <c r="H239" s="16">
        <f>תקן_מקור[[#This Row],[עלות פריט]]*תקן_מקור[[#This Row],[כמות]]</f>
        <v>1000</v>
      </c>
    </row>
    <row r="240" spans="1:8" x14ac:dyDescent="0.3">
      <c r="A240" s="87" t="s">
        <v>94</v>
      </c>
      <c r="B240" s="1">
        <v>20</v>
      </c>
      <c r="C240" s="1" t="s">
        <v>118</v>
      </c>
      <c r="D240" s="1" t="s">
        <v>122</v>
      </c>
      <c r="E240" s="91" t="s">
        <v>65</v>
      </c>
      <c r="F240" s="2">
        <v>200</v>
      </c>
      <c r="G240" s="1">
        <v>1</v>
      </c>
      <c r="H240" s="16">
        <f>תקן_מקור[[#This Row],[עלות פריט]]*תקן_מקור[[#This Row],[כמות]]</f>
        <v>200</v>
      </c>
    </row>
    <row r="241" spans="1:8" x14ac:dyDescent="0.3">
      <c r="A241" s="87" t="s">
        <v>94</v>
      </c>
      <c r="B241" s="1">
        <v>20</v>
      </c>
      <c r="C241" s="1" t="s">
        <v>118</v>
      </c>
      <c r="D241" s="1" t="s">
        <v>109</v>
      </c>
      <c r="E241" s="91" t="s">
        <v>75</v>
      </c>
      <c r="F241" s="2">
        <v>8000</v>
      </c>
      <c r="G241" s="2">
        <v>1</v>
      </c>
      <c r="H241" s="16">
        <f>תקן_מקור[[#This Row],[עלות פריט]]*תקן_מקור[[#This Row],[כמות]]</f>
        <v>8000</v>
      </c>
    </row>
    <row r="242" spans="1:8" ht="15" customHeight="1" x14ac:dyDescent="0.3">
      <c r="A242" s="87" t="s">
        <v>94</v>
      </c>
      <c r="B242" s="1">
        <v>20</v>
      </c>
      <c r="C242" s="1" t="s">
        <v>118</v>
      </c>
      <c r="D242" s="1" t="s">
        <v>109</v>
      </c>
      <c r="E242" s="91" t="s">
        <v>614</v>
      </c>
      <c r="F242" s="2">
        <v>500</v>
      </c>
      <c r="G242" s="2">
        <v>10</v>
      </c>
      <c r="H242" s="16">
        <f>תקן_מקור[[#This Row],[עלות פריט]]*תקן_מקור[[#This Row],[כמות]]</f>
        <v>5000</v>
      </c>
    </row>
    <row r="243" spans="1:8" x14ac:dyDescent="0.3">
      <c r="A243" s="87" t="s">
        <v>94</v>
      </c>
      <c r="B243" s="1">
        <v>20</v>
      </c>
      <c r="C243" s="1" t="s">
        <v>118</v>
      </c>
      <c r="D243" s="89" t="s">
        <v>109</v>
      </c>
      <c r="E243" s="91" t="s">
        <v>97</v>
      </c>
      <c r="F243" s="2">
        <v>900</v>
      </c>
      <c r="G243" s="1">
        <v>1</v>
      </c>
      <c r="H243" s="16">
        <f>תקן_מקור[[#This Row],[עלות פריט]]*תקן_מקור[[#This Row],[כמות]]</f>
        <v>900</v>
      </c>
    </row>
    <row r="244" spans="1:8" x14ac:dyDescent="0.3">
      <c r="A244" s="87" t="s">
        <v>94</v>
      </c>
      <c r="B244" s="1">
        <v>20</v>
      </c>
      <c r="C244" s="1" t="s">
        <v>118</v>
      </c>
      <c r="D244" s="1" t="s">
        <v>109</v>
      </c>
      <c r="E244" s="91" t="s">
        <v>56</v>
      </c>
      <c r="F244" s="2">
        <v>150</v>
      </c>
      <c r="G244" s="2">
        <v>1</v>
      </c>
      <c r="H244" s="16">
        <f>תקן_מקור[[#This Row],[עלות פריט]]*תקן_מקור[[#This Row],[כמות]]</f>
        <v>150</v>
      </c>
    </row>
    <row r="245" spans="1:8" x14ac:dyDescent="0.3">
      <c r="A245" s="87" t="s">
        <v>94</v>
      </c>
      <c r="B245" s="1">
        <v>20</v>
      </c>
      <c r="C245" s="1" t="s">
        <v>118</v>
      </c>
      <c r="D245" s="1" t="s">
        <v>109</v>
      </c>
      <c r="E245" s="91" t="s">
        <v>62</v>
      </c>
      <c r="F245" s="2">
        <v>2200</v>
      </c>
      <c r="G245" s="2">
        <v>1</v>
      </c>
      <c r="H245" s="16">
        <f>תקן_מקור[[#This Row],[עלות פריט]]*תקן_מקור[[#This Row],[כמות]]</f>
        <v>2200</v>
      </c>
    </row>
    <row r="246" spans="1:8" x14ac:dyDescent="0.3">
      <c r="A246" s="87" t="s">
        <v>94</v>
      </c>
      <c r="B246" s="1">
        <v>20</v>
      </c>
      <c r="C246" s="1" t="s">
        <v>114</v>
      </c>
      <c r="D246" s="89" t="s">
        <v>114</v>
      </c>
      <c r="E246" s="92" t="s">
        <v>205</v>
      </c>
      <c r="F246" s="2"/>
      <c r="G246" s="1">
        <v>0</v>
      </c>
      <c r="H246" s="16">
        <f>תקן_מקור[[#This Row],[עלות פריט]]*תקן_מקור[[#This Row],[כמות]]</f>
        <v>0</v>
      </c>
    </row>
    <row r="247" spans="1:8" x14ac:dyDescent="0.3">
      <c r="A247" s="87" t="s">
        <v>94</v>
      </c>
      <c r="B247" s="1">
        <v>20</v>
      </c>
      <c r="C247" s="93" t="s">
        <v>113</v>
      </c>
      <c r="D247" s="94" t="s">
        <v>113</v>
      </c>
      <c r="E247" s="92" t="s">
        <v>205</v>
      </c>
      <c r="F247" s="1"/>
      <c r="G247" s="1">
        <v>0</v>
      </c>
      <c r="H247" s="16">
        <f>תקן_מקור[[#This Row],[עלות פריט]]*תקן_מקור[[#This Row],[כמות]]</f>
        <v>0</v>
      </c>
    </row>
    <row r="248" spans="1:8" x14ac:dyDescent="0.3">
      <c r="A248" s="87" t="s">
        <v>94</v>
      </c>
      <c r="B248" s="1">
        <v>20</v>
      </c>
      <c r="C248" s="1" t="s">
        <v>67</v>
      </c>
      <c r="D248" s="89" t="s">
        <v>67</v>
      </c>
      <c r="E248" s="92" t="s">
        <v>205</v>
      </c>
      <c r="F248" s="2"/>
      <c r="G248" s="1">
        <v>0</v>
      </c>
      <c r="H248" s="16">
        <f>תקן_מקור[[#This Row],[עלות פריט]]*תקן_מקור[[#This Row],[כמות]]</f>
        <v>0</v>
      </c>
    </row>
    <row r="249" spans="1:8" x14ac:dyDescent="0.3">
      <c r="A249" s="87" t="s">
        <v>94</v>
      </c>
      <c r="B249" s="1">
        <v>20</v>
      </c>
      <c r="C249" s="1" t="s">
        <v>119</v>
      </c>
      <c r="D249" s="89" t="s">
        <v>119</v>
      </c>
      <c r="E249" s="92" t="s">
        <v>205</v>
      </c>
      <c r="F249" s="2"/>
      <c r="G249" s="1">
        <v>0</v>
      </c>
      <c r="H249" s="16">
        <f>תקן_מקור[[#This Row],[עלות פריט]]*תקן_מקור[[#This Row],[כמות]]</f>
        <v>0</v>
      </c>
    </row>
    <row r="250" spans="1:8" x14ac:dyDescent="0.3">
      <c r="A250" s="87" t="s">
        <v>94</v>
      </c>
      <c r="B250" s="1">
        <v>20</v>
      </c>
      <c r="C250" s="1" t="s">
        <v>206</v>
      </c>
      <c r="D250" s="89" t="s">
        <v>206</v>
      </c>
      <c r="E250" s="92" t="s">
        <v>205</v>
      </c>
      <c r="F250" s="2"/>
      <c r="G250" s="1">
        <v>0</v>
      </c>
      <c r="H250" s="16">
        <f>תקן_מקור[[#This Row],[עלות פריט]]*תקן_מקור[[#This Row],[כמות]]</f>
        <v>0</v>
      </c>
    </row>
    <row r="251" spans="1:8" x14ac:dyDescent="0.3">
      <c r="A251" s="87" t="s">
        <v>94</v>
      </c>
      <c r="B251" s="1">
        <v>20</v>
      </c>
      <c r="C251" s="1" t="s">
        <v>459</v>
      </c>
      <c r="D251" s="1" t="s">
        <v>124</v>
      </c>
      <c r="E251" s="91" t="s">
        <v>210</v>
      </c>
      <c r="F251" s="2">
        <v>1000</v>
      </c>
      <c r="G251" s="2">
        <v>1</v>
      </c>
      <c r="H251" s="16">
        <f>תקן_מקור[[#This Row],[עלות פריט]]*תקן_מקור[[#This Row],[כמות]]</f>
        <v>1000</v>
      </c>
    </row>
    <row r="252" spans="1:8" x14ac:dyDescent="0.3">
      <c r="A252" s="87" t="s">
        <v>94</v>
      </c>
      <c r="B252" s="1">
        <v>20</v>
      </c>
      <c r="C252" s="1" t="s">
        <v>459</v>
      </c>
      <c r="D252" s="1" t="s">
        <v>124</v>
      </c>
      <c r="E252" s="91" t="s">
        <v>129</v>
      </c>
      <c r="F252" s="2">
        <v>2500</v>
      </c>
      <c r="G252" s="2">
        <v>1</v>
      </c>
      <c r="H252" s="16">
        <f>תקן_מקור[[#This Row],[עלות פריט]]*תקן_מקור[[#This Row],[כמות]]</f>
        <v>2500</v>
      </c>
    </row>
    <row r="253" spans="1:8" x14ac:dyDescent="0.3">
      <c r="A253" s="87" t="s">
        <v>94</v>
      </c>
      <c r="B253" s="1">
        <v>20</v>
      </c>
      <c r="C253" s="1" t="s">
        <v>459</v>
      </c>
      <c r="D253" s="1" t="s">
        <v>124</v>
      </c>
      <c r="E253" s="91" t="s">
        <v>23</v>
      </c>
      <c r="F253" s="2">
        <v>2000</v>
      </c>
      <c r="G253" s="2">
        <v>1</v>
      </c>
      <c r="H253" s="16">
        <f>תקן_מקור[[#This Row],[עלות פריט]]*תקן_מקור[[#This Row],[כמות]]</f>
        <v>2000</v>
      </c>
    </row>
    <row r="254" spans="1:8" x14ac:dyDescent="0.3">
      <c r="A254" s="87" t="s">
        <v>94</v>
      </c>
      <c r="B254" s="1">
        <v>20</v>
      </c>
      <c r="C254" s="1" t="s">
        <v>459</v>
      </c>
      <c r="D254" s="1" t="s">
        <v>124</v>
      </c>
      <c r="E254" s="91" t="s">
        <v>18</v>
      </c>
      <c r="F254" s="2">
        <v>1500</v>
      </c>
      <c r="G254" s="2">
        <v>1</v>
      </c>
      <c r="H254" s="16">
        <f>תקן_מקור[[#This Row],[עלות פריט]]*תקן_מקור[[#This Row],[כמות]]</f>
        <v>1500</v>
      </c>
    </row>
    <row r="255" spans="1:8" x14ac:dyDescent="0.3">
      <c r="A255" s="87" t="s">
        <v>94</v>
      </c>
      <c r="B255" s="1">
        <v>20</v>
      </c>
      <c r="C255" s="1" t="s">
        <v>459</v>
      </c>
      <c r="D255" s="1" t="s">
        <v>124</v>
      </c>
      <c r="E255" s="91" t="s">
        <v>98</v>
      </c>
      <c r="F255" s="2">
        <v>1600</v>
      </c>
      <c r="G255" s="2">
        <v>1</v>
      </c>
      <c r="H255" s="16">
        <f>תקן_מקור[[#This Row],[עלות פריט]]*תקן_מקור[[#This Row],[כמות]]</f>
        <v>1600</v>
      </c>
    </row>
    <row r="256" spans="1:8" x14ac:dyDescent="0.3">
      <c r="A256" s="87" t="s">
        <v>94</v>
      </c>
      <c r="B256" s="1">
        <v>20</v>
      </c>
      <c r="C256" s="1" t="s">
        <v>459</v>
      </c>
      <c r="D256" s="1" t="s">
        <v>124</v>
      </c>
      <c r="E256" s="91" t="s">
        <v>26</v>
      </c>
      <c r="F256" s="2">
        <v>2950</v>
      </c>
      <c r="G256" s="2">
        <v>1</v>
      </c>
      <c r="H256" s="16">
        <f>תקן_מקור[[#This Row],[עלות פריט]]*תקן_מקור[[#This Row],[כמות]]</f>
        <v>2950</v>
      </c>
    </row>
    <row r="257" spans="1:8" x14ac:dyDescent="0.3">
      <c r="A257" s="87" t="s">
        <v>94</v>
      </c>
      <c r="B257" s="1">
        <v>20</v>
      </c>
      <c r="C257" s="1" t="s">
        <v>459</v>
      </c>
      <c r="D257" s="1" t="s">
        <v>124</v>
      </c>
      <c r="E257" s="91" t="s">
        <v>134</v>
      </c>
      <c r="F257" s="2">
        <v>450</v>
      </c>
      <c r="G257" s="2">
        <v>2</v>
      </c>
      <c r="H257" s="16">
        <f>תקן_מקור[[#This Row],[עלות פריט]]*תקן_מקור[[#This Row],[כמות]]</f>
        <v>900</v>
      </c>
    </row>
    <row r="258" spans="1:8" x14ac:dyDescent="0.3">
      <c r="A258" s="87" t="s">
        <v>94</v>
      </c>
      <c r="B258" s="1">
        <v>20</v>
      </c>
      <c r="C258" s="1" t="s">
        <v>459</v>
      </c>
      <c r="D258" s="1" t="s">
        <v>124</v>
      </c>
      <c r="E258" s="91" t="s">
        <v>620</v>
      </c>
      <c r="F258" s="2">
        <v>2500</v>
      </c>
      <c r="G258" s="2">
        <v>1</v>
      </c>
      <c r="H258" s="16">
        <f>תקן_מקור[[#This Row],[עלות פריט]]*תקן_מקור[[#This Row],[כמות]]</f>
        <v>2500</v>
      </c>
    </row>
    <row r="259" spans="1:8" x14ac:dyDescent="0.3">
      <c r="A259" s="87" t="s">
        <v>94</v>
      </c>
      <c r="B259" s="1">
        <v>20</v>
      </c>
      <c r="C259" s="1" t="s">
        <v>459</v>
      </c>
      <c r="D259" s="1" t="s">
        <v>124</v>
      </c>
      <c r="E259" s="91" t="s">
        <v>25</v>
      </c>
      <c r="F259" s="2">
        <v>500</v>
      </c>
      <c r="G259" s="2">
        <v>2</v>
      </c>
      <c r="H259" s="16">
        <f>תקן_מקור[[#This Row],[עלות פריט]]*תקן_מקור[[#This Row],[כמות]]</f>
        <v>1000</v>
      </c>
    </row>
    <row r="260" spans="1:8" x14ac:dyDescent="0.3">
      <c r="A260" s="87" t="s">
        <v>94</v>
      </c>
      <c r="B260" s="1">
        <v>20</v>
      </c>
      <c r="C260" s="1" t="s">
        <v>459</v>
      </c>
      <c r="D260" s="1" t="s">
        <v>124</v>
      </c>
      <c r="E260" s="91" t="s">
        <v>24</v>
      </c>
      <c r="F260" s="2">
        <v>2200</v>
      </c>
      <c r="G260" s="2">
        <v>1</v>
      </c>
      <c r="H260" s="16">
        <f>תקן_מקור[[#This Row],[עלות פריט]]*תקן_מקור[[#This Row],[כמות]]</f>
        <v>2200</v>
      </c>
    </row>
    <row r="261" spans="1:8" x14ac:dyDescent="0.3">
      <c r="A261" s="87" t="s">
        <v>94</v>
      </c>
      <c r="B261" s="1">
        <v>20</v>
      </c>
      <c r="C261" s="1" t="s">
        <v>459</v>
      </c>
      <c r="D261" s="1" t="s">
        <v>124</v>
      </c>
      <c r="E261" s="91" t="s">
        <v>74</v>
      </c>
      <c r="F261" s="2">
        <v>550</v>
      </c>
      <c r="G261" s="2">
        <v>1</v>
      </c>
      <c r="H261" s="16">
        <f>תקן_מקור[[#This Row],[עלות פריט]]*תקן_מקור[[#This Row],[כמות]]</f>
        <v>550</v>
      </c>
    </row>
    <row r="262" spans="1:8" x14ac:dyDescent="0.3">
      <c r="A262" s="87" t="s">
        <v>94</v>
      </c>
      <c r="B262" s="1">
        <v>20</v>
      </c>
      <c r="C262" s="1" t="s">
        <v>459</v>
      </c>
      <c r="D262" s="1" t="s">
        <v>124</v>
      </c>
      <c r="E262" s="91" t="s">
        <v>22</v>
      </c>
      <c r="F262" s="2">
        <v>400</v>
      </c>
      <c r="G262" s="2">
        <v>1</v>
      </c>
      <c r="H262" s="16">
        <f>תקן_מקור[[#This Row],[עלות פריט]]*תקן_מקור[[#This Row],[כמות]]</f>
        <v>400</v>
      </c>
    </row>
    <row r="263" spans="1:8" x14ac:dyDescent="0.3">
      <c r="A263" s="87" t="s">
        <v>94</v>
      </c>
      <c r="B263" s="1">
        <v>20</v>
      </c>
      <c r="C263" s="1" t="s">
        <v>459</v>
      </c>
      <c r="D263" s="1" t="s">
        <v>124</v>
      </c>
      <c r="E263" s="91" t="s">
        <v>17</v>
      </c>
      <c r="F263" s="2">
        <v>600</v>
      </c>
      <c r="G263" s="2">
        <v>1</v>
      </c>
      <c r="H263" s="16">
        <f>תקן_מקור[[#This Row],[עלות פריט]]*תקן_מקור[[#This Row],[כמות]]</f>
        <v>600</v>
      </c>
    </row>
    <row r="264" spans="1:8" x14ac:dyDescent="0.3">
      <c r="A264" s="87" t="s">
        <v>94</v>
      </c>
      <c r="B264" s="1">
        <v>20</v>
      </c>
      <c r="C264" s="1" t="s">
        <v>459</v>
      </c>
      <c r="D264" s="1" t="s">
        <v>124</v>
      </c>
      <c r="E264" s="91" t="s">
        <v>28</v>
      </c>
      <c r="F264" s="2">
        <v>300</v>
      </c>
      <c r="G264" s="2">
        <v>1</v>
      </c>
      <c r="H264" s="16">
        <f>תקן_מקור[[#This Row],[עלות פריט]]*תקן_מקור[[#This Row],[כמות]]</f>
        <v>300</v>
      </c>
    </row>
    <row r="265" spans="1:8" x14ac:dyDescent="0.3">
      <c r="A265" s="87" t="s">
        <v>94</v>
      </c>
      <c r="B265" s="1">
        <v>20</v>
      </c>
      <c r="C265" s="1" t="s">
        <v>459</v>
      </c>
      <c r="D265" s="1" t="s">
        <v>124</v>
      </c>
      <c r="E265" s="91" t="s">
        <v>27</v>
      </c>
      <c r="F265" s="2">
        <v>900</v>
      </c>
      <c r="G265" s="2">
        <v>1</v>
      </c>
      <c r="H265" s="16">
        <f>תקן_מקור[[#This Row],[עלות פריט]]*תקן_מקור[[#This Row],[כמות]]</f>
        <v>900</v>
      </c>
    </row>
    <row r="266" spans="1:8" x14ac:dyDescent="0.3">
      <c r="A266" s="87" t="s">
        <v>94</v>
      </c>
      <c r="B266" s="1">
        <v>20</v>
      </c>
      <c r="C266" s="1" t="s">
        <v>459</v>
      </c>
      <c r="D266" s="1" t="s">
        <v>124</v>
      </c>
      <c r="E266" s="91" t="s">
        <v>21</v>
      </c>
      <c r="F266" s="2">
        <v>800</v>
      </c>
      <c r="G266" s="2">
        <v>1</v>
      </c>
      <c r="H266" s="16">
        <f>תקן_מקור[[#This Row],[עלות פריט]]*תקן_מקור[[#This Row],[כמות]]</f>
        <v>800</v>
      </c>
    </row>
    <row r="267" spans="1:8" x14ac:dyDescent="0.3">
      <c r="A267" s="87" t="s">
        <v>94</v>
      </c>
      <c r="B267" s="1">
        <v>20</v>
      </c>
      <c r="C267" s="1" t="s">
        <v>459</v>
      </c>
      <c r="D267" s="1" t="s">
        <v>124</v>
      </c>
      <c r="E267" s="91" t="s">
        <v>1</v>
      </c>
      <c r="F267" s="2">
        <v>150</v>
      </c>
      <c r="G267" s="2">
        <v>1</v>
      </c>
      <c r="H267" s="16">
        <f>תקן_מקור[[#This Row],[עלות פריט]]*תקן_מקור[[#This Row],[כמות]]</f>
        <v>150</v>
      </c>
    </row>
    <row r="268" spans="1:8" x14ac:dyDescent="0.3">
      <c r="A268" s="87" t="s">
        <v>94</v>
      </c>
      <c r="B268" s="1">
        <v>20</v>
      </c>
      <c r="C268" s="1" t="s">
        <v>459</v>
      </c>
      <c r="D268" s="1" t="s">
        <v>124</v>
      </c>
      <c r="E268" s="91" t="s">
        <v>13</v>
      </c>
      <c r="F268" s="2">
        <v>300</v>
      </c>
      <c r="G268" s="2">
        <v>1</v>
      </c>
      <c r="H268" s="16">
        <f>תקן_מקור[[#This Row],[עלות פריט]]*תקן_מקור[[#This Row],[כמות]]</f>
        <v>300</v>
      </c>
    </row>
    <row r="269" spans="1:8" x14ac:dyDescent="0.3">
      <c r="A269" s="87" t="s">
        <v>94</v>
      </c>
      <c r="B269" s="1">
        <v>20</v>
      </c>
      <c r="C269" s="1" t="s">
        <v>459</v>
      </c>
      <c r="D269" s="1" t="s">
        <v>124</v>
      </c>
      <c r="E269" s="91" t="s">
        <v>20</v>
      </c>
      <c r="F269" s="2">
        <v>350</v>
      </c>
      <c r="G269" s="2">
        <v>1</v>
      </c>
      <c r="H269" s="16">
        <f>תקן_מקור[[#This Row],[עלות פריט]]*תקן_מקור[[#This Row],[כמות]]</f>
        <v>350</v>
      </c>
    </row>
    <row r="270" spans="1:8" x14ac:dyDescent="0.3">
      <c r="A270" s="87" t="s">
        <v>94</v>
      </c>
      <c r="B270" s="1">
        <v>20</v>
      </c>
      <c r="C270" s="1" t="s">
        <v>459</v>
      </c>
      <c r="D270" s="1" t="s">
        <v>124</v>
      </c>
      <c r="E270" s="91" t="s">
        <v>19</v>
      </c>
      <c r="F270" s="2">
        <v>750</v>
      </c>
      <c r="G270" s="2">
        <v>1</v>
      </c>
      <c r="H270" s="16">
        <f>תקן_מקור[[#This Row],[עלות פריט]]*תקן_מקור[[#This Row],[כמות]]</f>
        <v>750</v>
      </c>
    </row>
    <row r="271" spans="1:8" x14ac:dyDescent="0.3">
      <c r="A271" s="87" t="s">
        <v>94</v>
      </c>
      <c r="B271" s="1">
        <v>20</v>
      </c>
      <c r="C271" s="1" t="s">
        <v>117</v>
      </c>
      <c r="D271" s="1" t="s">
        <v>69</v>
      </c>
      <c r="E271" s="91" t="s">
        <v>72</v>
      </c>
      <c r="F271" s="2">
        <v>2500</v>
      </c>
      <c r="G271" s="1">
        <v>1</v>
      </c>
      <c r="H271" s="16">
        <f>תקן_מקור[[#This Row],[עלות פריט]]*תקן_מקור[[#This Row],[כמות]]</f>
        <v>2500</v>
      </c>
    </row>
    <row r="272" spans="1:8" x14ac:dyDescent="0.3">
      <c r="A272" s="87" t="s">
        <v>94</v>
      </c>
      <c r="B272" s="1">
        <v>20</v>
      </c>
      <c r="C272" s="1" t="s">
        <v>117</v>
      </c>
      <c r="D272" s="1" t="s">
        <v>122</v>
      </c>
      <c r="E272" s="91" t="s">
        <v>15</v>
      </c>
      <c r="F272" s="2">
        <v>250</v>
      </c>
      <c r="G272" s="1">
        <v>1</v>
      </c>
      <c r="H272" s="16">
        <f>תקן_מקור[[#This Row],[עלות פריט]]*תקן_מקור[[#This Row],[כמות]]</f>
        <v>250</v>
      </c>
    </row>
    <row r="273" spans="1:8" x14ac:dyDescent="0.3">
      <c r="A273" s="87" t="s">
        <v>94</v>
      </c>
      <c r="B273" s="1">
        <v>20</v>
      </c>
      <c r="C273" s="1" t="s">
        <v>117</v>
      </c>
      <c r="D273" s="1" t="s">
        <v>69</v>
      </c>
      <c r="E273" s="91" t="s">
        <v>70</v>
      </c>
      <c r="F273" s="2">
        <v>3500</v>
      </c>
      <c r="G273" s="1">
        <v>1</v>
      </c>
      <c r="H273" s="16">
        <f>תקן_מקור[[#This Row],[עלות פריט]]*תקן_מקור[[#This Row],[כמות]]</f>
        <v>3500</v>
      </c>
    </row>
    <row r="274" spans="1:8" x14ac:dyDescent="0.3">
      <c r="A274" s="87" t="s">
        <v>94</v>
      </c>
      <c r="B274" s="1">
        <v>20</v>
      </c>
      <c r="C274" s="1" t="s">
        <v>117</v>
      </c>
      <c r="D274" s="1" t="s">
        <v>36</v>
      </c>
      <c r="E274" s="91" t="s">
        <v>410</v>
      </c>
      <c r="F274" s="2">
        <v>15000</v>
      </c>
      <c r="G274" s="1">
        <v>1</v>
      </c>
      <c r="H274" s="16">
        <f>תקן_מקור[[#This Row],[עלות פריט]]*תקן_מקור[[#This Row],[כמות]]</f>
        <v>15000</v>
      </c>
    </row>
    <row r="275" spans="1:8" x14ac:dyDescent="0.3">
      <c r="A275" s="87" t="s">
        <v>94</v>
      </c>
      <c r="B275" s="1">
        <v>20</v>
      </c>
      <c r="C275" s="1" t="s">
        <v>117</v>
      </c>
      <c r="D275" s="1" t="s">
        <v>39</v>
      </c>
      <c r="E275" s="91" t="s">
        <v>41</v>
      </c>
      <c r="F275" s="2">
        <v>650</v>
      </c>
      <c r="G275" s="1">
        <v>2</v>
      </c>
      <c r="H275" s="16">
        <f>תקן_מקור[[#This Row],[עלות פריט]]*תקן_מקור[[#This Row],[כמות]]</f>
        <v>1300</v>
      </c>
    </row>
    <row r="276" spans="1:8" x14ac:dyDescent="0.3">
      <c r="A276" s="87" t="s">
        <v>94</v>
      </c>
      <c r="B276" s="1">
        <v>20</v>
      </c>
      <c r="C276" s="1" t="s">
        <v>117</v>
      </c>
      <c r="D276" s="1" t="s">
        <v>0</v>
      </c>
      <c r="E276" s="91" t="s">
        <v>77</v>
      </c>
      <c r="F276" s="2">
        <v>2500</v>
      </c>
      <c r="G276" s="2">
        <v>1</v>
      </c>
      <c r="H276" s="16">
        <f>תקן_מקור[[#This Row],[עלות פריט]]*תקן_מקור[[#This Row],[כמות]]</f>
        <v>2500</v>
      </c>
    </row>
    <row r="277" spans="1:8" x14ac:dyDescent="0.3">
      <c r="A277" s="87" t="s">
        <v>94</v>
      </c>
      <c r="B277" s="1">
        <v>20</v>
      </c>
      <c r="C277" s="1" t="s">
        <v>117</v>
      </c>
      <c r="D277" s="1" t="s">
        <v>5</v>
      </c>
      <c r="E277" s="91" t="s">
        <v>6</v>
      </c>
      <c r="F277" s="2">
        <v>4500</v>
      </c>
      <c r="G277" s="2">
        <v>1</v>
      </c>
      <c r="H277" s="16">
        <f>תקן_מקור[[#This Row],[עלות פריט]]*תקן_מקור[[#This Row],[כמות]]</f>
        <v>4500</v>
      </c>
    </row>
    <row r="278" spans="1:8" x14ac:dyDescent="0.3">
      <c r="A278" s="87" t="s">
        <v>94</v>
      </c>
      <c r="B278" s="1">
        <v>20</v>
      </c>
      <c r="C278" s="1" t="s">
        <v>117</v>
      </c>
      <c r="D278" s="1" t="s">
        <v>122</v>
      </c>
      <c r="E278" s="91" t="s">
        <v>14</v>
      </c>
      <c r="F278" s="2">
        <v>250</v>
      </c>
      <c r="G278" s="1">
        <v>1</v>
      </c>
      <c r="H278" s="16">
        <f>תקן_מקור[[#This Row],[עלות פריט]]*תקן_מקור[[#This Row],[כמות]]</f>
        <v>250</v>
      </c>
    </row>
    <row r="279" spans="1:8" x14ac:dyDescent="0.3">
      <c r="A279" s="87" t="s">
        <v>94</v>
      </c>
      <c r="B279" s="1">
        <v>20</v>
      </c>
      <c r="C279" s="1" t="s">
        <v>109</v>
      </c>
      <c r="D279" s="89" t="s">
        <v>204</v>
      </c>
      <c r="E279" s="91" t="s">
        <v>425</v>
      </c>
      <c r="F279" s="2">
        <v>250</v>
      </c>
      <c r="G279" s="1">
        <v>1</v>
      </c>
      <c r="H279" s="16">
        <f>תקן_מקור[[#This Row],[עלות פריט]]*תקן_מקור[[#This Row],[כמות]]</f>
        <v>250</v>
      </c>
    </row>
    <row r="280" spans="1:8" x14ac:dyDescent="0.3">
      <c r="A280" s="87" t="s">
        <v>94</v>
      </c>
      <c r="B280" s="1">
        <v>20</v>
      </c>
      <c r="C280" s="1" t="s">
        <v>109</v>
      </c>
      <c r="D280" s="1" t="s">
        <v>204</v>
      </c>
      <c r="E280" s="91" t="s">
        <v>412</v>
      </c>
      <c r="F280" s="2">
        <v>2500</v>
      </c>
      <c r="G280" s="1">
        <v>1</v>
      </c>
      <c r="H280" s="16">
        <f>תקן_מקור[[#This Row],[עלות פריט]]*תקן_מקור[[#This Row],[כמות]]</f>
        <v>2500</v>
      </c>
    </row>
    <row r="281" spans="1:8" x14ac:dyDescent="0.3">
      <c r="A281" s="87" t="s">
        <v>94</v>
      </c>
      <c r="B281" s="1">
        <v>20</v>
      </c>
      <c r="C281" s="1" t="s">
        <v>109</v>
      </c>
      <c r="D281" s="89" t="s">
        <v>109</v>
      </c>
      <c r="E281" s="91" t="s">
        <v>411</v>
      </c>
      <c r="F281" s="2">
        <v>350</v>
      </c>
      <c r="G281" s="1">
        <v>1</v>
      </c>
      <c r="H281" s="16">
        <f>תקן_מקור[[#This Row],[עלות פריט]]*תקן_מקור[[#This Row],[כמות]]</f>
        <v>350</v>
      </c>
    </row>
    <row r="282" spans="1:8" x14ac:dyDescent="0.3">
      <c r="A282" s="87" t="s">
        <v>94</v>
      </c>
      <c r="B282" s="1">
        <v>20</v>
      </c>
      <c r="C282" s="1" t="s">
        <v>109</v>
      </c>
      <c r="D282" s="89" t="s">
        <v>109</v>
      </c>
      <c r="E282" s="91" t="s">
        <v>120</v>
      </c>
      <c r="F282" s="2">
        <v>10000</v>
      </c>
      <c r="G282" s="1">
        <v>1</v>
      </c>
      <c r="H282" s="16">
        <f>תקן_מקור[[#This Row],[עלות פריט]]*תקן_מקור[[#This Row],[כמות]]</f>
        <v>10000</v>
      </c>
    </row>
    <row r="283" spans="1:8" x14ac:dyDescent="0.3">
      <c r="A283" s="87" t="s">
        <v>94</v>
      </c>
      <c r="B283" s="1">
        <v>20</v>
      </c>
      <c r="C283" s="1" t="s">
        <v>109</v>
      </c>
      <c r="D283" s="1" t="s">
        <v>109</v>
      </c>
      <c r="E283" s="95" t="s">
        <v>621</v>
      </c>
      <c r="F283" s="2">
        <v>250</v>
      </c>
      <c r="G283" s="2">
        <v>2</v>
      </c>
      <c r="H283" s="16">
        <f>תקן_מקור[[#This Row],[עלות פריט]]*תקן_מקור[[#This Row],[כמות]]</f>
        <v>500</v>
      </c>
    </row>
    <row r="284" spans="1:8" x14ac:dyDescent="0.3">
      <c r="A284" s="87" t="s">
        <v>94</v>
      </c>
      <c r="B284" s="1">
        <v>20</v>
      </c>
      <c r="C284" s="1" t="s">
        <v>458</v>
      </c>
      <c r="D284" s="1" t="s">
        <v>112</v>
      </c>
      <c r="E284" s="91" t="s">
        <v>438</v>
      </c>
      <c r="F284" s="2">
        <v>7500</v>
      </c>
      <c r="G284" s="2">
        <v>1</v>
      </c>
      <c r="H284" s="16">
        <f>תקן_מקור[[#This Row],[עלות פריט]]*תקן_מקור[[#This Row],[כמות]]</f>
        <v>7500</v>
      </c>
    </row>
    <row r="285" spans="1:8" x14ac:dyDescent="0.3">
      <c r="A285" s="87" t="s">
        <v>94</v>
      </c>
      <c r="B285" s="1">
        <v>20</v>
      </c>
      <c r="C285" s="1" t="s">
        <v>458</v>
      </c>
      <c r="D285" s="1" t="s">
        <v>112</v>
      </c>
      <c r="E285" s="91" t="s">
        <v>107</v>
      </c>
      <c r="F285" s="2">
        <v>1500</v>
      </c>
      <c r="G285" s="2">
        <v>1</v>
      </c>
      <c r="H285" s="16">
        <f>תקן_מקור[[#This Row],[עלות פריט]]*תקן_מקור[[#This Row],[כמות]]</f>
        <v>1500</v>
      </c>
    </row>
    <row r="286" spans="1:8" x14ac:dyDescent="0.3">
      <c r="A286" s="87" t="s">
        <v>94</v>
      </c>
      <c r="B286" s="1">
        <v>20</v>
      </c>
      <c r="C286" s="1" t="s">
        <v>458</v>
      </c>
      <c r="D286" s="1" t="s">
        <v>5</v>
      </c>
      <c r="E286" s="91" t="s">
        <v>622</v>
      </c>
      <c r="F286" s="2">
        <v>1000</v>
      </c>
      <c r="G286" s="2">
        <v>7</v>
      </c>
      <c r="H286" s="16">
        <f>תקן_מקור[[#This Row],[עלות פריט]]*תקן_מקור[[#This Row],[כמות]]</f>
        <v>7000</v>
      </c>
    </row>
    <row r="287" spans="1:8" x14ac:dyDescent="0.3">
      <c r="A287" s="87" t="s">
        <v>94</v>
      </c>
      <c r="B287" s="1">
        <v>20</v>
      </c>
      <c r="C287" s="1" t="s">
        <v>458</v>
      </c>
      <c r="D287" s="1" t="s">
        <v>121</v>
      </c>
      <c r="E287" s="91" t="s">
        <v>50</v>
      </c>
      <c r="F287" s="2">
        <v>3500</v>
      </c>
      <c r="G287" s="2">
        <v>1</v>
      </c>
      <c r="H287" s="16">
        <f>תקן_מקור[[#This Row],[עלות פריט]]*תקן_מקור[[#This Row],[כמות]]</f>
        <v>3500</v>
      </c>
    </row>
    <row r="288" spans="1:8" x14ac:dyDescent="0.3">
      <c r="A288" s="87" t="s">
        <v>94</v>
      </c>
      <c r="B288" s="1">
        <v>20</v>
      </c>
      <c r="C288" s="1" t="s">
        <v>458</v>
      </c>
      <c r="D288" s="1" t="s">
        <v>112</v>
      </c>
      <c r="E288" s="91" t="s">
        <v>223</v>
      </c>
      <c r="F288" s="2">
        <v>8500</v>
      </c>
      <c r="G288" s="2">
        <v>1</v>
      </c>
      <c r="H288" s="16">
        <f>תקן_מקור[[#This Row],[עלות פריט]]*תקן_מקור[[#This Row],[כמות]]</f>
        <v>8500</v>
      </c>
    </row>
    <row r="289" spans="1:8" x14ac:dyDescent="0.3">
      <c r="A289" s="87" t="s">
        <v>94</v>
      </c>
      <c r="B289" s="1">
        <v>20</v>
      </c>
      <c r="C289" s="1" t="s">
        <v>458</v>
      </c>
      <c r="D289" s="1" t="s">
        <v>112</v>
      </c>
      <c r="E289" s="91" t="s">
        <v>221</v>
      </c>
      <c r="F289" s="2">
        <v>17000</v>
      </c>
      <c r="G289" s="2"/>
      <c r="H289" s="16">
        <f>תקן_מקור[[#This Row],[עלות פריט]]*תקן_מקור[[#This Row],[כמות]]</f>
        <v>0</v>
      </c>
    </row>
    <row r="290" spans="1:8" x14ac:dyDescent="0.3">
      <c r="A290" s="87" t="s">
        <v>94</v>
      </c>
      <c r="B290" s="1">
        <v>20</v>
      </c>
      <c r="C290" s="1" t="s">
        <v>458</v>
      </c>
      <c r="D290" s="1" t="s">
        <v>112</v>
      </c>
      <c r="E290" s="91" t="s">
        <v>218</v>
      </c>
      <c r="F290" s="2">
        <v>5000</v>
      </c>
      <c r="G290" s="2">
        <v>1</v>
      </c>
      <c r="H290" s="16">
        <f>תקן_מקור[[#This Row],[עלות פריט]]*תקן_מקור[[#This Row],[כמות]]</f>
        <v>5000</v>
      </c>
    </row>
    <row r="291" spans="1:8" x14ac:dyDescent="0.3">
      <c r="A291" s="87" t="s">
        <v>94</v>
      </c>
      <c r="B291" s="1">
        <v>20</v>
      </c>
      <c r="C291" s="1" t="s">
        <v>458</v>
      </c>
      <c r="D291" s="1" t="s">
        <v>112</v>
      </c>
      <c r="E291" s="91" t="s">
        <v>48</v>
      </c>
      <c r="F291" s="2">
        <v>400</v>
      </c>
      <c r="G291" s="2">
        <v>3</v>
      </c>
      <c r="H291" s="16">
        <f>תקן_מקור[[#This Row],[עלות פריט]]*תקן_מקור[[#This Row],[כמות]]</f>
        <v>1200</v>
      </c>
    </row>
    <row r="292" spans="1:8" x14ac:dyDescent="0.3">
      <c r="A292" s="87" t="s">
        <v>94</v>
      </c>
      <c r="B292" s="1">
        <v>20</v>
      </c>
      <c r="C292" s="1" t="s">
        <v>458</v>
      </c>
      <c r="D292" s="89" t="s">
        <v>112</v>
      </c>
      <c r="E292" s="91" t="s">
        <v>225</v>
      </c>
      <c r="F292" s="2">
        <v>4500</v>
      </c>
      <c r="G292" s="1"/>
      <c r="H292" s="16">
        <f>תקן_מקור[[#This Row],[עלות פריט]]*תקן_מקור[[#This Row],[כמות]]</f>
        <v>0</v>
      </c>
    </row>
    <row r="293" spans="1:8" x14ac:dyDescent="0.3">
      <c r="A293" s="87" t="s">
        <v>94</v>
      </c>
      <c r="B293" s="1">
        <v>20</v>
      </c>
      <c r="C293" s="1" t="s">
        <v>458</v>
      </c>
      <c r="D293" s="1" t="s">
        <v>112</v>
      </c>
      <c r="E293" s="91" t="s">
        <v>47</v>
      </c>
      <c r="F293" s="2">
        <v>8000</v>
      </c>
      <c r="G293" s="2"/>
      <c r="H293" s="16">
        <f>תקן_מקור[[#This Row],[עלות פריט]]*תקן_מקור[[#This Row],[כמות]]</f>
        <v>0</v>
      </c>
    </row>
    <row r="294" spans="1:8" x14ac:dyDescent="0.3">
      <c r="A294" s="87" t="s">
        <v>94</v>
      </c>
      <c r="B294" s="1">
        <v>20</v>
      </c>
      <c r="C294" s="1" t="s">
        <v>458</v>
      </c>
      <c r="D294" s="1" t="s">
        <v>112</v>
      </c>
      <c r="E294" s="91" t="s">
        <v>222</v>
      </c>
      <c r="F294" s="2">
        <v>2500</v>
      </c>
      <c r="G294" s="2">
        <v>1</v>
      </c>
      <c r="H294" s="16">
        <f>תקן_מקור[[#This Row],[עלות פריט]]*תקן_מקור[[#This Row],[כמות]]</f>
        <v>2500</v>
      </c>
    </row>
    <row r="295" spans="1:8" x14ac:dyDescent="0.3">
      <c r="A295" s="87" t="s">
        <v>94</v>
      </c>
      <c r="B295" s="1">
        <v>20</v>
      </c>
      <c r="C295" s="1" t="s">
        <v>458</v>
      </c>
      <c r="D295" s="1" t="s">
        <v>123</v>
      </c>
      <c r="E295" s="91" t="s">
        <v>429</v>
      </c>
      <c r="F295" s="2">
        <v>150</v>
      </c>
      <c r="G295" s="2">
        <v>10</v>
      </c>
      <c r="H295" s="16">
        <f>תקן_מקור[[#This Row],[עלות פריט]]*תקן_מקור[[#This Row],[כמות]]</f>
        <v>1500</v>
      </c>
    </row>
    <row r="296" spans="1:8" x14ac:dyDescent="0.3">
      <c r="A296" s="87" t="s">
        <v>94</v>
      </c>
      <c r="B296" s="1">
        <v>20</v>
      </c>
      <c r="C296" s="1" t="s">
        <v>458</v>
      </c>
      <c r="D296" s="1" t="s">
        <v>112</v>
      </c>
      <c r="E296" s="91" t="s">
        <v>73</v>
      </c>
      <c r="F296" s="2">
        <v>9000</v>
      </c>
      <c r="G296" s="2">
        <v>1</v>
      </c>
      <c r="H296" s="16">
        <f>תקן_מקור[[#This Row],[עלות פריט]]*תקן_מקור[[#This Row],[כמות]]</f>
        <v>9000</v>
      </c>
    </row>
    <row r="297" spans="1:8" x14ac:dyDescent="0.3">
      <c r="A297" s="87" t="s">
        <v>94</v>
      </c>
      <c r="B297" s="1">
        <v>20</v>
      </c>
      <c r="C297" s="1" t="s">
        <v>458</v>
      </c>
      <c r="D297" s="1" t="s">
        <v>112</v>
      </c>
      <c r="E297" s="91" t="s">
        <v>44</v>
      </c>
      <c r="F297" s="2">
        <v>7700</v>
      </c>
      <c r="G297" s="2">
        <v>1</v>
      </c>
      <c r="H297" s="16">
        <f>תקן_מקור[[#This Row],[עלות פריט]]*תקן_מקור[[#This Row],[כמות]]</f>
        <v>7700</v>
      </c>
    </row>
    <row r="298" spans="1:8" x14ac:dyDescent="0.3">
      <c r="A298" s="87" t="s">
        <v>94</v>
      </c>
      <c r="B298" s="1">
        <v>20</v>
      </c>
      <c r="C298" s="1" t="s">
        <v>458</v>
      </c>
      <c r="D298" s="1" t="s">
        <v>112</v>
      </c>
      <c r="E298" s="91" t="s">
        <v>45</v>
      </c>
      <c r="F298" s="2">
        <v>10800</v>
      </c>
      <c r="G298" s="2"/>
      <c r="H298" s="16">
        <f>תקן_מקור[[#This Row],[עלות פריט]]*תקן_מקור[[#This Row],[כמות]]</f>
        <v>0</v>
      </c>
    </row>
    <row r="299" spans="1:8" x14ac:dyDescent="0.3">
      <c r="A299" s="87" t="s">
        <v>94</v>
      </c>
      <c r="B299" s="1">
        <v>20</v>
      </c>
      <c r="C299" s="1" t="s">
        <v>458</v>
      </c>
      <c r="D299" s="89" t="s">
        <v>112</v>
      </c>
      <c r="E299" s="91" t="s">
        <v>219</v>
      </c>
      <c r="F299" s="2">
        <v>3000</v>
      </c>
      <c r="G299" s="1">
        <v>1</v>
      </c>
      <c r="H299" s="16">
        <f>תקן_מקור[[#This Row],[עלות פריט]]*תקן_מקור[[#This Row],[כמות]]</f>
        <v>3000</v>
      </c>
    </row>
    <row r="300" spans="1:8" x14ac:dyDescent="0.3">
      <c r="A300" s="87" t="s">
        <v>94</v>
      </c>
      <c r="B300" s="1">
        <v>20</v>
      </c>
      <c r="C300" s="1" t="s">
        <v>458</v>
      </c>
      <c r="D300" s="1" t="s">
        <v>123</v>
      </c>
      <c r="E300" s="91" t="s">
        <v>427</v>
      </c>
      <c r="F300" s="2">
        <v>250</v>
      </c>
      <c r="G300" s="2">
        <v>6</v>
      </c>
      <c r="H300" s="16">
        <f>תקן_מקור[[#This Row],[עלות פריט]]*תקן_מקור[[#This Row],[כמות]]</f>
        <v>1500</v>
      </c>
    </row>
    <row r="301" spans="1:8" x14ac:dyDescent="0.3">
      <c r="A301" s="87" t="s">
        <v>94</v>
      </c>
      <c r="B301" s="1">
        <v>20</v>
      </c>
      <c r="C301" s="1" t="s">
        <v>458</v>
      </c>
      <c r="D301" s="1" t="s">
        <v>112</v>
      </c>
      <c r="E301" s="91" t="s">
        <v>43</v>
      </c>
      <c r="F301" s="2">
        <v>1000</v>
      </c>
      <c r="G301" s="2">
        <v>1</v>
      </c>
      <c r="H301" s="16">
        <f>תקן_מקור[[#This Row],[עלות פריט]]*תקן_מקור[[#This Row],[כמות]]</f>
        <v>1000</v>
      </c>
    </row>
    <row r="302" spans="1:8" x14ac:dyDescent="0.3">
      <c r="A302" s="87" t="s">
        <v>94</v>
      </c>
      <c r="B302" s="1">
        <v>20</v>
      </c>
      <c r="C302" s="1" t="s">
        <v>458</v>
      </c>
      <c r="D302" s="1" t="s">
        <v>112</v>
      </c>
      <c r="E302" s="91" t="s">
        <v>226</v>
      </c>
      <c r="F302" s="2">
        <v>500</v>
      </c>
      <c r="G302" s="2">
        <v>1</v>
      </c>
      <c r="H302" s="16">
        <f>תקן_מקור[[#This Row],[עלות פריט]]*תקן_מקור[[#This Row],[כמות]]</f>
        <v>500</v>
      </c>
    </row>
    <row r="303" spans="1:8" x14ac:dyDescent="0.3">
      <c r="A303" s="87" t="s">
        <v>94</v>
      </c>
      <c r="B303" s="1">
        <v>20</v>
      </c>
      <c r="C303" s="1" t="s">
        <v>458</v>
      </c>
      <c r="D303" s="1" t="s">
        <v>112</v>
      </c>
      <c r="E303" s="91" t="s">
        <v>220</v>
      </c>
      <c r="F303" s="2">
        <v>15000</v>
      </c>
      <c r="G303" s="2">
        <v>1</v>
      </c>
      <c r="H303" s="16">
        <f>תקן_מקור[[#This Row],[עלות פריט]]*תקן_מקור[[#This Row],[כמות]]</f>
        <v>15000</v>
      </c>
    </row>
    <row r="304" spans="1:8" x14ac:dyDescent="0.3">
      <c r="A304" s="87" t="s">
        <v>94</v>
      </c>
      <c r="B304" s="1">
        <v>20</v>
      </c>
      <c r="C304" s="1" t="s">
        <v>458</v>
      </c>
      <c r="D304" s="89" t="s">
        <v>112</v>
      </c>
      <c r="E304" s="91" t="s">
        <v>224</v>
      </c>
      <c r="F304" s="2">
        <v>5000</v>
      </c>
      <c r="G304" s="1"/>
      <c r="H304" s="16">
        <f>תקן_מקור[[#This Row],[עלות פריט]]*תקן_מקור[[#This Row],[כמות]]</f>
        <v>0</v>
      </c>
    </row>
    <row r="305" spans="1:8" x14ac:dyDescent="0.3">
      <c r="A305" s="87" t="s">
        <v>94</v>
      </c>
      <c r="B305" s="1">
        <v>20</v>
      </c>
      <c r="C305" s="1" t="s">
        <v>458</v>
      </c>
      <c r="D305" s="1" t="s">
        <v>123</v>
      </c>
      <c r="E305" s="91" t="s">
        <v>428</v>
      </c>
      <c r="F305" s="2">
        <v>1200</v>
      </c>
      <c r="G305" s="2">
        <v>2</v>
      </c>
      <c r="H305" s="16">
        <f>תקן_מקור[[#This Row],[עלות פריט]]*תקן_מקור[[#This Row],[כמות]]</f>
        <v>2400</v>
      </c>
    </row>
    <row r="306" spans="1:8" x14ac:dyDescent="0.3">
      <c r="A306" s="87" t="s">
        <v>94</v>
      </c>
      <c r="B306" s="1">
        <v>20</v>
      </c>
      <c r="C306" s="1" t="s">
        <v>458</v>
      </c>
      <c r="D306" s="1" t="s">
        <v>121</v>
      </c>
      <c r="E306" s="91" t="s">
        <v>49</v>
      </c>
      <c r="F306" s="2">
        <v>500</v>
      </c>
      <c r="G306" s="2">
        <v>1</v>
      </c>
      <c r="H306" s="16">
        <f>תקן_מקור[[#This Row],[עלות פריט]]*תקן_מקור[[#This Row],[כמות]]</f>
        <v>500</v>
      </c>
    </row>
    <row r="307" spans="1:8" x14ac:dyDescent="0.3">
      <c r="A307" s="87" t="s">
        <v>94</v>
      </c>
      <c r="B307" s="1">
        <v>20</v>
      </c>
      <c r="C307" s="1" t="s">
        <v>458</v>
      </c>
      <c r="D307" s="1" t="s">
        <v>112</v>
      </c>
      <c r="E307" s="91" t="s">
        <v>401</v>
      </c>
      <c r="F307" s="2">
        <v>4200</v>
      </c>
      <c r="G307" s="2"/>
      <c r="H307" s="16">
        <f>תקן_מקור[[#This Row],[עלות פריט]]*תקן_מקור[[#This Row],[כמות]]</f>
        <v>0</v>
      </c>
    </row>
    <row r="308" spans="1:8" x14ac:dyDescent="0.3">
      <c r="A308" s="87" t="s">
        <v>94</v>
      </c>
      <c r="B308" s="1">
        <v>20</v>
      </c>
      <c r="C308" s="1" t="s">
        <v>458</v>
      </c>
      <c r="D308" s="1" t="s">
        <v>112</v>
      </c>
      <c r="E308" s="91" t="s">
        <v>403</v>
      </c>
      <c r="F308" s="2">
        <v>2500</v>
      </c>
      <c r="G308" s="2"/>
      <c r="H308" s="16">
        <f>תקן_מקור[[#This Row],[עלות פריט]]*תקן_מקור[[#This Row],[כמות]]</f>
        <v>0</v>
      </c>
    </row>
    <row r="309" spans="1:8" x14ac:dyDescent="0.3">
      <c r="A309" s="87" t="s">
        <v>94</v>
      </c>
      <c r="B309" s="1">
        <v>20</v>
      </c>
      <c r="C309" s="1" t="s">
        <v>458</v>
      </c>
      <c r="D309" s="1" t="s">
        <v>112</v>
      </c>
      <c r="E309" s="91" t="s">
        <v>402</v>
      </c>
      <c r="F309" s="2">
        <v>3500</v>
      </c>
      <c r="G309" s="2">
        <v>1</v>
      </c>
      <c r="H309" s="16">
        <f>תקן_מקור[[#This Row],[עלות פריט]]*תקן_מקור[[#This Row],[כמות]]</f>
        <v>3500</v>
      </c>
    </row>
    <row r="310" spans="1:8" x14ac:dyDescent="0.3">
      <c r="A310" s="87" t="s">
        <v>94</v>
      </c>
      <c r="B310" s="1">
        <v>20</v>
      </c>
      <c r="C310" s="1" t="s">
        <v>458</v>
      </c>
      <c r="D310" s="1" t="s">
        <v>112</v>
      </c>
      <c r="E310" s="91" t="s">
        <v>437</v>
      </c>
      <c r="F310" s="2">
        <v>6500</v>
      </c>
      <c r="G310" s="2">
        <v>1</v>
      </c>
      <c r="H310" s="16">
        <f>תקן_מקור[[#This Row],[עלות פריט]]*תקן_מקור[[#This Row],[כמות]]</f>
        <v>6500</v>
      </c>
    </row>
    <row r="311" spans="1:8" x14ac:dyDescent="0.3">
      <c r="A311" s="87" t="s">
        <v>94</v>
      </c>
      <c r="B311" s="1">
        <v>20</v>
      </c>
      <c r="C311" s="1" t="s">
        <v>458</v>
      </c>
      <c r="D311" s="1" t="s">
        <v>112</v>
      </c>
      <c r="E311" s="91" t="s">
        <v>46</v>
      </c>
      <c r="F311" s="2">
        <v>1200</v>
      </c>
      <c r="G311" s="2">
        <v>1</v>
      </c>
      <c r="H311" s="16">
        <f>תקן_מקור[[#This Row],[עלות פריט]]*תקן_מקור[[#This Row],[כמות]]</f>
        <v>1200</v>
      </c>
    </row>
    <row r="312" spans="1:8" x14ac:dyDescent="0.3">
      <c r="A312" s="87" t="s">
        <v>94</v>
      </c>
      <c r="B312" s="1">
        <v>20</v>
      </c>
      <c r="C312" s="1" t="s">
        <v>458</v>
      </c>
      <c r="D312" s="89" t="s">
        <v>5</v>
      </c>
      <c r="E312" s="91" t="s">
        <v>436</v>
      </c>
      <c r="F312" s="2">
        <v>2500</v>
      </c>
      <c r="G312" s="1">
        <v>1</v>
      </c>
      <c r="H312" s="16">
        <f>תקן_מקור[[#This Row],[עלות פריט]]*תקן_מקור[[#This Row],[כמות]]</f>
        <v>2500</v>
      </c>
    </row>
    <row r="313" spans="1:8" x14ac:dyDescent="0.3">
      <c r="A313" s="87" t="s">
        <v>94</v>
      </c>
      <c r="B313" s="1">
        <v>20</v>
      </c>
      <c r="C313" s="1" t="s">
        <v>96</v>
      </c>
      <c r="D313" s="1" t="s">
        <v>216</v>
      </c>
      <c r="E313" s="91" t="s">
        <v>217</v>
      </c>
      <c r="F313" s="2">
        <v>600</v>
      </c>
      <c r="G313" s="1">
        <v>1</v>
      </c>
      <c r="H313" s="16">
        <f>תקן_מקור[[#This Row],[עלות פריט]]*תקן_מקור[[#This Row],[כמות]]</f>
        <v>600</v>
      </c>
    </row>
    <row r="314" spans="1:8" x14ac:dyDescent="0.3">
      <c r="A314" s="87" t="s">
        <v>94</v>
      </c>
      <c r="B314" s="1">
        <v>20</v>
      </c>
      <c r="C314" s="1" t="s">
        <v>96</v>
      </c>
      <c r="D314" s="1" t="s">
        <v>216</v>
      </c>
      <c r="E314" s="91" t="s">
        <v>30</v>
      </c>
      <c r="F314" s="2">
        <v>1200</v>
      </c>
      <c r="G314" s="2">
        <v>1</v>
      </c>
      <c r="H314" s="16">
        <f>תקן_מקור[[#This Row],[עלות פריט]]*תקן_מקור[[#This Row],[כמות]]</f>
        <v>1200</v>
      </c>
    </row>
    <row r="315" spans="1:8" x14ac:dyDescent="0.3">
      <c r="A315" s="87" t="s">
        <v>94</v>
      </c>
      <c r="B315" s="1">
        <v>20</v>
      </c>
      <c r="C315" s="1" t="s">
        <v>96</v>
      </c>
      <c r="D315" s="1" t="s">
        <v>68</v>
      </c>
      <c r="E315" s="91" t="s">
        <v>30</v>
      </c>
      <c r="F315" s="2">
        <v>1200</v>
      </c>
      <c r="G315" s="2"/>
      <c r="H315" s="16">
        <f>תקן_מקור[[#This Row],[עלות פריט]]*תקן_מקור[[#This Row],[כמות]]</f>
        <v>0</v>
      </c>
    </row>
    <row r="316" spans="1:8" x14ac:dyDescent="0.3">
      <c r="A316" s="87" t="s">
        <v>94</v>
      </c>
      <c r="B316" s="1">
        <v>20</v>
      </c>
      <c r="C316" s="1" t="s">
        <v>96</v>
      </c>
      <c r="D316" s="1" t="s">
        <v>68</v>
      </c>
      <c r="E316" s="91" t="s">
        <v>136</v>
      </c>
      <c r="F316" s="2">
        <v>2500</v>
      </c>
      <c r="G316" s="2">
        <v>1</v>
      </c>
      <c r="H316" s="16">
        <f>תקן_מקור[[#This Row],[עלות פריט]]*תקן_מקור[[#This Row],[כמות]]</f>
        <v>2500</v>
      </c>
    </row>
    <row r="317" spans="1:8" x14ac:dyDescent="0.3">
      <c r="A317" s="87" t="s">
        <v>94</v>
      </c>
      <c r="B317" s="1">
        <v>20</v>
      </c>
      <c r="C317" s="1" t="s">
        <v>96</v>
      </c>
      <c r="D317" s="1" t="s">
        <v>68</v>
      </c>
      <c r="E317" s="91" t="s">
        <v>59</v>
      </c>
      <c r="F317" s="2">
        <v>3500</v>
      </c>
      <c r="G317" s="2">
        <v>2</v>
      </c>
      <c r="H317" s="16">
        <f>תקן_מקור[[#This Row],[עלות פריט]]*תקן_מקור[[#This Row],[כמות]]</f>
        <v>7000</v>
      </c>
    </row>
    <row r="318" spans="1:8" x14ac:dyDescent="0.3">
      <c r="A318" s="87" t="s">
        <v>94</v>
      </c>
      <c r="B318" s="1">
        <v>20</v>
      </c>
      <c r="C318" s="1" t="s">
        <v>96</v>
      </c>
      <c r="D318" s="1" t="s">
        <v>216</v>
      </c>
      <c r="E318" s="91" t="s">
        <v>29</v>
      </c>
      <c r="F318" s="2">
        <v>3500</v>
      </c>
      <c r="G318" s="2">
        <v>1</v>
      </c>
      <c r="H318" s="16">
        <f>תקן_מקור[[#This Row],[עלות פריט]]*תקן_מקור[[#This Row],[כמות]]</f>
        <v>3500</v>
      </c>
    </row>
    <row r="319" spans="1:8" x14ac:dyDescent="0.3">
      <c r="A319" s="87" t="s">
        <v>94</v>
      </c>
      <c r="B319" s="1">
        <v>20</v>
      </c>
      <c r="C319" s="1" t="s">
        <v>96</v>
      </c>
      <c r="D319" s="1" t="s">
        <v>204</v>
      </c>
      <c r="E319" s="91" t="s">
        <v>29</v>
      </c>
      <c r="F319" s="2">
        <v>3500</v>
      </c>
      <c r="G319" s="2"/>
      <c r="H319" s="16">
        <f>תקן_מקור[[#This Row],[עלות פריט]]*תקן_מקור[[#This Row],[כמות]]</f>
        <v>0</v>
      </c>
    </row>
    <row r="320" spans="1:8" x14ac:dyDescent="0.3">
      <c r="A320" s="87" t="s">
        <v>94</v>
      </c>
      <c r="B320" s="1">
        <v>20</v>
      </c>
      <c r="C320" s="1" t="s">
        <v>100</v>
      </c>
      <c r="D320" s="89" t="s">
        <v>100</v>
      </c>
      <c r="E320" s="92" t="s">
        <v>205</v>
      </c>
      <c r="F320" s="2"/>
      <c r="G320" s="1">
        <v>0</v>
      </c>
      <c r="H320" s="16">
        <f>תקן_מקור[[#This Row],[עלות פריט]]*תקן_מקור[[#This Row],[כמות]]</f>
        <v>0</v>
      </c>
    </row>
    <row r="321" spans="1:8" x14ac:dyDescent="0.3">
      <c r="A321" s="87" t="s">
        <v>94</v>
      </c>
      <c r="B321" s="1">
        <v>20</v>
      </c>
      <c r="C321" s="1" t="s">
        <v>116</v>
      </c>
      <c r="D321" s="89" t="s">
        <v>109</v>
      </c>
      <c r="E321" s="91" t="s">
        <v>101</v>
      </c>
      <c r="F321" s="2">
        <v>4500</v>
      </c>
      <c r="G321" s="1">
        <v>1</v>
      </c>
      <c r="H321" s="16">
        <f>תקן_מקור[[#This Row],[עלות פריט]]*תקן_מקור[[#This Row],[כמות]]</f>
        <v>4500</v>
      </c>
    </row>
    <row r="322" spans="1:8" x14ac:dyDescent="0.3">
      <c r="A322" s="87" t="s">
        <v>94</v>
      </c>
      <c r="B322" s="1">
        <v>20</v>
      </c>
      <c r="C322" s="1" t="s">
        <v>116</v>
      </c>
      <c r="D322" s="1" t="s">
        <v>68</v>
      </c>
      <c r="E322" s="91" t="s">
        <v>201</v>
      </c>
      <c r="F322" s="2">
        <v>2500</v>
      </c>
      <c r="G322" s="2"/>
      <c r="H322" s="16">
        <f>תקן_מקור[[#This Row],[עלות פריט]]*תקן_מקור[[#This Row],[כמות]]</f>
        <v>0</v>
      </c>
    </row>
    <row r="323" spans="1:8" x14ac:dyDescent="0.3">
      <c r="A323" s="87" t="s">
        <v>94</v>
      </c>
      <c r="B323" s="1">
        <v>20</v>
      </c>
      <c r="C323" s="1" t="s">
        <v>116</v>
      </c>
      <c r="D323" s="1" t="s">
        <v>33</v>
      </c>
      <c r="E323" s="91" t="s">
        <v>201</v>
      </c>
      <c r="F323" s="2">
        <v>2500</v>
      </c>
      <c r="G323" s="2"/>
      <c r="H323" s="16">
        <f>תקן_מקור[[#This Row],[עלות פריט]]*תקן_מקור[[#This Row],[כמות]]</f>
        <v>0</v>
      </c>
    </row>
    <row r="324" spans="1:8" x14ac:dyDescent="0.3">
      <c r="A324" s="87" t="s">
        <v>94</v>
      </c>
      <c r="B324" s="1">
        <v>20</v>
      </c>
      <c r="C324" s="1" t="s">
        <v>116</v>
      </c>
      <c r="D324" s="1" t="s">
        <v>214</v>
      </c>
      <c r="E324" s="91" t="s">
        <v>201</v>
      </c>
      <c r="F324" s="2">
        <v>2500</v>
      </c>
      <c r="G324" s="2">
        <v>1</v>
      </c>
      <c r="H324" s="16">
        <f>תקן_מקור[[#This Row],[עלות פריט]]*תקן_מקור[[#This Row],[כמות]]</f>
        <v>2500</v>
      </c>
    </row>
    <row r="325" spans="1:8" x14ac:dyDescent="0.3">
      <c r="A325" s="87" t="s">
        <v>94</v>
      </c>
      <c r="B325" s="1">
        <v>20</v>
      </c>
      <c r="C325" s="1" t="s">
        <v>116</v>
      </c>
      <c r="D325" s="1" t="s">
        <v>204</v>
      </c>
      <c r="E325" s="91" t="s">
        <v>201</v>
      </c>
      <c r="F325" s="2">
        <v>2500</v>
      </c>
      <c r="G325" s="2">
        <v>1</v>
      </c>
      <c r="H325" s="16">
        <f>תקן_מקור[[#This Row],[עלות פריט]]*תקן_מקור[[#This Row],[כמות]]</f>
        <v>2500</v>
      </c>
    </row>
    <row r="326" spans="1:8" x14ac:dyDescent="0.3">
      <c r="A326" s="87" t="s">
        <v>94</v>
      </c>
      <c r="B326" s="1">
        <v>20</v>
      </c>
      <c r="C326" s="1" t="s">
        <v>116</v>
      </c>
      <c r="D326" s="1" t="s">
        <v>0</v>
      </c>
      <c r="E326" s="91" t="s">
        <v>200</v>
      </c>
      <c r="F326" s="2">
        <v>5000</v>
      </c>
      <c r="G326" s="2">
        <v>1</v>
      </c>
      <c r="H326" s="16">
        <f>תקן_מקור[[#This Row],[עלות פריט]]*תקן_מקור[[#This Row],[כמות]]</f>
        <v>5000</v>
      </c>
    </row>
    <row r="327" spans="1:8" x14ac:dyDescent="0.3">
      <c r="A327" s="87" t="s">
        <v>94</v>
      </c>
      <c r="B327" s="1">
        <v>20</v>
      </c>
      <c r="C327" s="1" t="s">
        <v>116</v>
      </c>
      <c r="D327" s="1" t="s">
        <v>5</v>
      </c>
      <c r="E327" s="91" t="s">
        <v>200</v>
      </c>
      <c r="F327" s="2">
        <v>5000</v>
      </c>
      <c r="G327" s="2">
        <v>1</v>
      </c>
      <c r="H327" s="16">
        <f>תקן_מקור[[#This Row],[עלות פריט]]*תקן_מקור[[#This Row],[כמות]]</f>
        <v>5000</v>
      </c>
    </row>
    <row r="328" spans="1:8" x14ac:dyDescent="0.3">
      <c r="A328" s="87" t="s">
        <v>94</v>
      </c>
      <c r="B328" s="1">
        <v>20</v>
      </c>
      <c r="C328" s="1" t="s">
        <v>116</v>
      </c>
      <c r="D328" s="1" t="s">
        <v>5</v>
      </c>
      <c r="E328" s="91" t="s">
        <v>199</v>
      </c>
      <c r="F328" s="2">
        <v>8000</v>
      </c>
      <c r="G328" s="2"/>
      <c r="H328" s="16">
        <f>תקן_מקור[[#This Row],[עלות פריט]]*תקן_מקור[[#This Row],[כמות]]</f>
        <v>0</v>
      </c>
    </row>
    <row r="329" spans="1:8" x14ac:dyDescent="0.3">
      <c r="A329" s="87" t="s">
        <v>94</v>
      </c>
      <c r="B329" s="1">
        <v>20</v>
      </c>
      <c r="C329" s="1" t="s">
        <v>116</v>
      </c>
      <c r="D329" s="1" t="s">
        <v>116</v>
      </c>
      <c r="E329" s="91" t="s">
        <v>103</v>
      </c>
      <c r="F329" s="2">
        <v>900</v>
      </c>
      <c r="G329" s="2">
        <v>1</v>
      </c>
      <c r="H329" s="16">
        <f>תקן_מקור[[#This Row],[עלות פריט]]*תקן_מקור[[#This Row],[כמות]]</f>
        <v>900</v>
      </c>
    </row>
    <row r="330" spans="1:8" x14ac:dyDescent="0.3">
      <c r="A330" s="87" t="s">
        <v>94</v>
      </c>
      <c r="B330" s="1">
        <v>20</v>
      </c>
      <c r="C330" s="1" t="s">
        <v>116</v>
      </c>
      <c r="D330" s="1" t="s">
        <v>109</v>
      </c>
      <c r="E330" s="91" t="s">
        <v>426</v>
      </c>
      <c r="F330" s="2">
        <v>5000</v>
      </c>
      <c r="G330" s="2">
        <v>1</v>
      </c>
      <c r="H330" s="16">
        <f>תקן_מקור[[#This Row],[עלות פריט]]*תקן_מקור[[#This Row],[כמות]]</f>
        <v>5000</v>
      </c>
    </row>
    <row r="331" spans="1:8" x14ac:dyDescent="0.3">
      <c r="A331" s="87" t="s">
        <v>94</v>
      </c>
      <c r="B331" s="1">
        <v>20</v>
      </c>
      <c r="C331" s="1" t="s">
        <v>116</v>
      </c>
      <c r="D331" s="1" t="s">
        <v>116</v>
      </c>
      <c r="E331" s="91" t="s">
        <v>61</v>
      </c>
      <c r="F331" s="2">
        <v>5200</v>
      </c>
      <c r="G331" s="2"/>
      <c r="H331" s="16">
        <f>תקן_מקור[[#This Row],[עלות פריט]]*תקן_מקור[[#This Row],[כמות]]</f>
        <v>0</v>
      </c>
    </row>
    <row r="332" spans="1:8" x14ac:dyDescent="0.3">
      <c r="A332" s="87" t="s">
        <v>94</v>
      </c>
      <c r="B332" s="1">
        <v>20</v>
      </c>
      <c r="C332" s="1" t="s">
        <v>116</v>
      </c>
      <c r="D332" s="1" t="s">
        <v>116</v>
      </c>
      <c r="E332" s="91" t="s">
        <v>60</v>
      </c>
      <c r="F332" s="2">
        <v>6100</v>
      </c>
      <c r="G332" s="2"/>
      <c r="H332" s="16">
        <f>תקן_מקור[[#This Row],[עלות פריט]]*תקן_מקור[[#This Row],[כמות]]</f>
        <v>0</v>
      </c>
    </row>
    <row r="333" spans="1:8" x14ac:dyDescent="0.3">
      <c r="A333" s="87" t="s">
        <v>94</v>
      </c>
      <c r="B333" s="1">
        <v>20</v>
      </c>
      <c r="C333" s="1" t="s">
        <v>116</v>
      </c>
      <c r="D333" s="1" t="s">
        <v>116</v>
      </c>
      <c r="E333" s="91" t="s">
        <v>397</v>
      </c>
      <c r="F333" s="2">
        <v>5000</v>
      </c>
      <c r="G333" s="2"/>
      <c r="H333" s="16">
        <f>תקן_מקור[[#This Row],[עלות פריט]]*תקן_מקור[[#This Row],[כמות]]</f>
        <v>0</v>
      </c>
    </row>
    <row r="334" spans="1:8" x14ac:dyDescent="0.3">
      <c r="A334" s="87" t="s">
        <v>94</v>
      </c>
      <c r="B334" s="1">
        <v>20</v>
      </c>
      <c r="C334" s="1" t="s">
        <v>95</v>
      </c>
      <c r="D334" s="1" t="s">
        <v>9</v>
      </c>
      <c r="E334" s="91" t="s">
        <v>210</v>
      </c>
      <c r="F334" s="2">
        <v>1000</v>
      </c>
      <c r="G334" s="2">
        <v>1</v>
      </c>
      <c r="H334" s="16">
        <f>תקן_מקור[[#This Row],[עלות פריט]]*תקן_מקור[[#This Row],[כמות]]</f>
        <v>1000</v>
      </c>
    </row>
    <row r="335" spans="1:8" x14ac:dyDescent="0.3">
      <c r="A335" s="87" t="s">
        <v>94</v>
      </c>
      <c r="B335" s="1">
        <v>20</v>
      </c>
      <c r="C335" s="1" t="s">
        <v>95</v>
      </c>
      <c r="D335" s="1" t="s">
        <v>36</v>
      </c>
      <c r="E335" s="91" t="s">
        <v>210</v>
      </c>
      <c r="F335" s="2">
        <v>1000</v>
      </c>
      <c r="G335" s="1">
        <v>1</v>
      </c>
      <c r="H335" s="16">
        <f>תקן_מקור[[#This Row],[עלות פריט]]*תקן_מקור[[#This Row],[כמות]]</f>
        <v>1000</v>
      </c>
    </row>
    <row r="336" spans="1:8" x14ac:dyDescent="0.3">
      <c r="A336" s="87" t="s">
        <v>94</v>
      </c>
      <c r="B336" s="1">
        <v>20</v>
      </c>
      <c r="C336" s="1" t="s">
        <v>95</v>
      </c>
      <c r="D336" s="1" t="s">
        <v>214</v>
      </c>
      <c r="E336" s="91" t="s">
        <v>210</v>
      </c>
      <c r="F336" s="2">
        <v>1000</v>
      </c>
      <c r="G336" s="2">
        <v>2</v>
      </c>
      <c r="H336" s="16">
        <f>תקן_מקור[[#This Row],[עלות פריט]]*תקן_מקור[[#This Row],[כמות]]</f>
        <v>2000</v>
      </c>
    </row>
    <row r="337" spans="1:8" x14ac:dyDescent="0.3">
      <c r="A337" s="87" t="s">
        <v>94</v>
      </c>
      <c r="B337" s="1">
        <v>20</v>
      </c>
      <c r="C337" s="1" t="s">
        <v>95</v>
      </c>
      <c r="D337" s="1" t="s">
        <v>87</v>
      </c>
      <c r="E337" s="91" t="s">
        <v>210</v>
      </c>
      <c r="F337" s="2">
        <v>1000</v>
      </c>
      <c r="G337" s="1">
        <v>1</v>
      </c>
      <c r="H337" s="16">
        <f>תקן_מקור[[#This Row],[עלות פריט]]*תקן_מקור[[#This Row],[כמות]]</f>
        <v>1000</v>
      </c>
    </row>
    <row r="338" spans="1:8" x14ac:dyDescent="0.3">
      <c r="A338" s="87" t="s">
        <v>94</v>
      </c>
      <c r="B338" s="1">
        <v>20</v>
      </c>
      <c r="C338" s="1" t="s">
        <v>95</v>
      </c>
      <c r="D338" s="1" t="s">
        <v>69</v>
      </c>
      <c r="E338" s="91" t="s">
        <v>210</v>
      </c>
      <c r="F338" s="2">
        <v>1000</v>
      </c>
      <c r="G338" s="1">
        <v>1</v>
      </c>
      <c r="H338" s="16">
        <f>תקן_מקור[[#This Row],[עלות פריט]]*תקן_מקור[[#This Row],[כמות]]</f>
        <v>1000</v>
      </c>
    </row>
    <row r="339" spans="1:8" x14ac:dyDescent="0.3">
      <c r="A339" s="87" t="s">
        <v>94</v>
      </c>
      <c r="B339" s="1">
        <v>20</v>
      </c>
      <c r="C339" s="1" t="s">
        <v>95</v>
      </c>
      <c r="D339" s="1" t="s">
        <v>216</v>
      </c>
      <c r="E339" s="91" t="s">
        <v>211</v>
      </c>
      <c r="F339" s="2">
        <v>1500</v>
      </c>
      <c r="G339" s="2">
        <v>1</v>
      </c>
      <c r="H339" s="16">
        <f>תקן_מקור[[#This Row],[עלות פריט]]*תקן_מקור[[#This Row],[כמות]]</f>
        <v>1500</v>
      </c>
    </row>
    <row r="340" spans="1:8" x14ac:dyDescent="0.3">
      <c r="A340" s="87" t="s">
        <v>94</v>
      </c>
      <c r="B340" s="1">
        <v>20</v>
      </c>
      <c r="C340" s="1" t="s">
        <v>95</v>
      </c>
      <c r="D340" s="1" t="s">
        <v>68</v>
      </c>
      <c r="E340" s="91" t="s">
        <v>211</v>
      </c>
      <c r="F340" s="2">
        <v>1500</v>
      </c>
      <c r="G340" s="2">
        <v>1</v>
      </c>
      <c r="H340" s="16">
        <f>תקן_מקור[[#This Row],[עלות פריט]]*תקן_מקור[[#This Row],[כמות]]</f>
        <v>1500</v>
      </c>
    </row>
    <row r="341" spans="1:8" x14ac:dyDescent="0.3">
      <c r="A341" s="87" t="s">
        <v>94</v>
      </c>
      <c r="B341" s="1">
        <v>20</v>
      </c>
      <c r="C341" s="1" t="s">
        <v>95</v>
      </c>
      <c r="D341" s="1" t="s">
        <v>33</v>
      </c>
      <c r="E341" s="91" t="s">
        <v>211</v>
      </c>
      <c r="F341" s="2">
        <v>1500</v>
      </c>
      <c r="G341" s="2"/>
      <c r="H341" s="16">
        <f>תקן_מקור[[#This Row],[עלות פריט]]*תקן_מקור[[#This Row],[כמות]]</f>
        <v>0</v>
      </c>
    </row>
    <row r="342" spans="1:8" x14ac:dyDescent="0.3">
      <c r="A342" s="87" t="s">
        <v>94</v>
      </c>
      <c r="B342" s="1">
        <v>20</v>
      </c>
      <c r="C342" s="1" t="s">
        <v>95</v>
      </c>
      <c r="D342" s="1" t="s">
        <v>204</v>
      </c>
      <c r="E342" s="91" t="s">
        <v>211</v>
      </c>
      <c r="F342" s="2">
        <v>1500</v>
      </c>
      <c r="G342" s="2">
        <v>1</v>
      </c>
      <c r="H342" s="16">
        <f>תקן_מקור[[#This Row],[עלות פריט]]*תקן_מקור[[#This Row],[כמות]]</f>
        <v>1500</v>
      </c>
    </row>
    <row r="343" spans="1:8" x14ac:dyDescent="0.3">
      <c r="A343" s="87" t="s">
        <v>94</v>
      </c>
      <c r="B343" s="1">
        <v>20</v>
      </c>
      <c r="C343" s="1" t="s">
        <v>95</v>
      </c>
      <c r="D343" s="89" t="s">
        <v>216</v>
      </c>
      <c r="E343" s="91" t="s">
        <v>111</v>
      </c>
      <c r="F343" s="2">
        <v>1500</v>
      </c>
      <c r="G343" s="1">
        <v>1</v>
      </c>
      <c r="H343" s="16">
        <f>תקן_מקור[[#This Row],[עלות פריט]]*תקן_מקור[[#This Row],[כמות]]</f>
        <v>1500</v>
      </c>
    </row>
    <row r="344" spans="1:8" x14ac:dyDescent="0.3">
      <c r="A344" s="87" t="s">
        <v>94</v>
      </c>
      <c r="B344" s="1">
        <v>20</v>
      </c>
      <c r="C344" s="1" t="s">
        <v>95</v>
      </c>
      <c r="D344" s="1" t="s">
        <v>3</v>
      </c>
      <c r="E344" s="91" t="s">
        <v>209</v>
      </c>
      <c r="F344" s="2">
        <v>1000</v>
      </c>
      <c r="G344" s="1">
        <v>1</v>
      </c>
      <c r="H344" s="16">
        <f>תקן_מקור[[#This Row],[עלות פריט]]*תקן_מקור[[#This Row],[כמות]]</f>
        <v>1000</v>
      </c>
    </row>
    <row r="345" spans="1:8" x14ac:dyDescent="0.3">
      <c r="A345" s="87" t="s">
        <v>94</v>
      </c>
      <c r="B345" s="1">
        <v>20</v>
      </c>
      <c r="C345" s="1" t="s">
        <v>95</v>
      </c>
      <c r="D345" s="1" t="s">
        <v>35</v>
      </c>
      <c r="E345" s="91" t="s">
        <v>209</v>
      </c>
      <c r="F345" s="2">
        <v>1000</v>
      </c>
      <c r="G345" s="1">
        <v>1</v>
      </c>
      <c r="H345" s="16">
        <f>תקן_מקור[[#This Row],[עלות פריט]]*תקן_מקור[[#This Row],[כמות]]</f>
        <v>1000</v>
      </c>
    </row>
    <row r="346" spans="1:8" x14ac:dyDescent="0.3">
      <c r="A346" s="87" t="s">
        <v>94</v>
      </c>
      <c r="B346" s="1">
        <v>20</v>
      </c>
      <c r="C346" s="1" t="s">
        <v>95</v>
      </c>
      <c r="D346" s="1" t="s">
        <v>216</v>
      </c>
      <c r="E346" s="91" t="s">
        <v>215</v>
      </c>
      <c r="F346" s="2">
        <v>1200</v>
      </c>
      <c r="G346" s="2"/>
      <c r="H346" s="16">
        <f>תקן_מקור[[#This Row],[עלות פריט]]*תקן_מקור[[#This Row],[כמות]]</f>
        <v>0</v>
      </c>
    </row>
    <row r="347" spans="1:8" x14ac:dyDescent="0.3">
      <c r="A347" s="87" t="s">
        <v>94</v>
      </c>
      <c r="B347" s="1">
        <v>20</v>
      </c>
      <c r="C347" s="1" t="s">
        <v>95</v>
      </c>
      <c r="D347" s="1" t="s">
        <v>33</v>
      </c>
      <c r="E347" s="91" t="s">
        <v>215</v>
      </c>
      <c r="F347" s="2">
        <v>1200</v>
      </c>
      <c r="G347" s="2"/>
      <c r="H347" s="16">
        <f>תקן_מקור[[#This Row],[עלות פריט]]*תקן_מקור[[#This Row],[כמות]]</f>
        <v>0</v>
      </c>
    </row>
    <row r="348" spans="1:8" x14ac:dyDescent="0.3">
      <c r="A348" s="87" t="s">
        <v>94</v>
      </c>
      <c r="B348" s="1">
        <v>20</v>
      </c>
      <c r="C348" s="1" t="s">
        <v>95</v>
      </c>
      <c r="D348" s="1" t="s">
        <v>204</v>
      </c>
      <c r="E348" s="91" t="s">
        <v>8</v>
      </c>
      <c r="F348" s="2">
        <v>400</v>
      </c>
      <c r="G348" s="2">
        <v>1</v>
      </c>
      <c r="H348" s="16">
        <f>תקן_מקור[[#This Row],[עלות פריט]]*תקן_מקור[[#This Row],[כמות]]</f>
        <v>400</v>
      </c>
    </row>
    <row r="349" spans="1:8" x14ac:dyDescent="0.3">
      <c r="A349" s="87" t="s">
        <v>94</v>
      </c>
      <c r="B349" s="1">
        <v>20</v>
      </c>
      <c r="C349" s="1" t="s">
        <v>95</v>
      </c>
      <c r="D349" s="1" t="s">
        <v>214</v>
      </c>
      <c r="E349" s="91" t="s">
        <v>129</v>
      </c>
      <c r="F349" s="2">
        <v>2500</v>
      </c>
      <c r="G349" s="2">
        <v>1</v>
      </c>
      <c r="H349" s="16">
        <f>תקן_מקור[[#This Row],[עלות פריט]]*תקן_מקור[[#This Row],[כמות]]</f>
        <v>2500</v>
      </c>
    </row>
    <row r="350" spans="1:8" ht="15" customHeight="1" x14ac:dyDescent="0.3">
      <c r="A350" s="87" t="s">
        <v>94</v>
      </c>
      <c r="B350" s="1">
        <v>20</v>
      </c>
      <c r="C350" s="1" t="s">
        <v>95</v>
      </c>
      <c r="D350" s="1" t="s">
        <v>204</v>
      </c>
      <c r="E350" s="91" t="s">
        <v>129</v>
      </c>
      <c r="F350" s="2">
        <v>2500</v>
      </c>
      <c r="G350" s="2">
        <v>1</v>
      </c>
      <c r="H350" s="16">
        <f>תקן_מקור[[#This Row],[עלות פריט]]*תקן_מקור[[#This Row],[כמות]]</f>
        <v>2500</v>
      </c>
    </row>
    <row r="351" spans="1:8" x14ac:dyDescent="0.3">
      <c r="A351" s="87" t="s">
        <v>94</v>
      </c>
      <c r="B351" s="1">
        <v>20</v>
      </c>
      <c r="C351" s="1" t="s">
        <v>95</v>
      </c>
      <c r="D351" s="1" t="s">
        <v>216</v>
      </c>
      <c r="E351" s="91" t="s">
        <v>108</v>
      </c>
      <c r="F351" s="2">
        <v>900</v>
      </c>
      <c r="G351" s="2">
        <v>1</v>
      </c>
      <c r="H351" s="16">
        <f>תקן_מקור[[#This Row],[עלות פריט]]*תקן_מקור[[#This Row],[כמות]]</f>
        <v>900</v>
      </c>
    </row>
    <row r="352" spans="1:8" x14ac:dyDescent="0.3">
      <c r="A352" s="87" t="s">
        <v>94</v>
      </c>
      <c r="B352" s="1">
        <v>20</v>
      </c>
      <c r="C352" s="1" t="s">
        <v>95</v>
      </c>
      <c r="D352" s="1" t="s">
        <v>204</v>
      </c>
      <c r="E352" s="91" t="s">
        <v>108</v>
      </c>
      <c r="F352" s="2">
        <v>900</v>
      </c>
      <c r="G352" s="2">
        <v>1</v>
      </c>
      <c r="H352" s="16">
        <f>תקן_מקור[[#This Row],[עלות פריט]]*תקן_מקור[[#This Row],[כמות]]</f>
        <v>900</v>
      </c>
    </row>
    <row r="353" spans="1:8" x14ac:dyDescent="0.3">
      <c r="A353" s="87" t="s">
        <v>94</v>
      </c>
      <c r="B353" s="1">
        <v>20</v>
      </c>
      <c r="C353" s="1" t="s">
        <v>95</v>
      </c>
      <c r="D353" s="1" t="s">
        <v>0</v>
      </c>
      <c r="E353" s="91" t="s">
        <v>212</v>
      </c>
      <c r="F353" s="2">
        <v>1500</v>
      </c>
      <c r="G353" s="2">
        <v>1</v>
      </c>
      <c r="H353" s="16">
        <f>תקן_מקור[[#This Row],[עלות פריט]]*תקן_מקור[[#This Row],[כמות]]</f>
        <v>1500</v>
      </c>
    </row>
    <row r="354" spans="1:8" x14ac:dyDescent="0.3">
      <c r="A354" s="87" t="s">
        <v>94</v>
      </c>
      <c r="B354" s="1">
        <v>20</v>
      </c>
      <c r="C354" s="1" t="s">
        <v>95</v>
      </c>
      <c r="D354" s="1" t="s">
        <v>214</v>
      </c>
      <c r="E354" s="91" t="s">
        <v>212</v>
      </c>
      <c r="F354" s="2">
        <v>1500</v>
      </c>
      <c r="G354" s="2">
        <v>1</v>
      </c>
      <c r="H354" s="16">
        <f>תקן_מקור[[#This Row],[עלות פריט]]*תקן_מקור[[#This Row],[כמות]]</f>
        <v>1500</v>
      </c>
    </row>
    <row r="355" spans="1:8" x14ac:dyDescent="0.3">
      <c r="A355" s="87" t="s">
        <v>94</v>
      </c>
      <c r="B355" s="1">
        <v>20</v>
      </c>
      <c r="C355" s="1" t="s">
        <v>95</v>
      </c>
      <c r="D355" s="1" t="s">
        <v>122</v>
      </c>
      <c r="E355" s="91" t="s">
        <v>83</v>
      </c>
      <c r="F355" s="2">
        <v>350</v>
      </c>
      <c r="G355" s="1">
        <v>1</v>
      </c>
      <c r="H355" s="16">
        <f>תקן_מקור[[#This Row],[עלות פריט]]*תקן_מקור[[#This Row],[כמות]]</f>
        <v>350</v>
      </c>
    </row>
    <row r="356" spans="1:8" x14ac:dyDescent="0.3">
      <c r="A356" s="87" t="s">
        <v>94</v>
      </c>
      <c r="B356" s="1">
        <v>20</v>
      </c>
      <c r="C356" s="1" t="s">
        <v>95</v>
      </c>
      <c r="D356" s="1" t="s">
        <v>216</v>
      </c>
      <c r="E356" s="91" t="s">
        <v>31</v>
      </c>
      <c r="F356" s="2">
        <v>15000</v>
      </c>
      <c r="G356" s="2"/>
      <c r="H356" s="16">
        <f>תקן_מקור[[#This Row],[עלות פריט]]*תקן_מקור[[#This Row],[כמות]]</f>
        <v>0</v>
      </c>
    </row>
    <row r="357" spans="1:8" x14ac:dyDescent="0.3">
      <c r="A357" s="87" t="s">
        <v>94</v>
      </c>
      <c r="B357" s="1">
        <v>20</v>
      </c>
      <c r="C357" s="1" t="s">
        <v>95</v>
      </c>
      <c r="D357" s="1" t="s">
        <v>109</v>
      </c>
      <c r="E357" s="91" t="s">
        <v>198</v>
      </c>
      <c r="F357" s="2">
        <v>375</v>
      </c>
      <c r="G357" s="2">
        <v>20</v>
      </c>
      <c r="H357" s="16">
        <f>תקן_מקור[[#This Row],[עלות פריט]]*תקן_מקור[[#This Row],[כמות]]</f>
        <v>7500</v>
      </c>
    </row>
    <row r="358" spans="1:8" x14ac:dyDescent="0.3">
      <c r="A358" s="87" t="s">
        <v>94</v>
      </c>
      <c r="B358" s="1">
        <v>20</v>
      </c>
      <c r="C358" s="1" t="s">
        <v>95</v>
      </c>
      <c r="D358" s="1" t="s">
        <v>36</v>
      </c>
      <c r="E358" s="91" t="s">
        <v>7</v>
      </c>
      <c r="F358" s="2">
        <v>600</v>
      </c>
      <c r="G358" s="1">
        <v>1</v>
      </c>
      <c r="H358" s="16">
        <f>תקן_מקור[[#This Row],[עלות פריט]]*תקן_מקור[[#This Row],[כמות]]</f>
        <v>600</v>
      </c>
    </row>
    <row r="359" spans="1:8" x14ac:dyDescent="0.3">
      <c r="A359" s="87" t="s">
        <v>94</v>
      </c>
      <c r="B359" s="1">
        <v>20</v>
      </c>
      <c r="C359" s="1" t="s">
        <v>95</v>
      </c>
      <c r="D359" s="1" t="s">
        <v>214</v>
      </c>
      <c r="E359" s="91" t="s">
        <v>7</v>
      </c>
      <c r="F359" s="2">
        <v>600</v>
      </c>
      <c r="G359" s="2">
        <v>2</v>
      </c>
      <c r="H359" s="16">
        <f>תקן_מקור[[#This Row],[עלות פריט]]*תקן_מקור[[#This Row],[כמות]]</f>
        <v>1200</v>
      </c>
    </row>
    <row r="360" spans="1:8" x14ac:dyDescent="0.3">
      <c r="A360" s="87" t="s">
        <v>94</v>
      </c>
      <c r="B360" s="1">
        <v>20</v>
      </c>
      <c r="C360" s="1" t="s">
        <v>95</v>
      </c>
      <c r="D360" s="1" t="s">
        <v>87</v>
      </c>
      <c r="E360" s="91" t="s">
        <v>7</v>
      </c>
      <c r="F360" s="2">
        <v>600</v>
      </c>
      <c r="G360" s="1">
        <v>3</v>
      </c>
      <c r="H360" s="16">
        <f>תקן_מקור[[#This Row],[עלות פריט]]*תקן_מקור[[#This Row],[כמות]]</f>
        <v>1800</v>
      </c>
    </row>
    <row r="361" spans="1:8" x14ac:dyDescent="0.3">
      <c r="A361" s="87" t="s">
        <v>94</v>
      </c>
      <c r="B361" s="1">
        <v>20</v>
      </c>
      <c r="C361" s="1" t="s">
        <v>95</v>
      </c>
      <c r="D361" s="1" t="s">
        <v>216</v>
      </c>
      <c r="E361" s="91" t="s">
        <v>10</v>
      </c>
      <c r="F361" s="2">
        <v>800</v>
      </c>
      <c r="G361" s="2">
        <v>1</v>
      </c>
      <c r="H361" s="16">
        <f>תקן_מקור[[#This Row],[עלות פריט]]*תקן_מקור[[#This Row],[כמות]]</f>
        <v>800</v>
      </c>
    </row>
    <row r="362" spans="1:8" x14ac:dyDescent="0.3">
      <c r="A362" s="87" t="s">
        <v>94</v>
      </c>
      <c r="B362" s="1">
        <v>20</v>
      </c>
      <c r="C362" s="1" t="s">
        <v>95</v>
      </c>
      <c r="D362" s="1" t="s">
        <v>68</v>
      </c>
      <c r="E362" s="91" t="s">
        <v>10</v>
      </c>
      <c r="F362" s="2">
        <v>1400</v>
      </c>
      <c r="G362" s="2"/>
      <c r="H362" s="16">
        <f>תקן_מקור[[#This Row],[עלות פריט]]*תקן_מקור[[#This Row],[כמות]]</f>
        <v>0</v>
      </c>
    </row>
    <row r="363" spans="1:8" x14ac:dyDescent="0.3">
      <c r="A363" s="87" t="s">
        <v>94</v>
      </c>
      <c r="B363" s="1">
        <v>20</v>
      </c>
      <c r="C363" s="1" t="s">
        <v>95</v>
      </c>
      <c r="D363" s="1" t="s">
        <v>204</v>
      </c>
      <c r="E363" s="91" t="s">
        <v>10</v>
      </c>
      <c r="F363" s="2">
        <v>800</v>
      </c>
      <c r="G363" s="2">
        <v>1</v>
      </c>
      <c r="H363" s="16">
        <f>תקן_מקור[[#This Row],[עלות פריט]]*תקן_מקור[[#This Row],[כמות]]</f>
        <v>800</v>
      </c>
    </row>
    <row r="364" spans="1:8" x14ac:dyDescent="0.3">
      <c r="A364" s="87" t="s">
        <v>94</v>
      </c>
      <c r="B364" s="1">
        <v>20</v>
      </c>
      <c r="C364" s="1" t="s">
        <v>95</v>
      </c>
      <c r="D364" s="1" t="s">
        <v>69</v>
      </c>
      <c r="E364" s="91" t="s">
        <v>10</v>
      </c>
      <c r="F364" s="2">
        <v>1200</v>
      </c>
      <c r="G364" s="1">
        <v>1</v>
      </c>
      <c r="H364" s="16">
        <f>תקן_מקור[[#This Row],[עלות פריט]]*תקן_מקור[[#This Row],[כמות]]</f>
        <v>1200</v>
      </c>
    </row>
    <row r="365" spans="1:8" x14ac:dyDescent="0.3">
      <c r="A365" s="87" t="s">
        <v>94</v>
      </c>
      <c r="B365" s="1">
        <v>20</v>
      </c>
      <c r="C365" s="1" t="s">
        <v>95</v>
      </c>
      <c r="D365" s="1" t="s">
        <v>0</v>
      </c>
      <c r="E365" s="91" t="s">
        <v>84</v>
      </c>
      <c r="F365" s="2">
        <v>750</v>
      </c>
      <c r="G365" s="2">
        <v>2</v>
      </c>
      <c r="H365" s="16">
        <f>תקן_מקור[[#This Row],[עלות פריט]]*תקן_מקור[[#This Row],[כמות]]</f>
        <v>1500</v>
      </c>
    </row>
    <row r="366" spans="1:8" x14ac:dyDescent="0.3">
      <c r="A366" s="87" t="s">
        <v>94</v>
      </c>
      <c r="B366" s="1">
        <v>20</v>
      </c>
      <c r="C366" s="1" t="s">
        <v>95</v>
      </c>
      <c r="D366" s="1" t="s">
        <v>9</v>
      </c>
      <c r="E366" s="91" t="s">
        <v>86</v>
      </c>
      <c r="F366" s="2">
        <v>2000</v>
      </c>
      <c r="G366" s="2">
        <v>2</v>
      </c>
      <c r="H366" s="16">
        <f>תקן_מקור[[#This Row],[עלות פריט]]*תקן_מקור[[#This Row],[כמות]]</f>
        <v>4000</v>
      </c>
    </row>
    <row r="367" spans="1:8" x14ac:dyDescent="0.3">
      <c r="A367" s="87" t="s">
        <v>94</v>
      </c>
      <c r="B367" s="1">
        <v>20</v>
      </c>
      <c r="C367" s="1" t="s">
        <v>95</v>
      </c>
      <c r="D367" s="1" t="s">
        <v>9</v>
      </c>
      <c r="E367" s="91" t="s">
        <v>137</v>
      </c>
      <c r="F367" s="2">
        <v>4000</v>
      </c>
      <c r="G367" s="2">
        <v>1</v>
      </c>
      <c r="H367" s="16">
        <f>תקן_מקור[[#This Row],[עלות פריט]]*תקן_מקור[[#This Row],[כמות]]</f>
        <v>4000</v>
      </c>
    </row>
    <row r="368" spans="1:8" x14ac:dyDescent="0.3">
      <c r="A368" s="87" t="s">
        <v>94</v>
      </c>
      <c r="B368" s="1">
        <v>20</v>
      </c>
      <c r="C368" s="1" t="s">
        <v>95</v>
      </c>
      <c r="D368" s="1" t="s">
        <v>5</v>
      </c>
      <c r="E368" s="91" t="s">
        <v>133</v>
      </c>
      <c r="F368" s="2">
        <v>650</v>
      </c>
      <c r="G368" s="2">
        <v>25</v>
      </c>
      <c r="H368" s="16">
        <f>תקן_מקור[[#This Row],[עלות פריט]]*תקן_מקור[[#This Row],[כמות]]</f>
        <v>16250</v>
      </c>
    </row>
    <row r="369" spans="1:8" x14ac:dyDescent="0.3">
      <c r="A369" s="87" t="s">
        <v>94</v>
      </c>
      <c r="B369" s="1">
        <v>20</v>
      </c>
      <c r="C369" s="1" t="s">
        <v>95</v>
      </c>
      <c r="D369" s="89" t="s">
        <v>109</v>
      </c>
      <c r="E369" s="91" t="s">
        <v>424</v>
      </c>
      <c r="F369" s="2">
        <v>1200</v>
      </c>
      <c r="G369" s="1">
        <v>1</v>
      </c>
      <c r="H369" s="16">
        <f>תקן_מקור[[#This Row],[עלות פריט]]*תקן_מקור[[#This Row],[כמות]]</f>
        <v>1200</v>
      </c>
    </row>
    <row r="370" spans="1:8" x14ac:dyDescent="0.3">
      <c r="A370" s="87" t="s">
        <v>94</v>
      </c>
      <c r="B370" s="1">
        <v>20</v>
      </c>
      <c r="C370" s="1" t="s">
        <v>95</v>
      </c>
      <c r="D370" s="1" t="s">
        <v>51</v>
      </c>
      <c r="E370" s="91" t="s">
        <v>54</v>
      </c>
      <c r="F370" s="2">
        <v>200</v>
      </c>
      <c r="G370" s="2">
        <v>6</v>
      </c>
      <c r="H370" s="16">
        <f>תקן_מקור[[#This Row],[עלות פריט]]*תקן_מקור[[#This Row],[כמות]]</f>
        <v>1200</v>
      </c>
    </row>
    <row r="371" spans="1:8" x14ac:dyDescent="0.3">
      <c r="A371" s="87" t="s">
        <v>94</v>
      </c>
      <c r="B371" s="1">
        <v>20</v>
      </c>
      <c r="C371" s="1" t="s">
        <v>95</v>
      </c>
      <c r="D371" s="1" t="s">
        <v>68</v>
      </c>
      <c r="E371" s="91" t="s">
        <v>106</v>
      </c>
      <c r="F371" s="2">
        <v>450</v>
      </c>
      <c r="G371" s="2">
        <v>2</v>
      </c>
      <c r="H371" s="16">
        <f>תקן_מקור[[#This Row],[עלות פריט]]*תקן_מקור[[#This Row],[כמות]]</f>
        <v>900</v>
      </c>
    </row>
    <row r="372" spans="1:8" x14ac:dyDescent="0.3">
      <c r="A372" s="87" t="s">
        <v>94</v>
      </c>
      <c r="B372" s="1">
        <v>20</v>
      </c>
      <c r="C372" s="1" t="s">
        <v>95</v>
      </c>
      <c r="D372" s="1" t="s">
        <v>33</v>
      </c>
      <c r="E372" s="91" t="s">
        <v>34</v>
      </c>
      <c r="F372" s="2">
        <v>1200</v>
      </c>
      <c r="G372" s="2"/>
      <c r="H372" s="16">
        <f>תקן_מקור[[#This Row],[עלות פריט]]*תקן_מקור[[#This Row],[כמות]]</f>
        <v>0</v>
      </c>
    </row>
    <row r="373" spans="1:8" x14ac:dyDescent="0.3">
      <c r="A373" s="87" t="s">
        <v>94</v>
      </c>
      <c r="B373" s="1">
        <v>20</v>
      </c>
      <c r="C373" s="1" t="s">
        <v>95</v>
      </c>
      <c r="D373" s="1" t="s">
        <v>0</v>
      </c>
      <c r="E373" s="91" t="s">
        <v>134</v>
      </c>
      <c r="F373" s="2">
        <v>450</v>
      </c>
      <c r="G373" s="2">
        <v>2</v>
      </c>
      <c r="H373" s="16">
        <f>תקן_מקור[[#This Row],[עלות פריט]]*תקן_מקור[[#This Row],[כמות]]</f>
        <v>900</v>
      </c>
    </row>
    <row r="374" spans="1:8" x14ac:dyDescent="0.3">
      <c r="A374" s="87" t="s">
        <v>94</v>
      </c>
      <c r="B374" s="1">
        <v>20</v>
      </c>
      <c r="C374" s="1" t="s">
        <v>95</v>
      </c>
      <c r="D374" s="1" t="s">
        <v>216</v>
      </c>
      <c r="E374" s="91" t="s">
        <v>134</v>
      </c>
      <c r="F374" s="2">
        <v>450</v>
      </c>
      <c r="G374" s="2">
        <v>1</v>
      </c>
      <c r="H374" s="16">
        <f>תקן_מקור[[#This Row],[עלות פריט]]*תקן_מקור[[#This Row],[כמות]]</f>
        <v>450</v>
      </c>
    </row>
    <row r="375" spans="1:8" x14ac:dyDescent="0.3">
      <c r="A375" s="87" t="s">
        <v>94</v>
      </c>
      <c r="B375" s="1">
        <v>20</v>
      </c>
      <c r="C375" s="1" t="s">
        <v>95</v>
      </c>
      <c r="D375" s="1" t="s">
        <v>33</v>
      </c>
      <c r="E375" s="91" t="s">
        <v>134</v>
      </c>
      <c r="F375" s="2">
        <v>450</v>
      </c>
      <c r="G375" s="2"/>
      <c r="H375" s="16">
        <f>תקן_מקור[[#This Row],[עלות פריט]]*תקן_מקור[[#This Row],[כמות]]</f>
        <v>0</v>
      </c>
    </row>
    <row r="376" spans="1:8" x14ac:dyDescent="0.3">
      <c r="A376" s="87" t="s">
        <v>94</v>
      </c>
      <c r="B376" s="1">
        <v>20</v>
      </c>
      <c r="C376" s="1" t="s">
        <v>95</v>
      </c>
      <c r="D376" s="1" t="s">
        <v>214</v>
      </c>
      <c r="E376" s="91" t="s">
        <v>134</v>
      </c>
      <c r="F376" s="2">
        <v>450</v>
      </c>
      <c r="G376" s="2">
        <v>20</v>
      </c>
      <c r="H376" s="16">
        <f>תקן_מקור[[#This Row],[עלות פריט]]*תקן_מקור[[#This Row],[כמות]]</f>
        <v>9000</v>
      </c>
    </row>
    <row r="377" spans="1:8" x14ac:dyDescent="0.3">
      <c r="A377" s="87" t="s">
        <v>94</v>
      </c>
      <c r="B377" s="1">
        <v>20</v>
      </c>
      <c r="C377" s="1" t="s">
        <v>95</v>
      </c>
      <c r="D377" s="1" t="s">
        <v>204</v>
      </c>
      <c r="E377" s="91" t="s">
        <v>134</v>
      </c>
      <c r="F377" s="2">
        <v>450</v>
      </c>
      <c r="G377" s="2">
        <v>5</v>
      </c>
      <c r="H377" s="16">
        <f>תקן_מקור[[#This Row],[עלות פריט]]*תקן_מקור[[#This Row],[כמות]]</f>
        <v>2250</v>
      </c>
    </row>
    <row r="378" spans="1:8" x14ac:dyDescent="0.3">
      <c r="A378" s="87" t="s">
        <v>94</v>
      </c>
      <c r="B378" s="1">
        <v>20</v>
      </c>
      <c r="C378" s="1" t="s">
        <v>95</v>
      </c>
      <c r="D378" s="1" t="s">
        <v>122</v>
      </c>
      <c r="E378" s="91" t="s">
        <v>82</v>
      </c>
      <c r="F378" s="2">
        <v>1200</v>
      </c>
      <c r="G378" s="1">
        <v>1</v>
      </c>
      <c r="H378" s="16">
        <f>תקן_מקור[[#This Row],[עלות פריט]]*תקן_מקור[[#This Row],[כמות]]</f>
        <v>1200</v>
      </c>
    </row>
    <row r="379" spans="1:8" x14ac:dyDescent="0.3">
      <c r="A379" s="87" t="s">
        <v>94</v>
      </c>
      <c r="B379" s="1">
        <v>20</v>
      </c>
      <c r="C379" s="1" t="s">
        <v>95</v>
      </c>
      <c r="D379" s="89" t="s">
        <v>109</v>
      </c>
      <c r="E379" s="91" t="s">
        <v>110</v>
      </c>
      <c r="F379" s="2">
        <v>800</v>
      </c>
      <c r="G379" s="1">
        <v>1</v>
      </c>
      <c r="H379" s="16">
        <f>תקן_מקור[[#This Row],[עלות פריט]]*תקן_מקור[[#This Row],[כמות]]</f>
        <v>800</v>
      </c>
    </row>
    <row r="380" spans="1:8" x14ac:dyDescent="0.3">
      <c r="A380" s="87" t="s">
        <v>94</v>
      </c>
      <c r="B380" s="1">
        <v>20</v>
      </c>
      <c r="C380" s="1" t="s">
        <v>95</v>
      </c>
      <c r="D380" s="1" t="s">
        <v>122</v>
      </c>
      <c r="E380" s="91" t="s">
        <v>16</v>
      </c>
      <c r="F380" s="2">
        <v>350</v>
      </c>
      <c r="G380" s="1">
        <v>1</v>
      </c>
      <c r="H380" s="16">
        <f>תקן_מקור[[#This Row],[עלות פריט]]*תקן_מקור[[#This Row],[כמות]]</f>
        <v>350</v>
      </c>
    </row>
    <row r="381" spans="1:8" x14ac:dyDescent="0.3">
      <c r="A381" s="87" t="s">
        <v>94</v>
      </c>
      <c r="B381" s="1">
        <v>20</v>
      </c>
      <c r="C381" s="1" t="s">
        <v>95</v>
      </c>
      <c r="D381" s="1" t="s">
        <v>9</v>
      </c>
      <c r="E381" s="91" t="s">
        <v>435</v>
      </c>
      <c r="F381" s="2">
        <v>1500</v>
      </c>
      <c r="G381" s="2">
        <v>1</v>
      </c>
      <c r="H381" s="16">
        <f>תקן_מקור[[#This Row],[עלות פריט]]*תקן_מקור[[#This Row],[כמות]]</f>
        <v>1500</v>
      </c>
    </row>
    <row r="382" spans="1:8" x14ac:dyDescent="0.3">
      <c r="A382" s="87" t="s">
        <v>94</v>
      </c>
      <c r="B382" s="1">
        <v>20</v>
      </c>
      <c r="C382" s="1" t="s">
        <v>95</v>
      </c>
      <c r="D382" s="1" t="s">
        <v>204</v>
      </c>
      <c r="E382" s="91" t="s">
        <v>434</v>
      </c>
      <c r="F382" s="2">
        <v>6000</v>
      </c>
      <c r="G382" s="2">
        <v>1</v>
      </c>
      <c r="H382" s="16">
        <f>תקן_מקור[[#This Row],[עלות פריט]]*תקן_מקור[[#This Row],[כמות]]</f>
        <v>6000</v>
      </c>
    </row>
    <row r="383" spans="1:8" x14ac:dyDescent="0.3">
      <c r="A383" s="87" t="s">
        <v>94</v>
      </c>
      <c r="B383" s="1">
        <v>20</v>
      </c>
      <c r="C383" s="1" t="s">
        <v>95</v>
      </c>
      <c r="D383" s="1" t="s">
        <v>122</v>
      </c>
      <c r="E383" s="91" t="s">
        <v>17</v>
      </c>
      <c r="F383" s="2">
        <v>250</v>
      </c>
      <c r="G383" s="1">
        <v>1</v>
      </c>
      <c r="H383" s="16">
        <f>תקן_מקור[[#This Row],[עלות פריט]]*תקן_מקור[[#This Row],[כמות]]</f>
        <v>250</v>
      </c>
    </row>
    <row r="384" spans="1:8" x14ac:dyDescent="0.3">
      <c r="A384" s="87" t="s">
        <v>94</v>
      </c>
      <c r="B384" s="1">
        <v>20</v>
      </c>
      <c r="C384" s="1" t="s">
        <v>95</v>
      </c>
      <c r="D384" s="1" t="s">
        <v>3</v>
      </c>
      <c r="E384" s="91" t="s">
        <v>4</v>
      </c>
      <c r="F384" s="2">
        <v>1200</v>
      </c>
      <c r="G384" s="1">
        <v>1</v>
      </c>
      <c r="H384" s="16">
        <f>תקן_מקור[[#This Row],[עלות פריט]]*תקן_מקור[[#This Row],[כמות]]</f>
        <v>1200</v>
      </c>
    </row>
    <row r="385" spans="1:8" x14ac:dyDescent="0.3">
      <c r="A385" s="87" t="s">
        <v>94</v>
      </c>
      <c r="B385" s="1">
        <v>20</v>
      </c>
      <c r="C385" s="1" t="s">
        <v>95</v>
      </c>
      <c r="D385" s="1" t="s">
        <v>35</v>
      </c>
      <c r="E385" s="91" t="s">
        <v>4</v>
      </c>
      <c r="F385" s="2">
        <v>1200</v>
      </c>
      <c r="G385" s="2">
        <v>1</v>
      </c>
      <c r="H385" s="16">
        <f>תקן_מקור[[#This Row],[עלות פריט]]*תקן_מקור[[#This Row],[כמות]]</f>
        <v>1200</v>
      </c>
    </row>
    <row r="386" spans="1:8" x14ac:dyDescent="0.3">
      <c r="A386" s="87" t="s">
        <v>94</v>
      </c>
      <c r="B386" s="1">
        <v>20</v>
      </c>
      <c r="C386" s="1" t="s">
        <v>95</v>
      </c>
      <c r="D386" s="1" t="s">
        <v>51</v>
      </c>
      <c r="E386" s="91" t="s">
        <v>55</v>
      </c>
      <c r="F386" s="2">
        <v>1650</v>
      </c>
      <c r="G386" s="2">
        <v>2</v>
      </c>
      <c r="H386" s="16">
        <f>תקן_מקור[[#This Row],[עלות פריט]]*תקן_מקור[[#This Row],[כמות]]</f>
        <v>3300</v>
      </c>
    </row>
    <row r="387" spans="1:8" x14ac:dyDescent="0.3">
      <c r="A387" s="87" t="s">
        <v>94</v>
      </c>
      <c r="B387" s="1">
        <v>20</v>
      </c>
      <c r="C387" s="1" t="s">
        <v>95</v>
      </c>
      <c r="D387" s="1" t="s">
        <v>122</v>
      </c>
      <c r="E387" s="91" t="s">
        <v>12</v>
      </c>
      <c r="F387" s="2">
        <v>600</v>
      </c>
      <c r="G387" s="1">
        <v>1</v>
      </c>
      <c r="H387" s="16">
        <f>תקן_מקור[[#This Row],[עלות פריט]]*תקן_מקור[[#This Row],[כמות]]</f>
        <v>600</v>
      </c>
    </row>
    <row r="388" spans="1:8" x14ac:dyDescent="0.3">
      <c r="A388" s="87" t="s">
        <v>94</v>
      </c>
      <c r="B388" s="1">
        <v>20</v>
      </c>
      <c r="C388" s="1" t="s">
        <v>95</v>
      </c>
      <c r="D388" s="1" t="s">
        <v>216</v>
      </c>
      <c r="E388" s="91" t="s">
        <v>32</v>
      </c>
      <c r="F388" s="2">
        <v>1100</v>
      </c>
      <c r="G388" s="2">
        <v>1</v>
      </c>
      <c r="H388" s="16">
        <f>תקן_מקור[[#This Row],[עלות פריט]]*תקן_מקור[[#This Row],[כמות]]</f>
        <v>1100</v>
      </c>
    </row>
    <row r="389" spans="1:8" x14ac:dyDescent="0.3">
      <c r="A389" s="87" t="s">
        <v>94</v>
      </c>
      <c r="B389" s="1">
        <v>20</v>
      </c>
      <c r="C389" s="1" t="s">
        <v>95</v>
      </c>
      <c r="D389" s="1" t="s">
        <v>9</v>
      </c>
      <c r="E389" s="91" t="s">
        <v>127</v>
      </c>
      <c r="F389" s="2">
        <v>700</v>
      </c>
      <c r="G389" s="2">
        <v>1</v>
      </c>
      <c r="H389" s="16">
        <f>תקן_מקור[[#This Row],[עלות פריט]]*תקן_מקור[[#This Row],[כמות]]</f>
        <v>700</v>
      </c>
    </row>
    <row r="390" spans="1:8" x14ac:dyDescent="0.3">
      <c r="A390" s="87" t="s">
        <v>94</v>
      </c>
      <c r="B390" s="1">
        <v>20</v>
      </c>
      <c r="C390" s="1" t="s">
        <v>95</v>
      </c>
      <c r="D390" s="1" t="s">
        <v>204</v>
      </c>
      <c r="E390" s="91" t="s">
        <v>127</v>
      </c>
      <c r="F390" s="2">
        <v>700</v>
      </c>
      <c r="G390" s="2">
        <v>1</v>
      </c>
      <c r="H390" s="16">
        <f>תקן_מקור[[#This Row],[עלות פריט]]*תקן_מקור[[#This Row],[כמות]]</f>
        <v>700</v>
      </c>
    </row>
    <row r="391" spans="1:8" x14ac:dyDescent="0.3">
      <c r="A391" s="87" t="s">
        <v>94</v>
      </c>
      <c r="B391" s="1">
        <v>20</v>
      </c>
      <c r="C391" s="1" t="s">
        <v>95</v>
      </c>
      <c r="D391" s="89" t="s">
        <v>51</v>
      </c>
      <c r="E391" s="91" t="s">
        <v>102</v>
      </c>
      <c r="F391" s="2">
        <v>15000</v>
      </c>
      <c r="G391" s="1">
        <v>1</v>
      </c>
      <c r="H391" s="16">
        <f>תקן_מקור[[#This Row],[עלות פריט]]*תקן_מקור[[#This Row],[כמות]]</f>
        <v>15000</v>
      </c>
    </row>
    <row r="392" spans="1:8" x14ac:dyDescent="0.3">
      <c r="A392" s="87" t="s">
        <v>94</v>
      </c>
      <c r="B392" s="1">
        <v>20</v>
      </c>
      <c r="C392" s="1" t="s">
        <v>95</v>
      </c>
      <c r="D392" s="1" t="s">
        <v>5</v>
      </c>
      <c r="E392" s="91" t="s">
        <v>190</v>
      </c>
      <c r="F392" s="2">
        <v>1590</v>
      </c>
      <c r="G392" s="2">
        <v>5</v>
      </c>
      <c r="H392" s="16">
        <f>תקן_מקור[[#This Row],[עלות פריט]]*תקן_מקור[[#This Row],[כמות]]</f>
        <v>7950</v>
      </c>
    </row>
    <row r="393" spans="1:8" x14ac:dyDescent="0.3">
      <c r="A393" s="87" t="s">
        <v>94</v>
      </c>
      <c r="B393" s="1">
        <v>20</v>
      </c>
      <c r="C393" s="1" t="s">
        <v>95</v>
      </c>
      <c r="D393" s="1" t="s">
        <v>51</v>
      </c>
      <c r="E393" s="91" t="s">
        <v>52</v>
      </c>
      <c r="F393" s="2">
        <v>850</v>
      </c>
      <c r="G393" s="2">
        <v>1</v>
      </c>
      <c r="H393" s="16">
        <f>תקן_מקור[[#This Row],[עלות פריט]]*תקן_מקור[[#This Row],[כמות]]</f>
        <v>850</v>
      </c>
    </row>
    <row r="394" spans="1:8" x14ac:dyDescent="0.3">
      <c r="A394" s="87" t="s">
        <v>94</v>
      </c>
      <c r="B394" s="1">
        <v>20</v>
      </c>
      <c r="C394" s="1" t="s">
        <v>95</v>
      </c>
      <c r="D394" s="1" t="s">
        <v>68</v>
      </c>
      <c r="E394" s="91" t="s">
        <v>92</v>
      </c>
      <c r="F394" s="2">
        <v>750</v>
      </c>
      <c r="G394" s="2">
        <v>1</v>
      </c>
      <c r="H394" s="16">
        <f>תקן_מקור[[#This Row],[עלות פריט]]*תקן_מקור[[#This Row],[כמות]]</f>
        <v>750</v>
      </c>
    </row>
    <row r="395" spans="1:8" x14ac:dyDescent="0.3">
      <c r="A395" s="87" t="s">
        <v>94</v>
      </c>
      <c r="B395" s="1">
        <v>20</v>
      </c>
      <c r="C395" s="1" t="s">
        <v>95</v>
      </c>
      <c r="D395" s="1" t="s">
        <v>68</v>
      </c>
      <c r="E395" s="91" t="s">
        <v>400</v>
      </c>
      <c r="F395" s="2">
        <v>2500</v>
      </c>
      <c r="G395" s="2">
        <v>1</v>
      </c>
      <c r="H395" s="16">
        <f>תקן_מקור[[#This Row],[עלות פריט]]*תקן_מקור[[#This Row],[כמות]]</f>
        <v>2500</v>
      </c>
    </row>
    <row r="396" spans="1:8" x14ac:dyDescent="0.3">
      <c r="A396" s="87" t="s">
        <v>94</v>
      </c>
      <c r="B396" s="1">
        <v>20</v>
      </c>
      <c r="C396" s="1" t="s">
        <v>95</v>
      </c>
      <c r="D396" s="1" t="s">
        <v>216</v>
      </c>
      <c r="E396" s="91" t="s">
        <v>128</v>
      </c>
      <c r="F396" s="2">
        <v>1700</v>
      </c>
      <c r="G396" s="2"/>
      <c r="H396" s="16">
        <f>תקן_מקור[[#This Row],[עלות פריט]]*תקן_מקור[[#This Row],[כמות]]</f>
        <v>0</v>
      </c>
    </row>
    <row r="397" spans="1:8" x14ac:dyDescent="0.3">
      <c r="A397" s="87" t="s">
        <v>94</v>
      </c>
      <c r="B397" s="1">
        <v>20</v>
      </c>
      <c r="C397" s="1" t="s">
        <v>95</v>
      </c>
      <c r="D397" s="1" t="s">
        <v>33</v>
      </c>
      <c r="E397" s="91" t="s">
        <v>128</v>
      </c>
      <c r="F397" s="2">
        <v>1700</v>
      </c>
      <c r="G397" s="2"/>
      <c r="H397" s="16">
        <f>תקן_מקור[[#This Row],[עלות פריט]]*תקן_מקור[[#This Row],[כמות]]</f>
        <v>0</v>
      </c>
    </row>
    <row r="398" spans="1:8" x14ac:dyDescent="0.3">
      <c r="A398" s="87" t="s">
        <v>94</v>
      </c>
      <c r="B398" s="1">
        <v>20</v>
      </c>
      <c r="C398" s="1" t="s">
        <v>95</v>
      </c>
      <c r="D398" s="1" t="s">
        <v>204</v>
      </c>
      <c r="E398" s="91" t="s">
        <v>128</v>
      </c>
      <c r="F398" s="2">
        <v>1700</v>
      </c>
      <c r="G398" s="2">
        <v>1</v>
      </c>
      <c r="H398" s="16">
        <f>תקן_מקור[[#This Row],[עלות פריט]]*תקן_מקור[[#This Row],[כמות]]</f>
        <v>1700</v>
      </c>
    </row>
    <row r="399" spans="1:8" x14ac:dyDescent="0.3">
      <c r="A399" s="87" t="s">
        <v>94</v>
      </c>
      <c r="B399" s="1">
        <v>20</v>
      </c>
      <c r="C399" s="1" t="s">
        <v>95</v>
      </c>
      <c r="D399" s="1" t="s">
        <v>0</v>
      </c>
      <c r="E399" s="91" t="s">
        <v>85</v>
      </c>
      <c r="F399" s="2">
        <v>800</v>
      </c>
      <c r="G399" s="2">
        <v>1</v>
      </c>
      <c r="H399" s="16">
        <f>תקן_מקור[[#This Row],[עלות פריט]]*תקן_מקור[[#This Row],[כמות]]</f>
        <v>800</v>
      </c>
    </row>
    <row r="400" spans="1:8" x14ac:dyDescent="0.3">
      <c r="A400" s="87" t="s">
        <v>94</v>
      </c>
      <c r="B400" s="1">
        <v>20</v>
      </c>
      <c r="C400" s="1" t="s">
        <v>95</v>
      </c>
      <c r="D400" s="1" t="s">
        <v>214</v>
      </c>
      <c r="E400" s="91" t="s">
        <v>131</v>
      </c>
      <c r="F400" s="2">
        <v>1500</v>
      </c>
      <c r="G400" s="2">
        <v>4</v>
      </c>
      <c r="H400" s="16">
        <f>תקן_מקור[[#This Row],[עלות פריט]]*תקן_מקור[[#This Row],[כמות]]</f>
        <v>6000</v>
      </c>
    </row>
    <row r="401" spans="1:8" x14ac:dyDescent="0.3">
      <c r="A401" s="87" t="s">
        <v>94</v>
      </c>
      <c r="B401" s="1">
        <v>20</v>
      </c>
      <c r="C401" s="1" t="s">
        <v>95</v>
      </c>
      <c r="D401" s="1" t="s">
        <v>204</v>
      </c>
      <c r="E401" s="91" t="s">
        <v>131</v>
      </c>
      <c r="F401" s="2">
        <v>1500</v>
      </c>
      <c r="G401" s="2">
        <v>1</v>
      </c>
      <c r="H401" s="16">
        <f>תקן_מקור[[#This Row],[עלות פריט]]*תקן_מקור[[#This Row],[כמות]]</f>
        <v>1500</v>
      </c>
    </row>
    <row r="402" spans="1:8" x14ac:dyDescent="0.3">
      <c r="A402" s="87" t="s">
        <v>94</v>
      </c>
      <c r="B402" s="1">
        <v>20</v>
      </c>
      <c r="C402" s="1" t="s">
        <v>95</v>
      </c>
      <c r="D402" s="1" t="s">
        <v>51</v>
      </c>
      <c r="E402" s="91" t="s">
        <v>53</v>
      </c>
      <c r="F402" s="2">
        <v>400</v>
      </c>
      <c r="G402" s="2">
        <v>1</v>
      </c>
      <c r="H402" s="16">
        <f>תקן_מקור[[#This Row],[עלות פריט]]*תקן_מקור[[#This Row],[כמות]]</f>
        <v>400</v>
      </c>
    </row>
    <row r="403" spans="1:8" x14ac:dyDescent="0.3">
      <c r="A403" s="87" t="s">
        <v>94</v>
      </c>
      <c r="B403" s="1">
        <v>20</v>
      </c>
      <c r="C403" s="1" t="s">
        <v>95</v>
      </c>
      <c r="D403" s="1" t="s">
        <v>3</v>
      </c>
      <c r="E403" s="91" t="s">
        <v>125</v>
      </c>
      <c r="F403" s="2">
        <v>250</v>
      </c>
      <c r="G403" s="1">
        <v>7</v>
      </c>
      <c r="H403" s="16">
        <f>תקן_מקור[[#This Row],[עלות פריט]]*תקן_מקור[[#This Row],[כמות]]</f>
        <v>1750</v>
      </c>
    </row>
    <row r="404" spans="1:8" x14ac:dyDescent="0.3">
      <c r="A404" s="87" t="s">
        <v>94</v>
      </c>
      <c r="B404" s="1">
        <v>20</v>
      </c>
      <c r="C404" s="1" t="s">
        <v>95</v>
      </c>
      <c r="D404" s="1" t="s">
        <v>35</v>
      </c>
      <c r="E404" s="91" t="s">
        <v>125</v>
      </c>
      <c r="F404" s="2">
        <v>250</v>
      </c>
      <c r="G404" s="2">
        <v>5</v>
      </c>
      <c r="H404" s="16">
        <f>תקן_מקור[[#This Row],[עלות פריט]]*תקן_מקור[[#This Row],[כמות]]</f>
        <v>1250</v>
      </c>
    </row>
    <row r="405" spans="1:8" x14ac:dyDescent="0.3">
      <c r="A405" s="87" t="s">
        <v>94</v>
      </c>
      <c r="B405" s="1">
        <v>20</v>
      </c>
      <c r="C405" s="1" t="s">
        <v>456</v>
      </c>
      <c r="D405" s="89" t="s">
        <v>456</v>
      </c>
      <c r="E405" s="92" t="s">
        <v>205</v>
      </c>
      <c r="F405" s="2"/>
      <c r="G405" s="1">
        <v>0</v>
      </c>
      <c r="H405" s="16">
        <f>תקן_מקור[[#This Row],[עלות פריט]]*תקן_מקור[[#This Row],[כמות]]</f>
        <v>0</v>
      </c>
    </row>
    <row r="406" spans="1:8" x14ac:dyDescent="0.3">
      <c r="A406" s="87" t="s">
        <v>94</v>
      </c>
      <c r="B406" s="1">
        <v>20</v>
      </c>
      <c r="C406" s="1" t="s">
        <v>207</v>
      </c>
      <c r="D406" s="89" t="s">
        <v>207</v>
      </c>
      <c r="E406" s="92" t="s">
        <v>205</v>
      </c>
      <c r="F406" s="2"/>
      <c r="G406" s="1">
        <v>0</v>
      </c>
      <c r="H406" s="16">
        <f>תקן_מקור[[#This Row],[עלות פריט]]*תקן_מקור[[#This Row],[כמות]]</f>
        <v>0</v>
      </c>
    </row>
    <row r="407" spans="1:8" x14ac:dyDescent="0.3">
      <c r="A407" s="87" t="s">
        <v>94</v>
      </c>
      <c r="B407" s="1">
        <v>30</v>
      </c>
      <c r="C407" s="1" t="s">
        <v>118</v>
      </c>
      <c r="D407" s="1" t="s">
        <v>109</v>
      </c>
      <c r="E407" s="91" t="s">
        <v>63</v>
      </c>
      <c r="F407" s="2">
        <v>250</v>
      </c>
      <c r="G407" s="2">
        <v>6</v>
      </c>
      <c r="H407" s="16">
        <f>תקן_מקור[[#This Row],[עלות פריט]]*תקן_מקור[[#This Row],[כמות]]</f>
        <v>1500</v>
      </c>
    </row>
    <row r="408" spans="1:8" x14ac:dyDescent="0.3">
      <c r="A408" s="87" t="s">
        <v>94</v>
      </c>
      <c r="B408" s="1">
        <v>30</v>
      </c>
      <c r="C408" s="1" t="s">
        <v>118</v>
      </c>
      <c r="D408" s="1" t="s">
        <v>216</v>
      </c>
      <c r="E408" s="91" t="s">
        <v>455</v>
      </c>
      <c r="F408" s="2">
        <v>500</v>
      </c>
      <c r="G408" s="2">
        <v>1</v>
      </c>
      <c r="H408" s="16">
        <f>תקן_מקור[[#This Row],[עלות פריט]]*תקן_מקור[[#This Row],[כמות]]</f>
        <v>500</v>
      </c>
    </row>
    <row r="409" spans="1:8" x14ac:dyDescent="0.3">
      <c r="A409" s="87" t="s">
        <v>94</v>
      </c>
      <c r="B409" s="1">
        <v>30</v>
      </c>
      <c r="C409" s="1" t="s">
        <v>118</v>
      </c>
      <c r="D409" s="1" t="s">
        <v>33</v>
      </c>
      <c r="E409" s="91" t="s">
        <v>455</v>
      </c>
      <c r="F409" s="2">
        <v>500</v>
      </c>
      <c r="G409" s="2">
        <v>1</v>
      </c>
      <c r="H409" s="16">
        <f>תקן_מקור[[#This Row],[עלות פריט]]*תקן_מקור[[#This Row],[כמות]]</f>
        <v>500</v>
      </c>
    </row>
    <row r="410" spans="1:8" x14ac:dyDescent="0.3">
      <c r="A410" s="87" t="s">
        <v>94</v>
      </c>
      <c r="B410" s="1">
        <v>30</v>
      </c>
      <c r="C410" s="1" t="s">
        <v>118</v>
      </c>
      <c r="D410" s="1" t="s">
        <v>35</v>
      </c>
      <c r="E410" s="91" t="s">
        <v>433</v>
      </c>
      <c r="F410" s="2">
        <v>500</v>
      </c>
      <c r="G410" s="2">
        <v>1</v>
      </c>
      <c r="H410" s="16">
        <f>תקן_מקור[[#This Row],[עלות פריט]]*תקן_מקור[[#This Row],[כמות]]</f>
        <v>500</v>
      </c>
    </row>
    <row r="411" spans="1:8" x14ac:dyDescent="0.3">
      <c r="A411" s="87" t="s">
        <v>94</v>
      </c>
      <c r="B411" s="1">
        <v>30</v>
      </c>
      <c r="C411" s="1" t="s">
        <v>118</v>
      </c>
      <c r="D411" s="1" t="s">
        <v>39</v>
      </c>
      <c r="E411" s="91" t="s">
        <v>208</v>
      </c>
      <c r="F411" s="2">
        <v>500</v>
      </c>
      <c r="G411" s="1">
        <v>3</v>
      </c>
      <c r="H411" s="16">
        <f>תקן_מקור[[#This Row],[עלות פריט]]*תקן_מקור[[#This Row],[כמות]]</f>
        <v>1500</v>
      </c>
    </row>
    <row r="412" spans="1:8" x14ac:dyDescent="0.3">
      <c r="A412" s="87" t="s">
        <v>94</v>
      </c>
      <c r="B412" s="1">
        <v>30</v>
      </c>
      <c r="C412" s="1" t="s">
        <v>118</v>
      </c>
      <c r="D412" s="1" t="s">
        <v>0</v>
      </c>
      <c r="E412" s="91" t="s">
        <v>432</v>
      </c>
      <c r="F412" s="2">
        <v>500</v>
      </c>
      <c r="G412" s="2">
        <v>1</v>
      </c>
      <c r="H412" s="16">
        <f>תקן_מקור[[#This Row],[עלות פריט]]*תקן_מקור[[#This Row],[כמות]]</f>
        <v>500</v>
      </c>
    </row>
    <row r="413" spans="1:8" x14ac:dyDescent="0.3">
      <c r="A413" s="87" t="s">
        <v>94</v>
      </c>
      <c r="B413" s="1">
        <v>30</v>
      </c>
      <c r="C413" s="1" t="s">
        <v>118</v>
      </c>
      <c r="D413" s="1" t="s">
        <v>51</v>
      </c>
      <c r="E413" s="91" t="s">
        <v>430</v>
      </c>
      <c r="F413" s="2">
        <v>500</v>
      </c>
      <c r="G413" s="2">
        <v>1</v>
      </c>
      <c r="H413" s="16">
        <f>תקן_מקור[[#This Row],[עלות פריט]]*תקן_מקור[[#This Row],[כמות]]</f>
        <v>500</v>
      </c>
    </row>
    <row r="414" spans="1:8" x14ac:dyDescent="0.3">
      <c r="A414" s="87" t="s">
        <v>94</v>
      </c>
      <c r="B414" s="1">
        <v>30</v>
      </c>
      <c r="C414" s="1" t="s">
        <v>118</v>
      </c>
      <c r="D414" s="89" t="s">
        <v>68</v>
      </c>
      <c r="E414" s="91" t="s">
        <v>431</v>
      </c>
      <c r="F414" s="2">
        <v>500</v>
      </c>
      <c r="G414" s="2">
        <v>1</v>
      </c>
      <c r="H414" s="16">
        <f>תקן_מקור[[#This Row],[עלות פריט]]*תקן_מקור[[#This Row],[כמות]]</f>
        <v>500</v>
      </c>
    </row>
    <row r="415" spans="1:8" x14ac:dyDescent="0.3">
      <c r="A415" s="87" t="s">
        <v>94</v>
      </c>
      <c r="B415" s="1">
        <v>30</v>
      </c>
      <c r="C415" s="1" t="s">
        <v>118</v>
      </c>
      <c r="D415" s="1" t="s">
        <v>87</v>
      </c>
      <c r="E415" s="91" t="s">
        <v>81</v>
      </c>
      <c r="F415" s="2">
        <v>1300</v>
      </c>
      <c r="G415" s="1">
        <v>1</v>
      </c>
      <c r="H415" s="16">
        <f>תקן_מקור[[#This Row],[עלות פריט]]*תקן_מקור[[#This Row],[כמות]]</f>
        <v>1300</v>
      </c>
    </row>
    <row r="416" spans="1:8" x14ac:dyDescent="0.3">
      <c r="A416" s="87" t="s">
        <v>94</v>
      </c>
      <c r="B416" s="1">
        <v>30</v>
      </c>
      <c r="C416" s="1" t="s">
        <v>118</v>
      </c>
      <c r="D416" s="1" t="s">
        <v>122</v>
      </c>
      <c r="E416" s="91" t="s">
        <v>11</v>
      </c>
      <c r="F416" s="2">
        <v>150</v>
      </c>
      <c r="G416" s="1">
        <v>1</v>
      </c>
      <c r="H416" s="16">
        <f>תקן_מקור[[#This Row],[עלות פריט]]*תקן_מקור[[#This Row],[כמות]]</f>
        <v>150</v>
      </c>
    </row>
    <row r="417" spans="1:8" x14ac:dyDescent="0.3">
      <c r="A417" s="87" t="s">
        <v>94</v>
      </c>
      <c r="B417" s="1">
        <v>30</v>
      </c>
      <c r="C417" s="1" t="s">
        <v>118</v>
      </c>
      <c r="D417" s="1" t="s">
        <v>122</v>
      </c>
      <c r="E417" s="91" t="s">
        <v>40</v>
      </c>
      <c r="F417" s="2">
        <v>300</v>
      </c>
      <c r="G417" s="2">
        <v>2</v>
      </c>
      <c r="H417" s="16">
        <f>תקן_מקור[[#This Row],[עלות פריט]]*תקן_מקור[[#This Row],[כמות]]</f>
        <v>600</v>
      </c>
    </row>
    <row r="418" spans="1:8" x14ac:dyDescent="0.3">
      <c r="A418" s="87" t="s">
        <v>94</v>
      </c>
      <c r="B418" s="1">
        <v>30</v>
      </c>
      <c r="C418" s="1" t="s">
        <v>118</v>
      </c>
      <c r="D418" s="1" t="s">
        <v>5</v>
      </c>
      <c r="E418" s="91" t="s">
        <v>126</v>
      </c>
      <c r="F418" s="2">
        <v>200</v>
      </c>
      <c r="G418" s="2">
        <v>2</v>
      </c>
      <c r="H418" s="16">
        <f>תקן_מקור[[#This Row],[עלות פריט]]*תקן_מקור[[#This Row],[כמות]]</f>
        <v>400</v>
      </c>
    </row>
    <row r="419" spans="1:8" x14ac:dyDescent="0.3">
      <c r="A419" s="87" t="s">
        <v>94</v>
      </c>
      <c r="B419" s="1">
        <v>30</v>
      </c>
      <c r="C419" s="1" t="s">
        <v>118</v>
      </c>
      <c r="D419" s="1" t="s">
        <v>68</v>
      </c>
      <c r="E419" s="91" t="s">
        <v>126</v>
      </c>
      <c r="F419" s="2">
        <v>200</v>
      </c>
      <c r="G419" s="2">
        <v>1</v>
      </c>
      <c r="H419" s="16">
        <f>תקן_מקור[[#This Row],[עלות פריט]]*תקן_מקור[[#This Row],[כמות]]</f>
        <v>200</v>
      </c>
    </row>
    <row r="420" spans="1:8" x14ac:dyDescent="0.3">
      <c r="A420" s="87" t="s">
        <v>94</v>
      </c>
      <c r="B420" s="1">
        <v>30</v>
      </c>
      <c r="C420" s="1" t="s">
        <v>118</v>
      </c>
      <c r="D420" s="1" t="s">
        <v>214</v>
      </c>
      <c r="E420" s="91" t="s">
        <v>126</v>
      </c>
      <c r="F420" s="2">
        <v>200</v>
      </c>
      <c r="G420" s="2">
        <v>2</v>
      </c>
      <c r="H420" s="16">
        <f>תקן_מקור[[#This Row],[עלות פריט]]*תקן_מקור[[#This Row],[כמות]]</f>
        <v>400</v>
      </c>
    </row>
    <row r="421" spans="1:8" x14ac:dyDescent="0.3">
      <c r="A421" s="87" t="s">
        <v>94</v>
      </c>
      <c r="B421" s="1">
        <v>30</v>
      </c>
      <c r="C421" s="1" t="s">
        <v>118</v>
      </c>
      <c r="D421" s="1" t="s">
        <v>204</v>
      </c>
      <c r="E421" s="91" t="s">
        <v>126</v>
      </c>
      <c r="F421" s="2">
        <v>200</v>
      </c>
      <c r="G421" s="2">
        <v>2</v>
      </c>
      <c r="H421" s="16">
        <f>תקן_מקור[[#This Row],[עלות פריט]]*תקן_מקור[[#This Row],[כמות]]</f>
        <v>400</v>
      </c>
    </row>
    <row r="422" spans="1:8" x14ac:dyDescent="0.3">
      <c r="A422" s="87" t="s">
        <v>94</v>
      </c>
      <c r="B422" s="1">
        <v>30</v>
      </c>
      <c r="C422" s="1" t="s">
        <v>118</v>
      </c>
      <c r="D422" s="1" t="s">
        <v>109</v>
      </c>
      <c r="E422" s="91" t="s">
        <v>58</v>
      </c>
      <c r="F422" s="2">
        <v>250</v>
      </c>
      <c r="G422" s="2">
        <v>1</v>
      </c>
      <c r="H422" s="16">
        <f>תקן_מקור[[#This Row],[עלות פריט]]*תקן_מקור[[#This Row],[כמות]]</f>
        <v>250</v>
      </c>
    </row>
    <row r="423" spans="1:8" x14ac:dyDescent="0.3">
      <c r="A423" s="87" t="s">
        <v>94</v>
      </c>
      <c r="B423" s="1">
        <v>30</v>
      </c>
      <c r="C423" s="1" t="s">
        <v>118</v>
      </c>
      <c r="D423" s="1" t="s">
        <v>122</v>
      </c>
      <c r="E423" s="91" t="s">
        <v>64</v>
      </c>
      <c r="F423" s="2">
        <v>350</v>
      </c>
      <c r="G423" s="1">
        <v>1</v>
      </c>
      <c r="H423" s="16">
        <f>תקן_מקור[[#This Row],[עלות פריט]]*תקן_מקור[[#This Row],[כמות]]</f>
        <v>350</v>
      </c>
    </row>
    <row r="424" spans="1:8" x14ac:dyDescent="0.3">
      <c r="A424" s="87" t="s">
        <v>94</v>
      </c>
      <c r="B424" s="1">
        <v>30</v>
      </c>
      <c r="C424" s="1" t="s">
        <v>118</v>
      </c>
      <c r="D424" s="1" t="s">
        <v>39</v>
      </c>
      <c r="E424" s="91" t="s">
        <v>42</v>
      </c>
      <c r="F424" s="2">
        <v>500</v>
      </c>
      <c r="G424" s="1">
        <v>3</v>
      </c>
      <c r="H424" s="16">
        <f>תקן_מקור[[#This Row],[עלות פריט]]*תקן_מקור[[#This Row],[כמות]]</f>
        <v>1500</v>
      </c>
    </row>
    <row r="425" spans="1:8" x14ac:dyDescent="0.3">
      <c r="A425" s="87" t="s">
        <v>94</v>
      </c>
      <c r="B425" s="1">
        <v>30</v>
      </c>
      <c r="C425" s="1" t="s">
        <v>118</v>
      </c>
      <c r="D425" s="1" t="s">
        <v>109</v>
      </c>
      <c r="E425" s="91" t="s">
        <v>57</v>
      </c>
      <c r="F425" s="2">
        <v>200</v>
      </c>
      <c r="G425" s="2">
        <v>6</v>
      </c>
      <c r="H425" s="16">
        <f>תקן_מקור[[#This Row],[עלות פריט]]*תקן_מקור[[#This Row],[כמות]]</f>
        <v>1200</v>
      </c>
    </row>
    <row r="426" spans="1:8" x14ac:dyDescent="0.3">
      <c r="A426" s="87" t="s">
        <v>94</v>
      </c>
      <c r="B426" s="1">
        <v>30</v>
      </c>
      <c r="C426" s="1" t="s">
        <v>118</v>
      </c>
      <c r="D426" s="1" t="s">
        <v>204</v>
      </c>
      <c r="E426" s="91" t="s">
        <v>79</v>
      </c>
      <c r="F426" s="2">
        <v>50</v>
      </c>
      <c r="G426" s="2">
        <v>1</v>
      </c>
      <c r="H426" s="16">
        <f>תקן_מקור[[#This Row],[עלות פריט]]*תקן_מקור[[#This Row],[כמות]]</f>
        <v>50</v>
      </c>
    </row>
    <row r="427" spans="1:8" x14ac:dyDescent="0.3">
      <c r="A427" s="87" t="s">
        <v>94</v>
      </c>
      <c r="B427" s="1">
        <v>30</v>
      </c>
      <c r="C427" s="1" t="s">
        <v>118</v>
      </c>
      <c r="D427" s="1" t="s">
        <v>204</v>
      </c>
      <c r="E427" s="91" t="s">
        <v>78</v>
      </c>
      <c r="F427" s="2">
        <v>150</v>
      </c>
      <c r="G427" s="2">
        <v>1</v>
      </c>
      <c r="H427" s="16">
        <f>תקן_מקור[[#This Row],[עלות פריט]]*תקן_מקור[[#This Row],[כמות]]</f>
        <v>150</v>
      </c>
    </row>
    <row r="428" spans="1:8" x14ac:dyDescent="0.3">
      <c r="A428" s="87" t="s">
        <v>94</v>
      </c>
      <c r="B428" s="1">
        <v>30</v>
      </c>
      <c r="C428" s="1" t="s">
        <v>118</v>
      </c>
      <c r="D428" s="1" t="s">
        <v>36</v>
      </c>
      <c r="E428" s="91" t="s">
        <v>37</v>
      </c>
      <c r="F428" s="2">
        <v>650</v>
      </c>
      <c r="G428" s="1">
        <v>1</v>
      </c>
      <c r="H428" s="16">
        <f>תקן_מקור[[#This Row],[עלות פריט]]*תקן_מקור[[#This Row],[כמות]]</f>
        <v>650</v>
      </c>
    </row>
    <row r="429" spans="1:8" x14ac:dyDescent="0.3">
      <c r="A429" s="87" t="s">
        <v>94</v>
      </c>
      <c r="B429" s="1">
        <v>30</v>
      </c>
      <c r="C429" s="1" t="s">
        <v>118</v>
      </c>
      <c r="D429" s="1" t="s">
        <v>69</v>
      </c>
      <c r="E429" s="91" t="s">
        <v>71</v>
      </c>
      <c r="F429" s="2">
        <v>150</v>
      </c>
      <c r="G429" s="1">
        <v>1</v>
      </c>
      <c r="H429" s="16">
        <f>תקן_מקור[[#This Row],[עלות פריט]]*תקן_מקור[[#This Row],[כמות]]</f>
        <v>150</v>
      </c>
    </row>
    <row r="430" spans="1:8" x14ac:dyDescent="0.3">
      <c r="A430" s="87" t="s">
        <v>94</v>
      </c>
      <c r="B430" s="1">
        <v>30</v>
      </c>
      <c r="C430" s="1" t="s">
        <v>118</v>
      </c>
      <c r="D430" s="1" t="s">
        <v>214</v>
      </c>
      <c r="E430" s="91" t="s">
        <v>80</v>
      </c>
      <c r="F430" s="2">
        <v>30</v>
      </c>
      <c r="G430" s="2">
        <v>15</v>
      </c>
      <c r="H430" s="16">
        <f>תקן_מקור[[#This Row],[עלות פריט]]*תקן_מקור[[#This Row],[כמות]]</f>
        <v>450</v>
      </c>
    </row>
    <row r="431" spans="1:8" ht="15" customHeight="1" x14ac:dyDescent="0.3">
      <c r="A431" s="87" t="s">
        <v>94</v>
      </c>
      <c r="B431" s="1">
        <v>30</v>
      </c>
      <c r="C431" s="1" t="s">
        <v>118</v>
      </c>
      <c r="D431" s="1" t="s">
        <v>36</v>
      </c>
      <c r="E431" s="91" t="s">
        <v>38</v>
      </c>
      <c r="F431" s="2">
        <v>750</v>
      </c>
      <c r="G431" s="1">
        <v>1</v>
      </c>
      <c r="H431" s="16">
        <f>תקן_מקור[[#This Row],[עלות פריט]]*תקן_מקור[[#This Row],[כמות]]</f>
        <v>750</v>
      </c>
    </row>
    <row r="432" spans="1:8" x14ac:dyDescent="0.3">
      <c r="A432" s="87" t="s">
        <v>94</v>
      </c>
      <c r="B432" s="1">
        <v>30</v>
      </c>
      <c r="C432" s="1" t="s">
        <v>118</v>
      </c>
      <c r="D432" s="1" t="s">
        <v>36</v>
      </c>
      <c r="E432" s="91" t="s">
        <v>1</v>
      </c>
      <c r="F432" s="2">
        <v>150</v>
      </c>
      <c r="G432" s="1">
        <v>1</v>
      </c>
      <c r="H432" s="16">
        <f>תקן_מקור[[#This Row],[עלות פריט]]*תקן_מקור[[#This Row],[כמות]]</f>
        <v>150</v>
      </c>
    </row>
    <row r="433" spans="1:8" x14ac:dyDescent="0.3">
      <c r="A433" s="87" t="s">
        <v>94</v>
      </c>
      <c r="B433" s="1">
        <v>30</v>
      </c>
      <c r="C433" s="1" t="s">
        <v>118</v>
      </c>
      <c r="D433" s="1" t="s">
        <v>122</v>
      </c>
      <c r="E433" s="91" t="s">
        <v>1</v>
      </c>
      <c r="F433" s="2">
        <v>150</v>
      </c>
      <c r="G433" s="1">
        <v>1</v>
      </c>
      <c r="H433" s="16">
        <f>תקן_מקור[[#This Row],[עלות פריט]]*תקן_מקור[[#This Row],[כמות]]</f>
        <v>150</v>
      </c>
    </row>
    <row r="434" spans="1:8" x14ac:dyDescent="0.3">
      <c r="A434" s="87" t="s">
        <v>94</v>
      </c>
      <c r="B434" s="1">
        <v>30</v>
      </c>
      <c r="C434" s="1" t="s">
        <v>118</v>
      </c>
      <c r="D434" s="1" t="s">
        <v>214</v>
      </c>
      <c r="E434" s="91" t="s">
        <v>1</v>
      </c>
      <c r="F434" s="2">
        <v>150</v>
      </c>
      <c r="G434" s="2">
        <v>2</v>
      </c>
      <c r="H434" s="16">
        <f>תקן_מקור[[#This Row],[עלות פריט]]*תקן_מקור[[#This Row],[כמות]]</f>
        <v>300</v>
      </c>
    </row>
    <row r="435" spans="1:8" x14ac:dyDescent="0.3">
      <c r="A435" s="87" t="s">
        <v>94</v>
      </c>
      <c r="B435" s="1">
        <v>30</v>
      </c>
      <c r="C435" s="1" t="s">
        <v>118</v>
      </c>
      <c r="D435" s="1" t="s">
        <v>5</v>
      </c>
      <c r="E435" s="91" t="s">
        <v>135</v>
      </c>
      <c r="F435" s="2">
        <v>1000</v>
      </c>
      <c r="G435" s="2">
        <v>3</v>
      </c>
      <c r="H435" s="16">
        <f>תקן_מקור[[#This Row],[עלות פריט]]*תקן_מקור[[#This Row],[כמות]]</f>
        <v>3000</v>
      </c>
    </row>
    <row r="436" spans="1:8" x14ac:dyDescent="0.3">
      <c r="A436" s="87" t="s">
        <v>94</v>
      </c>
      <c r="B436" s="1">
        <v>30</v>
      </c>
      <c r="C436" s="1" t="s">
        <v>118</v>
      </c>
      <c r="D436" s="1" t="s">
        <v>122</v>
      </c>
      <c r="E436" s="91" t="s">
        <v>13</v>
      </c>
      <c r="F436" s="2">
        <v>300</v>
      </c>
      <c r="G436" s="1">
        <v>1</v>
      </c>
      <c r="H436" s="16">
        <f>תקן_מקור[[#This Row],[עלות פריט]]*תקן_מקור[[#This Row],[כמות]]</f>
        <v>300</v>
      </c>
    </row>
    <row r="437" spans="1:8" x14ac:dyDescent="0.3">
      <c r="A437" s="87" t="s">
        <v>94</v>
      </c>
      <c r="B437" s="1">
        <v>30</v>
      </c>
      <c r="C437" s="1" t="s">
        <v>118</v>
      </c>
      <c r="D437" s="1" t="s">
        <v>204</v>
      </c>
      <c r="E437" s="91" t="s">
        <v>13</v>
      </c>
      <c r="F437" s="2">
        <v>300</v>
      </c>
      <c r="G437" s="1">
        <v>1</v>
      </c>
      <c r="H437" s="16">
        <f>תקן_מקור[[#This Row],[עלות פריט]]*תקן_מקור[[#This Row],[כמות]]</f>
        <v>300</v>
      </c>
    </row>
    <row r="438" spans="1:8" x14ac:dyDescent="0.3">
      <c r="A438" s="87" t="s">
        <v>94</v>
      </c>
      <c r="B438" s="1">
        <v>30</v>
      </c>
      <c r="C438" s="1" t="s">
        <v>118</v>
      </c>
      <c r="D438" s="1" t="s">
        <v>69</v>
      </c>
      <c r="E438" s="91" t="s">
        <v>76</v>
      </c>
      <c r="F438" s="2">
        <v>1000</v>
      </c>
      <c r="G438" s="1">
        <v>1</v>
      </c>
      <c r="H438" s="16">
        <f>תקן_מקור[[#This Row],[עלות פריט]]*תקן_מקור[[#This Row],[כמות]]</f>
        <v>1000</v>
      </c>
    </row>
    <row r="439" spans="1:8" x14ac:dyDescent="0.3">
      <c r="A439" s="87" t="s">
        <v>94</v>
      </c>
      <c r="B439" s="1">
        <v>30</v>
      </c>
      <c r="C439" s="1" t="s">
        <v>118</v>
      </c>
      <c r="D439" s="1" t="s">
        <v>122</v>
      </c>
      <c r="E439" s="91" t="s">
        <v>65</v>
      </c>
      <c r="F439" s="2">
        <v>200</v>
      </c>
      <c r="G439" s="1">
        <v>1</v>
      </c>
      <c r="H439" s="16">
        <f>תקן_מקור[[#This Row],[עלות פריט]]*תקן_מקור[[#This Row],[כמות]]</f>
        <v>200</v>
      </c>
    </row>
    <row r="440" spans="1:8" x14ac:dyDescent="0.3">
      <c r="A440" s="87" t="s">
        <v>94</v>
      </c>
      <c r="B440" s="1">
        <v>30</v>
      </c>
      <c r="C440" s="1" t="s">
        <v>118</v>
      </c>
      <c r="D440" s="1" t="s">
        <v>109</v>
      </c>
      <c r="E440" s="91" t="s">
        <v>75</v>
      </c>
      <c r="F440" s="2">
        <v>8000</v>
      </c>
      <c r="G440" s="2">
        <v>1</v>
      </c>
      <c r="H440" s="16">
        <f>תקן_מקור[[#This Row],[עלות פריט]]*תקן_מקור[[#This Row],[כמות]]</f>
        <v>8000</v>
      </c>
    </row>
    <row r="441" spans="1:8" ht="15" customHeight="1" x14ac:dyDescent="0.3">
      <c r="A441" s="87" t="s">
        <v>94</v>
      </c>
      <c r="B441" s="1">
        <v>30</v>
      </c>
      <c r="C441" s="1" t="s">
        <v>118</v>
      </c>
      <c r="D441" s="1" t="s">
        <v>109</v>
      </c>
      <c r="E441" s="91" t="s">
        <v>614</v>
      </c>
      <c r="F441" s="2">
        <v>500</v>
      </c>
      <c r="G441" s="2">
        <v>10</v>
      </c>
      <c r="H441" s="16">
        <f>תקן_מקור[[#This Row],[עלות פריט]]*תקן_מקור[[#This Row],[כמות]]</f>
        <v>5000</v>
      </c>
    </row>
    <row r="442" spans="1:8" x14ac:dyDescent="0.3">
      <c r="A442" s="87" t="s">
        <v>94</v>
      </c>
      <c r="B442" s="1">
        <v>30</v>
      </c>
      <c r="C442" s="1" t="s">
        <v>118</v>
      </c>
      <c r="D442" s="89" t="s">
        <v>109</v>
      </c>
      <c r="E442" s="91" t="s">
        <v>97</v>
      </c>
      <c r="F442" s="2">
        <v>900</v>
      </c>
      <c r="G442" s="1">
        <v>1</v>
      </c>
      <c r="H442" s="16">
        <f>תקן_מקור[[#This Row],[עלות פריט]]*תקן_מקור[[#This Row],[כמות]]</f>
        <v>900</v>
      </c>
    </row>
    <row r="443" spans="1:8" x14ac:dyDescent="0.3">
      <c r="A443" s="87" t="s">
        <v>94</v>
      </c>
      <c r="B443" s="1">
        <v>30</v>
      </c>
      <c r="C443" s="1" t="s">
        <v>118</v>
      </c>
      <c r="D443" s="1" t="s">
        <v>109</v>
      </c>
      <c r="E443" s="91" t="s">
        <v>56</v>
      </c>
      <c r="F443" s="2">
        <v>150</v>
      </c>
      <c r="G443" s="2">
        <v>2</v>
      </c>
      <c r="H443" s="16">
        <f>תקן_מקור[[#This Row],[עלות פריט]]*תקן_מקור[[#This Row],[כמות]]</f>
        <v>300</v>
      </c>
    </row>
    <row r="444" spans="1:8" x14ac:dyDescent="0.3">
      <c r="A444" s="87" t="s">
        <v>94</v>
      </c>
      <c r="B444" s="1">
        <v>30</v>
      </c>
      <c r="C444" s="1" t="s">
        <v>118</v>
      </c>
      <c r="D444" s="1" t="s">
        <v>109</v>
      </c>
      <c r="E444" s="91" t="s">
        <v>62</v>
      </c>
      <c r="F444" s="2">
        <v>2200</v>
      </c>
      <c r="G444" s="2">
        <v>1</v>
      </c>
      <c r="H444" s="16">
        <f>תקן_מקור[[#This Row],[עלות פריט]]*תקן_מקור[[#This Row],[כמות]]</f>
        <v>2200</v>
      </c>
    </row>
    <row r="445" spans="1:8" x14ac:dyDescent="0.3">
      <c r="A445" s="87" t="s">
        <v>94</v>
      </c>
      <c r="B445" s="1">
        <v>30</v>
      </c>
      <c r="C445" s="1" t="s">
        <v>114</v>
      </c>
      <c r="D445" s="89" t="s">
        <v>114</v>
      </c>
      <c r="E445" s="92" t="s">
        <v>205</v>
      </c>
      <c r="F445" s="2"/>
      <c r="G445" s="1">
        <v>0</v>
      </c>
      <c r="H445" s="16">
        <f>תקן_מקור[[#This Row],[עלות פריט]]*תקן_מקור[[#This Row],[כמות]]</f>
        <v>0</v>
      </c>
    </row>
    <row r="446" spans="1:8" x14ac:dyDescent="0.3">
      <c r="A446" s="87" t="s">
        <v>94</v>
      </c>
      <c r="B446" s="1">
        <v>30</v>
      </c>
      <c r="C446" s="93" t="s">
        <v>113</v>
      </c>
      <c r="D446" s="94" t="s">
        <v>113</v>
      </c>
      <c r="E446" s="92" t="s">
        <v>205</v>
      </c>
      <c r="F446" s="1"/>
      <c r="G446" s="1">
        <v>0</v>
      </c>
      <c r="H446" s="16">
        <f>תקן_מקור[[#This Row],[עלות פריט]]*תקן_מקור[[#This Row],[כמות]]</f>
        <v>0</v>
      </c>
    </row>
    <row r="447" spans="1:8" x14ac:dyDescent="0.3">
      <c r="A447" s="87" t="s">
        <v>94</v>
      </c>
      <c r="B447" s="1">
        <v>30</v>
      </c>
      <c r="C447" s="1" t="s">
        <v>67</v>
      </c>
      <c r="D447" s="89" t="s">
        <v>67</v>
      </c>
      <c r="E447" s="92" t="s">
        <v>205</v>
      </c>
      <c r="F447" s="2"/>
      <c r="G447" s="1">
        <v>0</v>
      </c>
      <c r="H447" s="16">
        <f>תקן_מקור[[#This Row],[עלות פריט]]*תקן_מקור[[#This Row],[כמות]]</f>
        <v>0</v>
      </c>
    </row>
    <row r="448" spans="1:8" x14ac:dyDescent="0.3">
      <c r="A448" s="87" t="s">
        <v>94</v>
      </c>
      <c r="B448" s="1">
        <v>30</v>
      </c>
      <c r="C448" s="1" t="s">
        <v>119</v>
      </c>
      <c r="D448" s="89" t="s">
        <v>119</v>
      </c>
      <c r="E448" s="92" t="s">
        <v>205</v>
      </c>
      <c r="F448" s="2"/>
      <c r="G448" s="1">
        <v>0</v>
      </c>
      <c r="H448" s="16">
        <f>תקן_מקור[[#This Row],[עלות פריט]]*תקן_מקור[[#This Row],[כמות]]</f>
        <v>0</v>
      </c>
    </row>
    <row r="449" spans="1:8" x14ac:dyDescent="0.3">
      <c r="A449" s="87" t="s">
        <v>94</v>
      </c>
      <c r="B449" s="1">
        <v>30</v>
      </c>
      <c r="C449" s="1" t="s">
        <v>206</v>
      </c>
      <c r="D449" s="89" t="s">
        <v>206</v>
      </c>
      <c r="E449" s="92" t="s">
        <v>205</v>
      </c>
      <c r="F449" s="2"/>
      <c r="G449" s="1">
        <v>0</v>
      </c>
      <c r="H449" s="16">
        <f>תקן_מקור[[#This Row],[עלות פריט]]*תקן_מקור[[#This Row],[כמות]]</f>
        <v>0</v>
      </c>
    </row>
    <row r="450" spans="1:8" x14ac:dyDescent="0.3">
      <c r="A450" s="87" t="s">
        <v>94</v>
      </c>
      <c r="B450" s="1">
        <v>30</v>
      </c>
      <c r="C450" s="1" t="s">
        <v>459</v>
      </c>
      <c r="D450" s="1" t="s">
        <v>124</v>
      </c>
      <c r="E450" s="91" t="s">
        <v>210</v>
      </c>
      <c r="F450" s="2">
        <v>1000</v>
      </c>
      <c r="G450" s="2">
        <v>1</v>
      </c>
      <c r="H450" s="16">
        <f>תקן_מקור[[#This Row],[עלות פריט]]*תקן_מקור[[#This Row],[כמות]]</f>
        <v>1000</v>
      </c>
    </row>
    <row r="451" spans="1:8" x14ac:dyDescent="0.3">
      <c r="A451" s="87" t="s">
        <v>94</v>
      </c>
      <c r="B451" s="1">
        <v>30</v>
      </c>
      <c r="C451" s="1" t="s">
        <v>459</v>
      </c>
      <c r="D451" s="1" t="s">
        <v>124</v>
      </c>
      <c r="E451" s="91" t="s">
        <v>129</v>
      </c>
      <c r="F451" s="2">
        <v>2500</v>
      </c>
      <c r="G451" s="2">
        <v>1</v>
      </c>
      <c r="H451" s="16">
        <f>תקן_מקור[[#This Row],[עלות פריט]]*תקן_מקור[[#This Row],[כמות]]</f>
        <v>2500</v>
      </c>
    </row>
    <row r="452" spans="1:8" x14ac:dyDescent="0.3">
      <c r="A452" s="87" t="s">
        <v>94</v>
      </c>
      <c r="B452" s="1">
        <v>30</v>
      </c>
      <c r="C452" s="1" t="s">
        <v>459</v>
      </c>
      <c r="D452" s="1" t="s">
        <v>124</v>
      </c>
      <c r="E452" s="91" t="s">
        <v>23</v>
      </c>
      <c r="F452" s="2">
        <v>2000</v>
      </c>
      <c r="G452" s="2">
        <v>1</v>
      </c>
      <c r="H452" s="16">
        <f>תקן_מקור[[#This Row],[עלות פריט]]*תקן_מקור[[#This Row],[כמות]]</f>
        <v>2000</v>
      </c>
    </row>
    <row r="453" spans="1:8" x14ac:dyDescent="0.3">
      <c r="A453" s="87" t="s">
        <v>94</v>
      </c>
      <c r="B453" s="1">
        <v>30</v>
      </c>
      <c r="C453" s="1" t="s">
        <v>459</v>
      </c>
      <c r="D453" s="1" t="s">
        <v>124</v>
      </c>
      <c r="E453" s="91" t="s">
        <v>18</v>
      </c>
      <c r="F453" s="2">
        <v>1500</v>
      </c>
      <c r="G453" s="2">
        <v>1</v>
      </c>
      <c r="H453" s="16">
        <f>תקן_מקור[[#This Row],[עלות פריט]]*תקן_מקור[[#This Row],[כמות]]</f>
        <v>1500</v>
      </c>
    </row>
    <row r="454" spans="1:8" x14ac:dyDescent="0.3">
      <c r="A454" s="87" t="s">
        <v>94</v>
      </c>
      <c r="B454" s="1">
        <v>30</v>
      </c>
      <c r="C454" s="1" t="s">
        <v>459</v>
      </c>
      <c r="D454" s="1" t="s">
        <v>124</v>
      </c>
      <c r="E454" s="91" t="s">
        <v>98</v>
      </c>
      <c r="F454" s="2">
        <v>1600</v>
      </c>
      <c r="G454" s="2">
        <v>1</v>
      </c>
      <c r="H454" s="16">
        <f>תקן_מקור[[#This Row],[עלות פריט]]*תקן_מקור[[#This Row],[כמות]]</f>
        <v>1600</v>
      </c>
    </row>
    <row r="455" spans="1:8" x14ac:dyDescent="0.3">
      <c r="A455" s="87" t="s">
        <v>94</v>
      </c>
      <c r="B455" s="1">
        <v>30</v>
      </c>
      <c r="C455" s="1" t="s">
        <v>459</v>
      </c>
      <c r="D455" s="1" t="s">
        <v>124</v>
      </c>
      <c r="E455" s="91" t="s">
        <v>26</v>
      </c>
      <c r="F455" s="2">
        <v>2950</v>
      </c>
      <c r="G455" s="2">
        <v>1</v>
      </c>
      <c r="H455" s="16">
        <f>תקן_מקור[[#This Row],[עלות פריט]]*תקן_מקור[[#This Row],[כמות]]</f>
        <v>2950</v>
      </c>
    </row>
    <row r="456" spans="1:8" x14ac:dyDescent="0.3">
      <c r="A456" s="87" t="s">
        <v>94</v>
      </c>
      <c r="B456" s="1">
        <v>30</v>
      </c>
      <c r="C456" s="1" t="s">
        <v>459</v>
      </c>
      <c r="D456" s="1" t="s">
        <v>124</v>
      </c>
      <c r="E456" s="91" t="s">
        <v>134</v>
      </c>
      <c r="F456" s="2">
        <v>450</v>
      </c>
      <c r="G456" s="2">
        <v>2</v>
      </c>
      <c r="H456" s="16">
        <f>תקן_מקור[[#This Row],[עלות פריט]]*תקן_מקור[[#This Row],[כמות]]</f>
        <v>900</v>
      </c>
    </row>
    <row r="457" spans="1:8" x14ac:dyDescent="0.3">
      <c r="A457" s="87" t="s">
        <v>94</v>
      </c>
      <c r="B457" s="1">
        <v>30</v>
      </c>
      <c r="C457" s="1" t="s">
        <v>459</v>
      </c>
      <c r="D457" s="1" t="s">
        <v>124</v>
      </c>
      <c r="E457" s="91" t="s">
        <v>620</v>
      </c>
      <c r="F457" s="2">
        <v>2500</v>
      </c>
      <c r="G457" s="2">
        <v>1</v>
      </c>
      <c r="H457" s="16">
        <f>תקן_מקור[[#This Row],[עלות פריט]]*תקן_מקור[[#This Row],[כמות]]</f>
        <v>2500</v>
      </c>
    </row>
    <row r="458" spans="1:8" x14ac:dyDescent="0.3">
      <c r="A458" s="87" t="s">
        <v>94</v>
      </c>
      <c r="B458" s="1">
        <v>30</v>
      </c>
      <c r="C458" s="1" t="s">
        <v>459</v>
      </c>
      <c r="D458" s="1" t="s">
        <v>124</v>
      </c>
      <c r="E458" s="91" t="s">
        <v>25</v>
      </c>
      <c r="F458" s="2">
        <v>500</v>
      </c>
      <c r="G458" s="2">
        <v>2</v>
      </c>
      <c r="H458" s="16">
        <f>תקן_מקור[[#This Row],[עלות פריט]]*תקן_מקור[[#This Row],[כמות]]</f>
        <v>1000</v>
      </c>
    </row>
    <row r="459" spans="1:8" x14ac:dyDescent="0.3">
      <c r="A459" s="87" t="s">
        <v>94</v>
      </c>
      <c r="B459" s="1">
        <v>30</v>
      </c>
      <c r="C459" s="1" t="s">
        <v>459</v>
      </c>
      <c r="D459" s="1" t="s">
        <v>124</v>
      </c>
      <c r="E459" s="91" t="s">
        <v>24</v>
      </c>
      <c r="F459" s="2">
        <v>2200</v>
      </c>
      <c r="G459" s="2">
        <v>1</v>
      </c>
      <c r="H459" s="16">
        <f>תקן_מקור[[#This Row],[עלות פריט]]*תקן_מקור[[#This Row],[כמות]]</f>
        <v>2200</v>
      </c>
    </row>
    <row r="460" spans="1:8" x14ac:dyDescent="0.3">
      <c r="A460" s="87" t="s">
        <v>94</v>
      </c>
      <c r="B460" s="1">
        <v>30</v>
      </c>
      <c r="C460" s="1" t="s">
        <v>459</v>
      </c>
      <c r="D460" s="1" t="s">
        <v>124</v>
      </c>
      <c r="E460" s="91" t="s">
        <v>74</v>
      </c>
      <c r="F460" s="2">
        <v>550</v>
      </c>
      <c r="G460" s="2">
        <v>1</v>
      </c>
      <c r="H460" s="16">
        <f>תקן_מקור[[#This Row],[עלות פריט]]*תקן_מקור[[#This Row],[כמות]]</f>
        <v>550</v>
      </c>
    </row>
    <row r="461" spans="1:8" x14ac:dyDescent="0.3">
      <c r="A461" s="87" t="s">
        <v>94</v>
      </c>
      <c r="B461" s="1">
        <v>30</v>
      </c>
      <c r="C461" s="1" t="s">
        <v>459</v>
      </c>
      <c r="D461" s="1" t="s">
        <v>124</v>
      </c>
      <c r="E461" s="91" t="s">
        <v>22</v>
      </c>
      <c r="F461" s="2">
        <v>400</v>
      </c>
      <c r="G461" s="2">
        <v>1</v>
      </c>
      <c r="H461" s="16">
        <f>תקן_מקור[[#This Row],[עלות פריט]]*תקן_מקור[[#This Row],[כמות]]</f>
        <v>400</v>
      </c>
    </row>
    <row r="462" spans="1:8" x14ac:dyDescent="0.3">
      <c r="A462" s="87" t="s">
        <v>94</v>
      </c>
      <c r="B462" s="1">
        <v>30</v>
      </c>
      <c r="C462" s="1" t="s">
        <v>459</v>
      </c>
      <c r="D462" s="1" t="s">
        <v>124</v>
      </c>
      <c r="E462" s="91" t="s">
        <v>17</v>
      </c>
      <c r="F462" s="2">
        <v>600</v>
      </c>
      <c r="G462" s="2">
        <v>1</v>
      </c>
      <c r="H462" s="16">
        <f>תקן_מקור[[#This Row],[עלות פריט]]*תקן_מקור[[#This Row],[כמות]]</f>
        <v>600</v>
      </c>
    </row>
    <row r="463" spans="1:8" x14ac:dyDescent="0.3">
      <c r="A463" s="87" t="s">
        <v>94</v>
      </c>
      <c r="B463" s="1">
        <v>30</v>
      </c>
      <c r="C463" s="1" t="s">
        <v>459</v>
      </c>
      <c r="D463" s="1" t="s">
        <v>124</v>
      </c>
      <c r="E463" s="91" t="s">
        <v>28</v>
      </c>
      <c r="F463" s="2">
        <v>300</v>
      </c>
      <c r="G463" s="2">
        <v>1</v>
      </c>
      <c r="H463" s="16">
        <f>תקן_מקור[[#This Row],[עלות פריט]]*תקן_מקור[[#This Row],[כמות]]</f>
        <v>300</v>
      </c>
    </row>
    <row r="464" spans="1:8" x14ac:dyDescent="0.3">
      <c r="A464" s="87" t="s">
        <v>94</v>
      </c>
      <c r="B464" s="1">
        <v>30</v>
      </c>
      <c r="C464" s="1" t="s">
        <v>459</v>
      </c>
      <c r="D464" s="1" t="s">
        <v>124</v>
      </c>
      <c r="E464" s="91" t="s">
        <v>27</v>
      </c>
      <c r="F464" s="2">
        <v>900</v>
      </c>
      <c r="G464" s="2">
        <v>1</v>
      </c>
      <c r="H464" s="16">
        <f>תקן_מקור[[#This Row],[עלות פריט]]*תקן_מקור[[#This Row],[כמות]]</f>
        <v>900</v>
      </c>
    </row>
    <row r="465" spans="1:8" x14ac:dyDescent="0.3">
      <c r="A465" s="87" t="s">
        <v>94</v>
      </c>
      <c r="B465" s="1">
        <v>30</v>
      </c>
      <c r="C465" s="1" t="s">
        <v>459</v>
      </c>
      <c r="D465" s="1" t="s">
        <v>124</v>
      </c>
      <c r="E465" s="91" t="s">
        <v>21</v>
      </c>
      <c r="F465" s="2">
        <v>800</v>
      </c>
      <c r="G465" s="2">
        <v>1</v>
      </c>
      <c r="H465" s="16">
        <f>תקן_מקור[[#This Row],[עלות פריט]]*תקן_מקור[[#This Row],[כמות]]</f>
        <v>800</v>
      </c>
    </row>
    <row r="466" spans="1:8" x14ac:dyDescent="0.3">
      <c r="A466" s="87" t="s">
        <v>94</v>
      </c>
      <c r="B466" s="1">
        <v>30</v>
      </c>
      <c r="C466" s="1" t="s">
        <v>459</v>
      </c>
      <c r="D466" s="1" t="s">
        <v>124</v>
      </c>
      <c r="E466" s="91" t="s">
        <v>1</v>
      </c>
      <c r="F466" s="2">
        <v>150</v>
      </c>
      <c r="G466" s="2">
        <v>1</v>
      </c>
      <c r="H466" s="16">
        <f>תקן_מקור[[#This Row],[עלות פריט]]*תקן_מקור[[#This Row],[כמות]]</f>
        <v>150</v>
      </c>
    </row>
    <row r="467" spans="1:8" x14ac:dyDescent="0.3">
      <c r="A467" s="87" t="s">
        <v>94</v>
      </c>
      <c r="B467" s="1">
        <v>30</v>
      </c>
      <c r="C467" s="1" t="s">
        <v>459</v>
      </c>
      <c r="D467" s="1" t="s">
        <v>124</v>
      </c>
      <c r="E467" s="91" t="s">
        <v>13</v>
      </c>
      <c r="F467" s="2">
        <v>300</v>
      </c>
      <c r="G467" s="2">
        <v>1</v>
      </c>
      <c r="H467" s="16">
        <f>תקן_מקור[[#This Row],[עלות פריט]]*תקן_מקור[[#This Row],[כמות]]</f>
        <v>300</v>
      </c>
    </row>
    <row r="468" spans="1:8" x14ac:dyDescent="0.3">
      <c r="A468" s="87" t="s">
        <v>94</v>
      </c>
      <c r="B468" s="1">
        <v>30</v>
      </c>
      <c r="C468" s="1" t="s">
        <v>459</v>
      </c>
      <c r="D468" s="1" t="s">
        <v>124</v>
      </c>
      <c r="E468" s="91" t="s">
        <v>20</v>
      </c>
      <c r="F468" s="2">
        <v>350</v>
      </c>
      <c r="G468" s="2">
        <v>1</v>
      </c>
      <c r="H468" s="16">
        <f>תקן_מקור[[#This Row],[עלות פריט]]*תקן_מקור[[#This Row],[כמות]]</f>
        <v>350</v>
      </c>
    </row>
    <row r="469" spans="1:8" x14ac:dyDescent="0.3">
      <c r="A469" s="87" t="s">
        <v>94</v>
      </c>
      <c r="B469" s="1">
        <v>30</v>
      </c>
      <c r="C469" s="1" t="s">
        <v>459</v>
      </c>
      <c r="D469" s="1" t="s">
        <v>124</v>
      </c>
      <c r="E469" s="91" t="s">
        <v>19</v>
      </c>
      <c r="F469" s="2">
        <v>750</v>
      </c>
      <c r="G469" s="2">
        <v>1</v>
      </c>
      <c r="H469" s="16">
        <f>תקן_מקור[[#This Row],[עלות פריט]]*תקן_מקור[[#This Row],[כמות]]</f>
        <v>750</v>
      </c>
    </row>
    <row r="470" spans="1:8" x14ac:dyDescent="0.3">
      <c r="A470" s="87" t="s">
        <v>94</v>
      </c>
      <c r="B470" s="1">
        <v>30</v>
      </c>
      <c r="C470" s="1" t="s">
        <v>117</v>
      </c>
      <c r="D470" s="1" t="s">
        <v>69</v>
      </c>
      <c r="E470" s="91" t="s">
        <v>72</v>
      </c>
      <c r="F470" s="2">
        <v>2500</v>
      </c>
      <c r="G470" s="1">
        <v>1</v>
      </c>
      <c r="H470" s="16">
        <f>תקן_מקור[[#This Row],[עלות פריט]]*תקן_מקור[[#This Row],[כמות]]</f>
        <v>2500</v>
      </c>
    </row>
    <row r="471" spans="1:8" x14ac:dyDescent="0.3">
      <c r="A471" s="87" t="s">
        <v>94</v>
      </c>
      <c r="B471" s="1">
        <v>30</v>
      </c>
      <c r="C471" s="1" t="s">
        <v>117</v>
      </c>
      <c r="D471" s="1" t="s">
        <v>122</v>
      </c>
      <c r="E471" s="91" t="s">
        <v>15</v>
      </c>
      <c r="F471" s="2">
        <v>250</v>
      </c>
      <c r="G471" s="1">
        <v>1</v>
      </c>
      <c r="H471" s="16">
        <f>תקן_מקור[[#This Row],[עלות פריט]]*תקן_מקור[[#This Row],[כמות]]</f>
        <v>250</v>
      </c>
    </row>
    <row r="472" spans="1:8" x14ac:dyDescent="0.3">
      <c r="A472" s="87" t="s">
        <v>94</v>
      </c>
      <c r="B472" s="1">
        <v>30</v>
      </c>
      <c r="C472" s="1" t="s">
        <v>117</v>
      </c>
      <c r="D472" s="1" t="s">
        <v>69</v>
      </c>
      <c r="E472" s="91" t="s">
        <v>70</v>
      </c>
      <c r="F472" s="2">
        <v>3500</v>
      </c>
      <c r="G472" s="1">
        <v>1</v>
      </c>
      <c r="H472" s="16">
        <f>תקן_מקור[[#This Row],[עלות פריט]]*תקן_מקור[[#This Row],[כמות]]</f>
        <v>3500</v>
      </c>
    </row>
    <row r="473" spans="1:8" x14ac:dyDescent="0.3">
      <c r="A473" s="87" t="s">
        <v>94</v>
      </c>
      <c r="B473" s="1">
        <v>30</v>
      </c>
      <c r="C473" s="1" t="s">
        <v>117</v>
      </c>
      <c r="D473" s="1" t="s">
        <v>36</v>
      </c>
      <c r="E473" s="91" t="s">
        <v>410</v>
      </c>
      <c r="F473" s="2">
        <v>15000</v>
      </c>
      <c r="G473" s="1">
        <v>1</v>
      </c>
      <c r="H473" s="16">
        <f>תקן_מקור[[#This Row],[עלות פריט]]*תקן_מקור[[#This Row],[כמות]]</f>
        <v>15000</v>
      </c>
    </row>
    <row r="474" spans="1:8" x14ac:dyDescent="0.3">
      <c r="A474" s="87" t="s">
        <v>94</v>
      </c>
      <c r="B474" s="1">
        <v>30</v>
      </c>
      <c r="C474" s="1" t="s">
        <v>117</v>
      </c>
      <c r="D474" s="1" t="s">
        <v>39</v>
      </c>
      <c r="E474" s="91" t="s">
        <v>41</v>
      </c>
      <c r="F474" s="2">
        <v>650</v>
      </c>
      <c r="G474" s="1">
        <v>3</v>
      </c>
      <c r="H474" s="16">
        <f>תקן_מקור[[#This Row],[עלות פריט]]*תקן_מקור[[#This Row],[כמות]]</f>
        <v>1950</v>
      </c>
    </row>
    <row r="475" spans="1:8" x14ac:dyDescent="0.3">
      <c r="A475" s="87" t="s">
        <v>94</v>
      </c>
      <c r="B475" s="1">
        <v>30</v>
      </c>
      <c r="C475" s="1" t="s">
        <v>117</v>
      </c>
      <c r="D475" s="1" t="s">
        <v>0</v>
      </c>
      <c r="E475" s="91" t="s">
        <v>77</v>
      </c>
      <c r="F475" s="2">
        <v>2500</v>
      </c>
      <c r="G475" s="2">
        <v>1</v>
      </c>
      <c r="H475" s="16">
        <f>תקן_מקור[[#This Row],[עלות פריט]]*תקן_מקור[[#This Row],[כמות]]</f>
        <v>2500</v>
      </c>
    </row>
    <row r="476" spans="1:8" x14ac:dyDescent="0.3">
      <c r="A476" s="87" t="s">
        <v>94</v>
      </c>
      <c r="B476" s="1">
        <v>30</v>
      </c>
      <c r="C476" s="1" t="s">
        <v>117</v>
      </c>
      <c r="D476" s="1" t="s">
        <v>5</v>
      </c>
      <c r="E476" s="91" t="s">
        <v>6</v>
      </c>
      <c r="F476" s="2">
        <v>4500</v>
      </c>
      <c r="G476" s="2">
        <v>1</v>
      </c>
      <c r="H476" s="16">
        <f>תקן_מקור[[#This Row],[עלות פריט]]*תקן_מקור[[#This Row],[כמות]]</f>
        <v>4500</v>
      </c>
    </row>
    <row r="477" spans="1:8" x14ac:dyDescent="0.3">
      <c r="A477" s="87" t="s">
        <v>94</v>
      </c>
      <c r="B477" s="1">
        <v>30</v>
      </c>
      <c r="C477" s="1" t="s">
        <v>117</v>
      </c>
      <c r="D477" s="1" t="s">
        <v>122</v>
      </c>
      <c r="E477" s="91" t="s">
        <v>14</v>
      </c>
      <c r="F477" s="2">
        <v>250</v>
      </c>
      <c r="G477" s="1">
        <v>1</v>
      </c>
      <c r="H477" s="16">
        <f>תקן_מקור[[#This Row],[עלות פריט]]*תקן_מקור[[#This Row],[כמות]]</f>
        <v>250</v>
      </c>
    </row>
    <row r="478" spans="1:8" x14ac:dyDescent="0.3">
      <c r="A478" s="87" t="s">
        <v>94</v>
      </c>
      <c r="B478" s="1">
        <v>30</v>
      </c>
      <c r="C478" s="1" t="s">
        <v>109</v>
      </c>
      <c r="D478" s="89" t="s">
        <v>204</v>
      </c>
      <c r="E478" s="91" t="s">
        <v>425</v>
      </c>
      <c r="F478" s="2">
        <v>250</v>
      </c>
      <c r="G478" s="1">
        <v>1</v>
      </c>
      <c r="H478" s="16">
        <f>תקן_מקור[[#This Row],[עלות פריט]]*תקן_מקור[[#This Row],[כמות]]</f>
        <v>250</v>
      </c>
    </row>
    <row r="479" spans="1:8" x14ac:dyDescent="0.3">
      <c r="A479" s="87" t="s">
        <v>94</v>
      </c>
      <c r="B479" s="1">
        <v>30</v>
      </c>
      <c r="C479" s="1" t="s">
        <v>109</v>
      </c>
      <c r="D479" s="1" t="s">
        <v>204</v>
      </c>
      <c r="E479" s="91" t="s">
        <v>412</v>
      </c>
      <c r="F479" s="2">
        <v>2500</v>
      </c>
      <c r="G479" s="1">
        <v>1</v>
      </c>
      <c r="H479" s="16">
        <f>תקן_מקור[[#This Row],[עלות פריט]]*תקן_מקור[[#This Row],[כמות]]</f>
        <v>2500</v>
      </c>
    </row>
    <row r="480" spans="1:8" x14ac:dyDescent="0.3">
      <c r="A480" s="87" t="s">
        <v>94</v>
      </c>
      <c r="B480" s="1">
        <v>30</v>
      </c>
      <c r="C480" s="1" t="s">
        <v>109</v>
      </c>
      <c r="D480" s="89" t="s">
        <v>109</v>
      </c>
      <c r="E480" s="91" t="s">
        <v>411</v>
      </c>
      <c r="F480" s="2">
        <v>350</v>
      </c>
      <c r="G480" s="1">
        <v>1</v>
      </c>
      <c r="H480" s="16">
        <f>תקן_מקור[[#This Row],[עלות פריט]]*תקן_מקור[[#This Row],[כמות]]</f>
        <v>350</v>
      </c>
    </row>
    <row r="481" spans="1:8" x14ac:dyDescent="0.3">
      <c r="A481" s="87" t="s">
        <v>94</v>
      </c>
      <c r="B481" s="1">
        <v>30</v>
      </c>
      <c r="C481" s="1" t="s">
        <v>109</v>
      </c>
      <c r="D481" s="89" t="s">
        <v>109</v>
      </c>
      <c r="E481" s="91" t="s">
        <v>120</v>
      </c>
      <c r="F481" s="2">
        <v>10000</v>
      </c>
      <c r="G481" s="1">
        <v>2</v>
      </c>
      <c r="H481" s="16">
        <f>תקן_מקור[[#This Row],[עלות פריט]]*תקן_מקור[[#This Row],[כמות]]</f>
        <v>20000</v>
      </c>
    </row>
    <row r="482" spans="1:8" x14ac:dyDescent="0.3">
      <c r="A482" s="87" t="s">
        <v>94</v>
      </c>
      <c r="B482" s="1">
        <v>30</v>
      </c>
      <c r="C482" s="1" t="s">
        <v>109</v>
      </c>
      <c r="D482" s="1" t="s">
        <v>109</v>
      </c>
      <c r="E482" s="95" t="s">
        <v>621</v>
      </c>
      <c r="F482" s="2">
        <v>250</v>
      </c>
      <c r="G482" s="2">
        <v>2</v>
      </c>
      <c r="H482" s="16">
        <f>תקן_מקור[[#This Row],[עלות פריט]]*תקן_מקור[[#This Row],[כמות]]</f>
        <v>500</v>
      </c>
    </row>
    <row r="483" spans="1:8" x14ac:dyDescent="0.3">
      <c r="A483" s="87" t="s">
        <v>94</v>
      </c>
      <c r="B483" s="1">
        <v>30</v>
      </c>
      <c r="C483" s="1" t="s">
        <v>458</v>
      </c>
      <c r="D483" s="1" t="s">
        <v>112</v>
      </c>
      <c r="E483" s="91" t="s">
        <v>438</v>
      </c>
      <c r="F483" s="2">
        <v>7500</v>
      </c>
      <c r="G483" s="2">
        <v>1</v>
      </c>
      <c r="H483" s="16">
        <f>תקן_מקור[[#This Row],[עלות פריט]]*תקן_מקור[[#This Row],[כמות]]</f>
        <v>7500</v>
      </c>
    </row>
    <row r="484" spans="1:8" x14ac:dyDescent="0.3">
      <c r="A484" s="87" t="s">
        <v>94</v>
      </c>
      <c r="B484" s="1">
        <v>30</v>
      </c>
      <c r="C484" s="1" t="s">
        <v>458</v>
      </c>
      <c r="D484" s="1" t="s">
        <v>112</v>
      </c>
      <c r="E484" s="91" t="s">
        <v>107</v>
      </c>
      <c r="F484" s="2">
        <v>1500</v>
      </c>
      <c r="G484" s="2">
        <v>1</v>
      </c>
      <c r="H484" s="16">
        <f>תקן_מקור[[#This Row],[עלות פריט]]*תקן_מקור[[#This Row],[כמות]]</f>
        <v>1500</v>
      </c>
    </row>
    <row r="485" spans="1:8" x14ac:dyDescent="0.3">
      <c r="A485" s="87" t="s">
        <v>94</v>
      </c>
      <c r="B485" s="1">
        <v>30</v>
      </c>
      <c r="C485" s="1" t="s">
        <v>458</v>
      </c>
      <c r="D485" s="1" t="s">
        <v>5</v>
      </c>
      <c r="E485" s="91" t="s">
        <v>622</v>
      </c>
      <c r="F485" s="2">
        <v>1000</v>
      </c>
      <c r="G485" s="2">
        <v>9</v>
      </c>
      <c r="H485" s="16">
        <f>תקן_מקור[[#This Row],[עלות פריט]]*תקן_מקור[[#This Row],[כמות]]</f>
        <v>9000</v>
      </c>
    </row>
    <row r="486" spans="1:8" x14ac:dyDescent="0.3">
      <c r="A486" s="87" t="s">
        <v>94</v>
      </c>
      <c r="B486" s="1">
        <v>30</v>
      </c>
      <c r="C486" s="1" t="s">
        <v>458</v>
      </c>
      <c r="D486" s="1" t="s">
        <v>121</v>
      </c>
      <c r="E486" s="91" t="s">
        <v>50</v>
      </c>
      <c r="F486" s="2">
        <v>3500</v>
      </c>
      <c r="G486" s="2">
        <v>1</v>
      </c>
      <c r="H486" s="16">
        <f>תקן_מקור[[#This Row],[עלות פריט]]*תקן_מקור[[#This Row],[כמות]]</f>
        <v>3500</v>
      </c>
    </row>
    <row r="487" spans="1:8" x14ac:dyDescent="0.3">
      <c r="A487" s="87" t="s">
        <v>94</v>
      </c>
      <c r="B487" s="1">
        <v>30</v>
      </c>
      <c r="C487" s="1" t="s">
        <v>458</v>
      </c>
      <c r="D487" s="1" t="s">
        <v>112</v>
      </c>
      <c r="E487" s="91" t="s">
        <v>223</v>
      </c>
      <c r="F487" s="2">
        <v>8500</v>
      </c>
      <c r="G487" s="2">
        <v>1</v>
      </c>
      <c r="H487" s="16">
        <f>תקן_מקור[[#This Row],[עלות פריט]]*תקן_מקור[[#This Row],[כמות]]</f>
        <v>8500</v>
      </c>
    </row>
    <row r="488" spans="1:8" x14ac:dyDescent="0.3">
      <c r="A488" s="87" t="s">
        <v>94</v>
      </c>
      <c r="B488" s="1">
        <v>30</v>
      </c>
      <c r="C488" s="1" t="s">
        <v>458</v>
      </c>
      <c r="D488" s="1" t="s">
        <v>112</v>
      </c>
      <c r="E488" s="91" t="s">
        <v>221</v>
      </c>
      <c r="F488" s="2">
        <v>17000</v>
      </c>
      <c r="G488" s="2"/>
      <c r="H488" s="16">
        <f>תקן_מקור[[#This Row],[עלות פריט]]*תקן_מקור[[#This Row],[כמות]]</f>
        <v>0</v>
      </c>
    </row>
    <row r="489" spans="1:8" x14ac:dyDescent="0.3">
      <c r="A489" s="87" t="s">
        <v>94</v>
      </c>
      <c r="B489" s="1">
        <v>30</v>
      </c>
      <c r="C489" s="1" t="s">
        <v>458</v>
      </c>
      <c r="D489" s="1" t="s">
        <v>112</v>
      </c>
      <c r="E489" s="91" t="s">
        <v>218</v>
      </c>
      <c r="F489" s="2">
        <v>5000</v>
      </c>
      <c r="G489" s="2">
        <v>1</v>
      </c>
      <c r="H489" s="16">
        <f>תקן_מקור[[#This Row],[עלות פריט]]*תקן_מקור[[#This Row],[כמות]]</f>
        <v>5000</v>
      </c>
    </row>
    <row r="490" spans="1:8" x14ac:dyDescent="0.3">
      <c r="A490" s="87" t="s">
        <v>94</v>
      </c>
      <c r="B490" s="1">
        <v>30</v>
      </c>
      <c r="C490" s="1" t="s">
        <v>458</v>
      </c>
      <c r="D490" s="1" t="s">
        <v>112</v>
      </c>
      <c r="E490" s="91" t="s">
        <v>48</v>
      </c>
      <c r="F490" s="2">
        <v>400</v>
      </c>
      <c r="G490" s="2">
        <v>4</v>
      </c>
      <c r="H490" s="16">
        <f>תקן_מקור[[#This Row],[עלות פריט]]*תקן_מקור[[#This Row],[כמות]]</f>
        <v>1600</v>
      </c>
    </row>
    <row r="491" spans="1:8" x14ac:dyDescent="0.3">
      <c r="A491" s="87" t="s">
        <v>94</v>
      </c>
      <c r="B491" s="1">
        <v>30</v>
      </c>
      <c r="C491" s="1" t="s">
        <v>458</v>
      </c>
      <c r="D491" s="89" t="s">
        <v>112</v>
      </c>
      <c r="E491" s="91" t="s">
        <v>225</v>
      </c>
      <c r="F491" s="2">
        <v>4500</v>
      </c>
      <c r="G491" s="1">
        <v>1</v>
      </c>
      <c r="H491" s="16">
        <f>תקן_מקור[[#This Row],[עלות פריט]]*תקן_מקור[[#This Row],[כמות]]</f>
        <v>4500</v>
      </c>
    </row>
    <row r="492" spans="1:8" x14ac:dyDescent="0.3">
      <c r="A492" s="87" t="s">
        <v>94</v>
      </c>
      <c r="B492" s="1">
        <v>30</v>
      </c>
      <c r="C492" s="1" t="s">
        <v>458</v>
      </c>
      <c r="D492" s="1" t="s">
        <v>112</v>
      </c>
      <c r="E492" s="91" t="s">
        <v>47</v>
      </c>
      <c r="F492" s="2">
        <v>8000</v>
      </c>
      <c r="G492" s="2">
        <v>1</v>
      </c>
      <c r="H492" s="16">
        <f>תקן_מקור[[#This Row],[עלות פריט]]*תקן_מקור[[#This Row],[כמות]]</f>
        <v>8000</v>
      </c>
    </row>
    <row r="493" spans="1:8" x14ac:dyDescent="0.3">
      <c r="A493" s="87" t="s">
        <v>94</v>
      </c>
      <c r="B493" s="1">
        <v>30</v>
      </c>
      <c r="C493" s="1" t="s">
        <v>458</v>
      </c>
      <c r="D493" s="1" t="s">
        <v>112</v>
      </c>
      <c r="E493" s="91" t="s">
        <v>222</v>
      </c>
      <c r="F493" s="2">
        <v>2500</v>
      </c>
      <c r="G493" s="2">
        <v>1</v>
      </c>
      <c r="H493" s="16">
        <f>תקן_מקור[[#This Row],[עלות פריט]]*תקן_מקור[[#This Row],[כמות]]</f>
        <v>2500</v>
      </c>
    </row>
    <row r="494" spans="1:8" x14ac:dyDescent="0.3">
      <c r="A494" s="87" t="s">
        <v>94</v>
      </c>
      <c r="B494" s="1">
        <v>30</v>
      </c>
      <c r="C494" s="1" t="s">
        <v>458</v>
      </c>
      <c r="D494" s="1" t="s">
        <v>123</v>
      </c>
      <c r="E494" s="91" t="s">
        <v>429</v>
      </c>
      <c r="F494" s="2">
        <v>150</v>
      </c>
      <c r="G494" s="2">
        <v>16</v>
      </c>
      <c r="H494" s="16">
        <f>תקן_מקור[[#This Row],[עלות פריט]]*תקן_מקור[[#This Row],[כמות]]</f>
        <v>2400</v>
      </c>
    </row>
    <row r="495" spans="1:8" x14ac:dyDescent="0.3">
      <c r="A495" s="87" t="s">
        <v>94</v>
      </c>
      <c r="B495" s="1">
        <v>30</v>
      </c>
      <c r="C495" s="1" t="s">
        <v>458</v>
      </c>
      <c r="D495" s="1" t="s">
        <v>112</v>
      </c>
      <c r="E495" s="91" t="s">
        <v>73</v>
      </c>
      <c r="F495" s="2">
        <v>9000</v>
      </c>
      <c r="G495" s="2">
        <v>1</v>
      </c>
      <c r="H495" s="16">
        <f>תקן_מקור[[#This Row],[עלות פריט]]*תקן_מקור[[#This Row],[כמות]]</f>
        <v>9000</v>
      </c>
    </row>
    <row r="496" spans="1:8" x14ac:dyDescent="0.3">
      <c r="A496" s="87" t="s">
        <v>94</v>
      </c>
      <c r="B496" s="1">
        <v>30</v>
      </c>
      <c r="C496" s="1" t="s">
        <v>458</v>
      </c>
      <c r="D496" s="1" t="s">
        <v>112</v>
      </c>
      <c r="E496" s="91" t="s">
        <v>44</v>
      </c>
      <c r="F496" s="2">
        <v>7700</v>
      </c>
      <c r="G496" s="2">
        <v>1</v>
      </c>
      <c r="H496" s="16">
        <f>תקן_מקור[[#This Row],[עלות פריט]]*תקן_מקור[[#This Row],[כמות]]</f>
        <v>7700</v>
      </c>
    </row>
    <row r="497" spans="1:8" x14ac:dyDescent="0.3">
      <c r="A497" s="87" t="s">
        <v>94</v>
      </c>
      <c r="B497" s="1">
        <v>30</v>
      </c>
      <c r="C497" s="1" t="s">
        <v>458</v>
      </c>
      <c r="D497" s="1" t="s">
        <v>112</v>
      </c>
      <c r="E497" s="91" t="s">
        <v>45</v>
      </c>
      <c r="F497" s="2">
        <v>10800</v>
      </c>
      <c r="G497" s="2"/>
      <c r="H497" s="16">
        <f>תקן_מקור[[#This Row],[עלות פריט]]*תקן_מקור[[#This Row],[כמות]]</f>
        <v>0</v>
      </c>
    </row>
    <row r="498" spans="1:8" x14ac:dyDescent="0.3">
      <c r="A498" s="87" t="s">
        <v>94</v>
      </c>
      <c r="B498" s="1">
        <v>30</v>
      </c>
      <c r="C498" s="1" t="s">
        <v>458</v>
      </c>
      <c r="D498" s="89" t="s">
        <v>112</v>
      </c>
      <c r="E498" s="91" t="s">
        <v>219</v>
      </c>
      <c r="F498" s="2">
        <v>3000</v>
      </c>
      <c r="G498" s="1">
        <v>1</v>
      </c>
      <c r="H498" s="16">
        <f>תקן_מקור[[#This Row],[עלות פריט]]*תקן_מקור[[#This Row],[כמות]]</f>
        <v>3000</v>
      </c>
    </row>
    <row r="499" spans="1:8" x14ac:dyDescent="0.3">
      <c r="A499" s="87" t="s">
        <v>94</v>
      </c>
      <c r="B499" s="1">
        <v>30</v>
      </c>
      <c r="C499" s="1" t="s">
        <v>458</v>
      </c>
      <c r="D499" s="1" t="s">
        <v>123</v>
      </c>
      <c r="E499" s="91" t="s">
        <v>427</v>
      </c>
      <c r="F499" s="2">
        <v>250</v>
      </c>
      <c r="G499" s="2">
        <v>10</v>
      </c>
      <c r="H499" s="16">
        <f>תקן_מקור[[#This Row],[עלות פריט]]*תקן_מקור[[#This Row],[כמות]]</f>
        <v>2500</v>
      </c>
    </row>
    <row r="500" spans="1:8" x14ac:dyDescent="0.3">
      <c r="A500" s="87" t="s">
        <v>94</v>
      </c>
      <c r="B500" s="1">
        <v>30</v>
      </c>
      <c r="C500" s="1" t="s">
        <v>458</v>
      </c>
      <c r="D500" s="1" t="s">
        <v>112</v>
      </c>
      <c r="E500" s="91" t="s">
        <v>43</v>
      </c>
      <c r="F500" s="2">
        <v>1000</v>
      </c>
      <c r="G500" s="2">
        <v>2</v>
      </c>
      <c r="H500" s="16">
        <f>תקן_מקור[[#This Row],[עלות פריט]]*תקן_מקור[[#This Row],[כמות]]</f>
        <v>2000</v>
      </c>
    </row>
    <row r="501" spans="1:8" x14ac:dyDescent="0.3">
      <c r="A501" s="87" t="s">
        <v>94</v>
      </c>
      <c r="B501" s="1">
        <v>30</v>
      </c>
      <c r="C501" s="1" t="s">
        <v>458</v>
      </c>
      <c r="D501" s="1" t="s">
        <v>112</v>
      </c>
      <c r="E501" s="91" t="s">
        <v>226</v>
      </c>
      <c r="F501" s="2">
        <v>500</v>
      </c>
      <c r="G501" s="2">
        <v>1</v>
      </c>
      <c r="H501" s="16">
        <f>תקן_מקור[[#This Row],[עלות פריט]]*תקן_מקור[[#This Row],[כמות]]</f>
        <v>500</v>
      </c>
    </row>
    <row r="502" spans="1:8" x14ac:dyDescent="0.3">
      <c r="A502" s="87" t="s">
        <v>94</v>
      </c>
      <c r="B502" s="1">
        <v>30</v>
      </c>
      <c r="C502" s="1" t="s">
        <v>458</v>
      </c>
      <c r="D502" s="1" t="s">
        <v>112</v>
      </c>
      <c r="E502" s="91" t="s">
        <v>220</v>
      </c>
      <c r="F502" s="2">
        <v>15000</v>
      </c>
      <c r="G502" s="2">
        <v>1</v>
      </c>
      <c r="H502" s="16">
        <f>תקן_מקור[[#This Row],[עלות פריט]]*תקן_מקור[[#This Row],[כמות]]</f>
        <v>15000</v>
      </c>
    </row>
    <row r="503" spans="1:8" x14ac:dyDescent="0.3">
      <c r="A503" s="87" t="s">
        <v>94</v>
      </c>
      <c r="B503" s="1">
        <v>30</v>
      </c>
      <c r="C503" s="1" t="s">
        <v>458</v>
      </c>
      <c r="D503" s="89" t="s">
        <v>112</v>
      </c>
      <c r="E503" s="91" t="s">
        <v>224</v>
      </c>
      <c r="F503" s="2">
        <v>5000</v>
      </c>
      <c r="G503" s="1">
        <v>1</v>
      </c>
      <c r="H503" s="16">
        <f>תקן_מקור[[#This Row],[עלות פריט]]*תקן_מקור[[#This Row],[כמות]]</f>
        <v>5000</v>
      </c>
    </row>
    <row r="504" spans="1:8" x14ac:dyDescent="0.3">
      <c r="A504" s="87" t="s">
        <v>94</v>
      </c>
      <c r="B504" s="1">
        <v>30</v>
      </c>
      <c r="C504" s="1" t="s">
        <v>458</v>
      </c>
      <c r="D504" s="1" t="s">
        <v>123</v>
      </c>
      <c r="E504" s="91" t="s">
        <v>428</v>
      </c>
      <c r="F504" s="2">
        <v>1200</v>
      </c>
      <c r="G504" s="2">
        <v>2</v>
      </c>
      <c r="H504" s="16">
        <f>תקן_מקור[[#This Row],[עלות פריט]]*תקן_מקור[[#This Row],[כמות]]</f>
        <v>2400</v>
      </c>
    </row>
    <row r="505" spans="1:8" x14ac:dyDescent="0.3">
      <c r="A505" s="87" t="s">
        <v>94</v>
      </c>
      <c r="B505" s="1">
        <v>30</v>
      </c>
      <c r="C505" s="1" t="s">
        <v>458</v>
      </c>
      <c r="D505" s="1" t="s">
        <v>121</v>
      </c>
      <c r="E505" s="91" t="s">
        <v>49</v>
      </c>
      <c r="F505" s="2">
        <v>500</v>
      </c>
      <c r="G505" s="2">
        <v>1</v>
      </c>
      <c r="H505" s="16">
        <f>תקן_מקור[[#This Row],[עלות פריט]]*תקן_מקור[[#This Row],[כמות]]</f>
        <v>500</v>
      </c>
    </row>
    <row r="506" spans="1:8" x14ac:dyDescent="0.3">
      <c r="A506" s="87" t="s">
        <v>94</v>
      </c>
      <c r="B506" s="1">
        <v>30</v>
      </c>
      <c r="C506" s="1" t="s">
        <v>458</v>
      </c>
      <c r="D506" s="1" t="s">
        <v>112</v>
      </c>
      <c r="E506" s="91" t="s">
        <v>401</v>
      </c>
      <c r="F506" s="2">
        <v>4200</v>
      </c>
      <c r="G506" s="2">
        <v>1</v>
      </c>
      <c r="H506" s="16">
        <f>תקן_מקור[[#This Row],[עלות פריט]]*תקן_מקור[[#This Row],[כמות]]</f>
        <v>4200</v>
      </c>
    </row>
    <row r="507" spans="1:8" x14ac:dyDescent="0.3">
      <c r="A507" s="87" t="s">
        <v>94</v>
      </c>
      <c r="B507" s="1">
        <v>30</v>
      </c>
      <c r="C507" s="1" t="s">
        <v>458</v>
      </c>
      <c r="D507" s="1" t="s">
        <v>112</v>
      </c>
      <c r="E507" s="91" t="s">
        <v>403</v>
      </c>
      <c r="F507" s="2">
        <v>2500</v>
      </c>
      <c r="G507" s="2">
        <v>2</v>
      </c>
      <c r="H507" s="16">
        <f>תקן_מקור[[#This Row],[עלות פריט]]*תקן_מקור[[#This Row],[כמות]]</f>
        <v>5000</v>
      </c>
    </row>
    <row r="508" spans="1:8" x14ac:dyDescent="0.3">
      <c r="A508" s="87" t="s">
        <v>94</v>
      </c>
      <c r="B508" s="1">
        <v>30</v>
      </c>
      <c r="C508" s="1" t="s">
        <v>458</v>
      </c>
      <c r="D508" s="1" t="s">
        <v>112</v>
      </c>
      <c r="E508" s="91" t="s">
        <v>402</v>
      </c>
      <c r="F508" s="2">
        <v>3500</v>
      </c>
      <c r="G508" s="2">
        <v>2</v>
      </c>
      <c r="H508" s="16">
        <f>תקן_מקור[[#This Row],[עלות פריט]]*תקן_מקור[[#This Row],[כמות]]</f>
        <v>7000</v>
      </c>
    </row>
    <row r="509" spans="1:8" x14ac:dyDescent="0.3">
      <c r="A509" s="87" t="s">
        <v>94</v>
      </c>
      <c r="B509" s="1">
        <v>30</v>
      </c>
      <c r="C509" s="1" t="s">
        <v>458</v>
      </c>
      <c r="D509" s="1" t="s">
        <v>112</v>
      </c>
      <c r="E509" s="91" t="s">
        <v>437</v>
      </c>
      <c r="F509" s="2">
        <v>6500</v>
      </c>
      <c r="G509" s="2">
        <v>1</v>
      </c>
      <c r="H509" s="16">
        <f>תקן_מקור[[#This Row],[עלות פריט]]*תקן_מקור[[#This Row],[כמות]]</f>
        <v>6500</v>
      </c>
    </row>
    <row r="510" spans="1:8" x14ac:dyDescent="0.3">
      <c r="A510" s="87" t="s">
        <v>94</v>
      </c>
      <c r="B510" s="1">
        <v>30</v>
      </c>
      <c r="C510" s="1" t="s">
        <v>458</v>
      </c>
      <c r="D510" s="1" t="s">
        <v>112</v>
      </c>
      <c r="E510" s="91" t="s">
        <v>46</v>
      </c>
      <c r="F510" s="2">
        <v>1200</v>
      </c>
      <c r="G510" s="2">
        <v>1</v>
      </c>
      <c r="H510" s="16">
        <f>תקן_מקור[[#This Row],[עלות פריט]]*תקן_מקור[[#This Row],[כמות]]</f>
        <v>1200</v>
      </c>
    </row>
    <row r="511" spans="1:8" x14ac:dyDescent="0.3">
      <c r="A511" s="87" t="s">
        <v>94</v>
      </c>
      <c r="B511" s="1">
        <v>30</v>
      </c>
      <c r="C511" s="1" t="s">
        <v>458</v>
      </c>
      <c r="D511" s="89" t="s">
        <v>5</v>
      </c>
      <c r="E511" s="91" t="s">
        <v>436</v>
      </c>
      <c r="F511" s="2">
        <v>2500</v>
      </c>
      <c r="G511" s="1">
        <v>1</v>
      </c>
      <c r="H511" s="16">
        <f>תקן_מקור[[#This Row],[עלות פריט]]*תקן_מקור[[#This Row],[כמות]]</f>
        <v>2500</v>
      </c>
    </row>
    <row r="512" spans="1:8" x14ac:dyDescent="0.3">
      <c r="A512" s="87" t="s">
        <v>94</v>
      </c>
      <c r="B512" s="1">
        <v>30</v>
      </c>
      <c r="C512" s="1" t="s">
        <v>96</v>
      </c>
      <c r="D512" s="1" t="s">
        <v>216</v>
      </c>
      <c r="E512" s="91" t="s">
        <v>217</v>
      </c>
      <c r="F512" s="2">
        <v>600</v>
      </c>
      <c r="G512" s="1">
        <v>1</v>
      </c>
      <c r="H512" s="16">
        <f>תקן_מקור[[#This Row],[עלות פריט]]*תקן_מקור[[#This Row],[כמות]]</f>
        <v>600</v>
      </c>
    </row>
    <row r="513" spans="1:8" x14ac:dyDescent="0.3">
      <c r="A513" s="87" t="s">
        <v>94</v>
      </c>
      <c r="B513" s="1">
        <v>30</v>
      </c>
      <c r="C513" s="1" t="s">
        <v>96</v>
      </c>
      <c r="D513" s="1" t="s">
        <v>216</v>
      </c>
      <c r="E513" s="91" t="s">
        <v>30</v>
      </c>
      <c r="F513" s="2">
        <v>1200</v>
      </c>
      <c r="G513" s="2">
        <v>1</v>
      </c>
      <c r="H513" s="16">
        <f>תקן_מקור[[#This Row],[עלות פריט]]*תקן_מקור[[#This Row],[כמות]]</f>
        <v>1200</v>
      </c>
    </row>
    <row r="514" spans="1:8" x14ac:dyDescent="0.3">
      <c r="A514" s="87" t="s">
        <v>94</v>
      </c>
      <c r="B514" s="1">
        <v>30</v>
      </c>
      <c r="C514" s="1" t="s">
        <v>96</v>
      </c>
      <c r="D514" s="1" t="s">
        <v>68</v>
      </c>
      <c r="E514" s="91" t="s">
        <v>30</v>
      </c>
      <c r="F514" s="2">
        <v>1200</v>
      </c>
      <c r="G514" s="2">
        <v>1</v>
      </c>
      <c r="H514" s="16">
        <f>תקן_מקור[[#This Row],[עלות פריט]]*תקן_מקור[[#This Row],[כמות]]</f>
        <v>1200</v>
      </c>
    </row>
    <row r="515" spans="1:8" x14ac:dyDescent="0.3">
      <c r="A515" s="87" t="s">
        <v>94</v>
      </c>
      <c r="B515" s="1">
        <v>30</v>
      </c>
      <c r="C515" s="1" t="s">
        <v>96</v>
      </c>
      <c r="D515" s="1" t="s">
        <v>68</v>
      </c>
      <c r="E515" s="91" t="s">
        <v>136</v>
      </c>
      <c r="F515" s="2">
        <v>2500</v>
      </c>
      <c r="G515" s="2">
        <v>1</v>
      </c>
      <c r="H515" s="16">
        <f>תקן_מקור[[#This Row],[עלות פריט]]*תקן_מקור[[#This Row],[כמות]]</f>
        <v>2500</v>
      </c>
    </row>
    <row r="516" spans="1:8" x14ac:dyDescent="0.3">
      <c r="A516" s="87" t="s">
        <v>94</v>
      </c>
      <c r="B516" s="1">
        <v>30</v>
      </c>
      <c r="C516" s="1" t="s">
        <v>96</v>
      </c>
      <c r="D516" s="1" t="s">
        <v>68</v>
      </c>
      <c r="E516" s="91" t="s">
        <v>59</v>
      </c>
      <c r="F516" s="2">
        <v>3500</v>
      </c>
      <c r="G516" s="2">
        <v>2</v>
      </c>
      <c r="H516" s="16">
        <f>תקן_מקור[[#This Row],[עלות פריט]]*תקן_מקור[[#This Row],[כמות]]</f>
        <v>7000</v>
      </c>
    </row>
    <row r="517" spans="1:8" x14ac:dyDescent="0.3">
      <c r="A517" s="87" t="s">
        <v>94</v>
      </c>
      <c r="B517" s="1">
        <v>30</v>
      </c>
      <c r="C517" s="1" t="s">
        <v>96</v>
      </c>
      <c r="D517" s="1" t="s">
        <v>216</v>
      </c>
      <c r="E517" s="91" t="s">
        <v>29</v>
      </c>
      <c r="F517" s="2">
        <v>3500</v>
      </c>
      <c r="G517" s="2">
        <v>1</v>
      </c>
      <c r="H517" s="16">
        <f>תקן_מקור[[#This Row],[עלות פריט]]*תקן_מקור[[#This Row],[כמות]]</f>
        <v>3500</v>
      </c>
    </row>
    <row r="518" spans="1:8" x14ac:dyDescent="0.3">
      <c r="A518" s="87" t="s">
        <v>94</v>
      </c>
      <c r="B518" s="1">
        <v>30</v>
      </c>
      <c r="C518" s="1" t="s">
        <v>96</v>
      </c>
      <c r="D518" s="1" t="s">
        <v>204</v>
      </c>
      <c r="E518" s="91" t="s">
        <v>29</v>
      </c>
      <c r="F518" s="2">
        <v>3500</v>
      </c>
      <c r="G518" s="2">
        <v>1</v>
      </c>
      <c r="H518" s="16">
        <f>תקן_מקור[[#This Row],[עלות פריט]]*תקן_מקור[[#This Row],[כמות]]</f>
        <v>3500</v>
      </c>
    </row>
    <row r="519" spans="1:8" x14ac:dyDescent="0.3">
      <c r="A519" s="87" t="s">
        <v>94</v>
      </c>
      <c r="B519" s="1">
        <v>30</v>
      </c>
      <c r="C519" s="1" t="s">
        <v>100</v>
      </c>
      <c r="D519" s="89" t="s">
        <v>100</v>
      </c>
      <c r="E519" s="92" t="s">
        <v>205</v>
      </c>
      <c r="F519" s="2"/>
      <c r="G519" s="1">
        <v>0</v>
      </c>
      <c r="H519" s="16">
        <f>תקן_מקור[[#This Row],[עלות פריט]]*תקן_מקור[[#This Row],[כמות]]</f>
        <v>0</v>
      </c>
    </row>
    <row r="520" spans="1:8" x14ac:dyDescent="0.3">
      <c r="A520" s="87" t="s">
        <v>94</v>
      </c>
      <c r="B520" s="1">
        <v>30</v>
      </c>
      <c r="C520" s="1" t="s">
        <v>116</v>
      </c>
      <c r="D520" s="89" t="s">
        <v>109</v>
      </c>
      <c r="E520" s="91" t="s">
        <v>101</v>
      </c>
      <c r="F520" s="2">
        <v>4500</v>
      </c>
      <c r="G520" s="1">
        <v>1</v>
      </c>
      <c r="H520" s="16">
        <f>תקן_מקור[[#This Row],[עלות פריט]]*תקן_מקור[[#This Row],[כמות]]</f>
        <v>4500</v>
      </c>
    </row>
    <row r="521" spans="1:8" x14ac:dyDescent="0.3">
      <c r="A521" s="87" t="s">
        <v>94</v>
      </c>
      <c r="B521" s="1">
        <v>30</v>
      </c>
      <c r="C521" s="1" t="s">
        <v>116</v>
      </c>
      <c r="D521" s="1" t="s">
        <v>68</v>
      </c>
      <c r="E521" s="91" t="s">
        <v>201</v>
      </c>
      <c r="F521" s="2">
        <v>2500</v>
      </c>
      <c r="G521" s="2">
        <v>1</v>
      </c>
      <c r="H521" s="16">
        <f>תקן_מקור[[#This Row],[עלות פריט]]*תקן_מקור[[#This Row],[כמות]]</f>
        <v>2500</v>
      </c>
    </row>
    <row r="522" spans="1:8" x14ac:dyDescent="0.3">
      <c r="A522" s="87" t="s">
        <v>94</v>
      </c>
      <c r="B522" s="1">
        <v>30</v>
      </c>
      <c r="C522" s="1" t="s">
        <v>116</v>
      </c>
      <c r="D522" s="1" t="s">
        <v>33</v>
      </c>
      <c r="E522" s="91" t="s">
        <v>201</v>
      </c>
      <c r="F522" s="2">
        <v>2500</v>
      </c>
      <c r="G522" s="2">
        <v>1</v>
      </c>
      <c r="H522" s="16">
        <f>תקן_מקור[[#This Row],[עלות פריט]]*תקן_מקור[[#This Row],[כמות]]</f>
        <v>2500</v>
      </c>
    </row>
    <row r="523" spans="1:8" x14ac:dyDescent="0.3">
      <c r="A523" s="87" t="s">
        <v>94</v>
      </c>
      <c r="B523" s="1">
        <v>30</v>
      </c>
      <c r="C523" s="1" t="s">
        <v>116</v>
      </c>
      <c r="D523" s="1" t="s">
        <v>214</v>
      </c>
      <c r="E523" s="91" t="s">
        <v>201</v>
      </c>
      <c r="F523" s="2">
        <v>2500</v>
      </c>
      <c r="G523" s="2">
        <v>1</v>
      </c>
      <c r="H523" s="16">
        <f>תקן_מקור[[#This Row],[עלות פריט]]*תקן_מקור[[#This Row],[כמות]]</f>
        <v>2500</v>
      </c>
    </row>
    <row r="524" spans="1:8" x14ac:dyDescent="0.3">
      <c r="A524" s="87" t="s">
        <v>94</v>
      </c>
      <c r="B524" s="1">
        <v>30</v>
      </c>
      <c r="C524" s="1" t="s">
        <v>116</v>
      </c>
      <c r="D524" s="1" t="s">
        <v>204</v>
      </c>
      <c r="E524" s="91" t="s">
        <v>201</v>
      </c>
      <c r="F524" s="2">
        <v>2500</v>
      </c>
      <c r="G524" s="2">
        <v>1</v>
      </c>
      <c r="H524" s="16">
        <f>תקן_מקור[[#This Row],[עלות פריט]]*תקן_מקור[[#This Row],[כמות]]</f>
        <v>2500</v>
      </c>
    </row>
    <row r="525" spans="1:8" x14ac:dyDescent="0.3">
      <c r="A525" s="87" t="s">
        <v>94</v>
      </c>
      <c r="B525" s="1">
        <v>30</v>
      </c>
      <c r="C525" s="1" t="s">
        <v>116</v>
      </c>
      <c r="D525" s="1" t="s">
        <v>0</v>
      </c>
      <c r="E525" s="91" t="s">
        <v>200</v>
      </c>
      <c r="F525" s="2">
        <v>5000</v>
      </c>
      <c r="G525" s="2">
        <v>1</v>
      </c>
      <c r="H525" s="16">
        <f>תקן_מקור[[#This Row],[עלות פריט]]*תקן_מקור[[#This Row],[כמות]]</f>
        <v>5000</v>
      </c>
    </row>
    <row r="526" spans="1:8" x14ac:dyDescent="0.3">
      <c r="A526" s="87" t="s">
        <v>94</v>
      </c>
      <c r="B526" s="1">
        <v>30</v>
      </c>
      <c r="C526" s="1" t="s">
        <v>116</v>
      </c>
      <c r="D526" s="1" t="s">
        <v>5</v>
      </c>
      <c r="E526" s="91" t="s">
        <v>200</v>
      </c>
      <c r="F526" s="2">
        <v>5000</v>
      </c>
      <c r="G526" s="2">
        <v>1</v>
      </c>
      <c r="H526" s="16">
        <f>תקן_מקור[[#This Row],[עלות פריט]]*תקן_מקור[[#This Row],[כמות]]</f>
        <v>5000</v>
      </c>
    </row>
    <row r="527" spans="1:8" x14ac:dyDescent="0.3">
      <c r="A527" s="87" t="s">
        <v>94</v>
      </c>
      <c r="B527" s="1">
        <v>30</v>
      </c>
      <c r="C527" s="1" t="s">
        <v>116</v>
      </c>
      <c r="D527" s="1" t="s">
        <v>5</v>
      </c>
      <c r="E527" s="91" t="s">
        <v>199</v>
      </c>
      <c r="F527" s="2">
        <v>8000</v>
      </c>
      <c r="G527" s="2"/>
      <c r="H527" s="16">
        <f>תקן_מקור[[#This Row],[עלות פריט]]*תקן_מקור[[#This Row],[כמות]]</f>
        <v>0</v>
      </c>
    </row>
    <row r="528" spans="1:8" x14ac:dyDescent="0.3">
      <c r="A528" s="87" t="s">
        <v>94</v>
      </c>
      <c r="B528" s="1">
        <v>30</v>
      </c>
      <c r="C528" s="1" t="s">
        <v>116</v>
      </c>
      <c r="D528" s="1" t="s">
        <v>116</v>
      </c>
      <c r="E528" s="91" t="s">
        <v>103</v>
      </c>
      <c r="F528" s="2">
        <v>900</v>
      </c>
      <c r="G528" s="2">
        <v>1</v>
      </c>
      <c r="H528" s="16">
        <f>תקן_מקור[[#This Row],[עלות פריט]]*תקן_מקור[[#This Row],[כמות]]</f>
        <v>900</v>
      </c>
    </row>
    <row r="529" spans="1:8" x14ac:dyDescent="0.3">
      <c r="A529" s="87" t="s">
        <v>94</v>
      </c>
      <c r="B529" s="1">
        <v>30</v>
      </c>
      <c r="C529" s="1" t="s">
        <v>116</v>
      </c>
      <c r="D529" s="1" t="s">
        <v>109</v>
      </c>
      <c r="E529" s="91" t="s">
        <v>426</v>
      </c>
      <c r="F529" s="2">
        <v>5000</v>
      </c>
      <c r="G529" s="2">
        <v>1</v>
      </c>
      <c r="H529" s="16">
        <f>תקן_מקור[[#This Row],[עלות פריט]]*תקן_מקור[[#This Row],[כמות]]</f>
        <v>5000</v>
      </c>
    </row>
    <row r="530" spans="1:8" x14ac:dyDescent="0.3">
      <c r="A530" s="87" t="s">
        <v>94</v>
      </c>
      <c r="B530" s="1">
        <v>30</v>
      </c>
      <c r="C530" s="1" t="s">
        <v>116</v>
      </c>
      <c r="D530" s="1" t="s">
        <v>116</v>
      </c>
      <c r="E530" s="91" t="s">
        <v>61</v>
      </c>
      <c r="F530" s="2">
        <v>5200</v>
      </c>
      <c r="G530" s="2">
        <v>1</v>
      </c>
      <c r="H530" s="16">
        <f>תקן_מקור[[#This Row],[עלות פריט]]*תקן_מקור[[#This Row],[כמות]]</f>
        <v>5200</v>
      </c>
    </row>
    <row r="531" spans="1:8" x14ac:dyDescent="0.3">
      <c r="A531" s="87" t="s">
        <v>94</v>
      </c>
      <c r="B531" s="1">
        <v>30</v>
      </c>
      <c r="C531" s="1" t="s">
        <v>116</v>
      </c>
      <c r="D531" s="1" t="s">
        <v>116</v>
      </c>
      <c r="E531" s="91" t="s">
        <v>60</v>
      </c>
      <c r="F531" s="2">
        <v>6100</v>
      </c>
      <c r="G531" s="2">
        <v>1</v>
      </c>
      <c r="H531" s="16">
        <f>תקן_מקור[[#This Row],[עלות פריט]]*תקן_מקור[[#This Row],[כמות]]</f>
        <v>6100</v>
      </c>
    </row>
    <row r="532" spans="1:8" x14ac:dyDescent="0.3">
      <c r="A532" s="87" t="s">
        <v>94</v>
      </c>
      <c r="B532" s="1">
        <v>30</v>
      </c>
      <c r="C532" s="1" t="s">
        <v>116</v>
      </c>
      <c r="D532" s="1" t="s">
        <v>116</v>
      </c>
      <c r="E532" s="91" t="s">
        <v>397</v>
      </c>
      <c r="F532" s="2">
        <v>5000</v>
      </c>
      <c r="G532" s="2">
        <v>1</v>
      </c>
      <c r="H532" s="16">
        <f>תקן_מקור[[#This Row],[עלות פריט]]*תקן_מקור[[#This Row],[כמות]]</f>
        <v>5000</v>
      </c>
    </row>
    <row r="533" spans="1:8" x14ac:dyDescent="0.3">
      <c r="A533" s="87" t="s">
        <v>94</v>
      </c>
      <c r="B533" s="1">
        <v>30</v>
      </c>
      <c r="C533" s="1" t="s">
        <v>95</v>
      </c>
      <c r="D533" s="1" t="s">
        <v>9</v>
      </c>
      <c r="E533" s="91" t="s">
        <v>210</v>
      </c>
      <c r="F533" s="2">
        <v>1000</v>
      </c>
      <c r="G533" s="2">
        <v>1</v>
      </c>
      <c r="H533" s="16">
        <f>תקן_מקור[[#This Row],[עלות פריט]]*תקן_מקור[[#This Row],[כמות]]</f>
        <v>1000</v>
      </c>
    </row>
    <row r="534" spans="1:8" x14ac:dyDescent="0.3">
      <c r="A534" s="87" t="s">
        <v>94</v>
      </c>
      <c r="B534" s="1">
        <v>30</v>
      </c>
      <c r="C534" s="1" t="s">
        <v>95</v>
      </c>
      <c r="D534" s="1" t="s">
        <v>36</v>
      </c>
      <c r="E534" s="91" t="s">
        <v>210</v>
      </c>
      <c r="F534" s="2">
        <v>1000</v>
      </c>
      <c r="G534" s="1">
        <v>1</v>
      </c>
      <c r="H534" s="16">
        <f>תקן_מקור[[#This Row],[עלות פריט]]*תקן_מקור[[#This Row],[כמות]]</f>
        <v>1000</v>
      </c>
    </row>
    <row r="535" spans="1:8" x14ac:dyDescent="0.3">
      <c r="A535" s="87" t="s">
        <v>94</v>
      </c>
      <c r="B535" s="1">
        <v>30</v>
      </c>
      <c r="C535" s="1" t="s">
        <v>95</v>
      </c>
      <c r="D535" s="1" t="s">
        <v>214</v>
      </c>
      <c r="E535" s="91" t="s">
        <v>210</v>
      </c>
      <c r="F535" s="2">
        <v>1000</v>
      </c>
      <c r="G535" s="2">
        <v>2</v>
      </c>
      <c r="H535" s="16">
        <f>תקן_מקור[[#This Row],[עלות פריט]]*תקן_מקור[[#This Row],[כמות]]</f>
        <v>2000</v>
      </c>
    </row>
    <row r="536" spans="1:8" x14ac:dyDescent="0.3">
      <c r="A536" s="87" t="s">
        <v>94</v>
      </c>
      <c r="B536" s="1">
        <v>30</v>
      </c>
      <c r="C536" s="1" t="s">
        <v>95</v>
      </c>
      <c r="D536" s="1" t="s">
        <v>87</v>
      </c>
      <c r="E536" s="91" t="s">
        <v>210</v>
      </c>
      <c r="F536" s="2">
        <v>1000</v>
      </c>
      <c r="G536" s="1">
        <v>1</v>
      </c>
      <c r="H536" s="16">
        <f>תקן_מקור[[#This Row],[עלות פריט]]*תקן_מקור[[#This Row],[כמות]]</f>
        <v>1000</v>
      </c>
    </row>
    <row r="537" spans="1:8" x14ac:dyDescent="0.3">
      <c r="A537" s="87" t="s">
        <v>94</v>
      </c>
      <c r="B537" s="1">
        <v>30</v>
      </c>
      <c r="C537" s="1" t="s">
        <v>95</v>
      </c>
      <c r="D537" s="1" t="s">
        <v>69</v>
      </c>
      <c r="E537" s="91" t="s">
        <v>210</v>
      </c>
      <c r="F537" s="2">
        <v>1000</v>
      </c>
      <c r="G537" s="1">
        <v>1</v>
      </c>
      <c r="H537" s="16">
        <f>תקן_מקור[[#This Row],[עלות פריט]]*תקן_מקור[[#This Row],[כמות]]</f>
        <v>1000</v>
      </c>
    </row>
    <row r="538" spans="1:8" x14ac:dyDescent="0.3">
      <c r="A538" s="87" t="s">
        <v>94</v>
      </c>
      <c r="B538" s="1">
        <v>30</v>
      </c>
      <c r="C538" s="1" t="s">
        <v>95</v>
      </c>
      <c r="D538" s="1" t="s">
        <v>216</v>
      </c>
      <c r="E538" s="91" t="s">
        <v>211</v>
      </c>
      <c r="F538" s="2">
        <v>1500</v>
      </c>
      <c r="G538" s="2">
        <v>1</v>
      </c>
      <c r="H538" s="16">
        <f>תקן_מקור[[#This Row],[עלות פריט]]*תקן_מקור[[#This Row],[כמות]]</f>
        <v>1500</v>
      </c>
    </row>
    <row r="539" spans="1:8" x14ac:dyDescent="0.3">
      <c r="A539" s="87" t="s">
        <v>94</v>
      </c>
      <c r="B539" s="1">
        <v>30</v>
      </c>
      <c r="C539" s="1" t="s">
        <v>95</v>
      </c>
      <c r="D539" s="1" t="s">
        <v>68</v>
      </c>
      <c r="E539" s="91" t="s">
        <v>211</v>
      </c>
      <c r="F539" s="2">
        <v>1500</v>
      </c>
      <c r="G539" s="2">
        <v>1</v>
      </c>
      <c r="H539" s="16">
        <f>תקן_מקור[[#This Row],[עלות פריט]]*תקן_מקור[[#This Row],[כמות]]</f>
        <v>1500</v>
      </c>
    </row>
    <row r="540" spans="1:8" x14ac:dyDescent="0.3">
      <c r="A540" s="87" t="s">
        <v>94</v>
      </c>
      <c r="B540" s="1">
        <v>30</v>
      </c>
      <c r="C540" s="1" t="s">
        <v>95</v>
      </c>
      <c r="D540" s="1" t="s">
        <v>33</v>
      </c>
      <c r="E540" s="91" t="s">
        <v>211</v>
      </c>
      <c r="F540" s="2">
        <v>1500</v>
      </c>
      <c r="G540" s="2">
        <v>1</v>
      </c>
      <c r="H540" s="16">
        <f>תקן_מקור[[#This Row],[עלות פריט]]*תקן_מקור[[#This Row],[כמות]]</f>
        <v>1500</v>
      </c>
    </row>
    <row r="541" spans="1:8" x14ac:dyDescent="0.3">
      <c r="A541" s="87" t="s">
        <v>94</v>
      </c>
      <c r="B541" s="1">
        <v>30</v>
      </c>
      <c r="C541" s="1" t="s">
        <v>95</v>
      </c>
      <c r="D541" s="1" t="s">
        <v>204</v>
      </c>
      <c r="E541" s="91" t="s">
        <v>211</v>
      </c>
      <c r="F541" s="2">
        <v>1500</v>
      </c>
      <c r="G541" s="2">
        <v>2</v>
      </c>
      <c r="H541" s="16">
        <f>תקן_מקור[[#This Row],[עלות פריט]]*תקן_מקור[[#This Row],[כמות]]</f>
        <v>3000</v>
      </c>
    </row>
    <row r="542" spans="1:8" x14ac:dyDescent="0.3">
      <c r="A542" s="87" t="s">
        <v>94</v>
      </c>
      <c r="B542" s="1">
        <v>30</v>
      </c>
      <c r="C542" s="1" t="s">
        <v>95</v>
      </c>
      <c r="D542" s="89" t="s">
        <v>216</v>
      </c>
      <c r="E542" s="91" t="s">
        <v>111</v>
      </c>
      <c r="F542" s="2">
        <v>1500</v>
      </c>
      <c r="G542" s="1">
        <v>1</v>
      </c>
      <c r="H542" s="16">
        <f>תקן_מקור[[#This Row],[עלות פריט]]*תקן_מקור[[#This Row],[כמות]]</f>
        <v>1500</v>
      </c>
    </row>
    <row r="543" spans="1:8" x14ac:dyDescent="0.3">
      <c r="A543" s="87" t="s">
        <v>94</v>
      </c>
      <c r="B543" s="1">
        <v>30</v>
      </c>
      <c r="C543" s="1" t="s">
        <v>95</v>
      </c>
      <c r="D543" s="1" t="s">
        <v>3</v>
      </c>
      <c r="E543" s="91" t="s">
        <v>209</v>
      </c>
      <c r="F543" s="2">
        <v>1000</v>
      </c>
      <c r="G543" s="1">
        <v>1</v>
      </c>
      <c r="H543" s="16">
        <f>תקן_מקור[[#This Row],[עלות פריט]]*תקן_מקור[[#This Row],[כמות]]</f>
        <v>1000</v>
      </c>
    </row>
    <row r="544" spans="1:8" x14ac:dyDescent="0.3">
      <c r="A544" s="87" t="s">
        <v>94</v>
      </c>
      <c r="B544" s="1">
        <v>30</v>
      </c>
      <c r="C544" s="1" t="s">
        <v>95</v>
      </c>
      <c r="D544" s="1" t="s">
        <v>35</v>
      </c>
      <c r="E544" s="91" t="s">
        <v>209</v>
      </c>
      <c r="F544" s="2">
        <v>1000</v>
      </c>
      <c r="G544" s="1">
        <v>1</v>
      </c>
      <c r="H544" s="16">
        <f>תקן_מקור[[#This Row],[עלות פריט]]*תקן_מקור[[#This Row],[כמות]]</f>
        <v>1000</v>
      </c>
    </row>
    <row r="545" spans="1:8" x14ac:dyDescent="0.3">
      <c r="A545" s="87" t="s">
        <v>94</v>
      </c>
      <c r="B545" s="1">
        <v>30</v>
      </c>
      <c r="C545" s="1" t="s">
        <v>95</v>
      </c>
      <c r="D545" s="1" t="s">
        <v>216</v>
      </c>
      <c r="E545" s="91" t="s">
        <v>215</v>
      </c>
      <c r="F545" s="2">
        <v>1200</v>
      </c>
      <c r="G545" s="2">
        <v>1</v>
      </c>
      <c r="H545" s="16">
        <f>תקן_מקור[[#This Row],[עלות פריט]]*תקן_מקור[[#This Row],[כמות]]</f>
        <v>1200</v>
      </c>
    </row>
    <row r="546" spans="1:8" x14ac:dyDescent="0.3">
      <c r="A546" s="87" t="s">
        <v>94</v>
      </c>
      <c r="B546" s="1">
        <v>30</v>
      </c>
      <c r="C546" s="1" t="s">
        <v>95</v>
      </c>
      <c r="D546" s="1" t="s">
        <v>33</v>
      </c>
      <c r="E546" s="91" t="s">
        <v>215</v>
      </c>
      <c r="F546" s="2">
        <v>1200</v>
      </c>
      <c r="G546" s="2">
        <v>1</v>
      </c>
      <c r="H546" s="16">
        <f>תקן_מקור[[#This Row],[עלות פריט]]*תקן_מקור[[#This Row],[כמות]]</f>
        <v>1200</v>
      </c>
    </row>
    <row r="547" spans="1:8" x14ac:dyDescent="0.3">
      <c r="A547" s="87" t="s">
        <v>94</v>
      </c>
      <c r="B547" s="1">
        <v>30</v>
      </c>
      <c r="C547" s="1" t="s">
        <v>95</v>
      </c>
      <c r="D547" s="1" t="s">
        <v>204</v>
      </c>
      <c r="E547" s="91" t="s">
        <v>8</v>
      </c>
      <c r="F547" s="2">
        <v>400</v>
      </c>
      <c r="G547" s="2">
        <v>1</v>
      </c>
      <c r="H547" s="16">
        <f>תקן_מקור[[#This Row],[עלות פריט]]*תקן_מקור[[#This Row],[כמות]]</f>
        <v>400</v>
      </c>
    </row>
    <row r="548" spans="1:8" ht="15" customHeight="1" x14ac:dyDescent="0.3">
      <c r="A548" s="87" t="s">
        <v>94</v>
      </c>
      <c r="B548" s="1">
        <v>30</v>
      </c>
      <c r="C548" s="1" t="s">
        <v>95</v>
      </c>
      <c r="D548" s="1" t="s">
        <v>214</v>
      </c>
      <c r="E548" s="91" t="s">
        <v>129</v>
      </c>
      <c r="F548" s="2">
        <v>2500</v>
      </c>
      <c r="G548" s="2">
        <v>1</v>
      </c>
      <c r="H548" s="16">
        <f>תקן_מקור[[#This Row],[עלות פריט]]*תקן_מקור[[#This Row],[כמות]]</f>
        <v>2500</v>
      </c>
    </row>
    <row r="549" spans="1:8" x14ac:dyDescent="0.3">
      <c r="A549" s="87" t="s">
        <v>94</v>
      </c>
      <c r="B549" s="1">
        <v>30</v>
      </c>
      <c r="C549" s="1" t="s">
        <v>95</v>
      </c>
      <c r="D549" s="1" t="s">
        <v>204</v>
      </c>
      <c r="E549" s="91" t="s">
        <v>129</v>
      </c>
      <c r="F549" s="2">
        <v>2500</v>
      </c>
      <c r="G549" s="2">
        <v>2</v>
      </c>
      <c r="H549" s="16">
        <f>תקן_מקור[[#This Row],[עלות פריט]]*תקן_מקור[[#This Row],[כמות]]</f>
        <v>5000</v>
      </c>
    </row>
    <row r="550" spans="1:8" x14ac:dyDescent="0.3">
      <c r="A550" s="87" t="s">
        <v>94</v>
      </c>
      <c r="B550" s="1">
        <v>30</v>
      </c>
      <c r="C550" s="1" t="s">
        <v>95</v>
      </c>
      <c r="D550" s="1" t="s">
        <v>216</v>
      </c>
      <c r="E550" s="91" t="s">
        <v>108</v>
      </c>
      <c r="F550" s="2">
        <v>900</v>
      </c>
      <c r="G550" s="2">
        <v>2</v>
      </c>
      <c r="H550" s="16">
        <f>תקן_מקור[[#This Row],[עלות פריט]]*תקן_מקור[[#This Row],[כמות]]</f>
        <v>1800</v>
      </c>
    </row>
    <row r="551" spans="1:8" x14ac:dyDescent="0.3">
      <c r="A551" s="87" t="s">
        <v>94</v>
      </c>
      <c r="B551" s="1">
        <v>30</v>
      </c>
      <c r="C551" s="1" t="s">
        <v>95</v>
      </c>
      <c r="D551" s="1" t="s">
        <v>204</v>
      </c>
      <c r="E551" s="91" t="s">
        <v>108</v>
      </c>
      <c r="F551" s="2">
        <v>900</v>
      </c>
      <c r="G551" s="2">
        <v>1</v>
      </c>
      <c r="H551" s="16">
        <f>תקן_מקור[[#This Row],[עלות פריט]]*תקן_מקור[[#This Row],[כמות]]</f>
        <v>900</v>
      </c>
    </row>
    <row r="552" spans="1:8" x14ac:dyDescent="0.3">
      <c r="A552" s="87" t="s">
        <v>94</v>
      </c>
      <c r="B552" s="1">
        <v>30</v>
      </c>
      <c r="C552" s="1" t="s">
        <v>95</v>
      </c>
      <c r="D552" s="1" t="s">
        <v>0</v>
      </c>
      <c r="E552" s="91" t="s">
        <v>212</v>
      </c>
      <c r="F552" s="2">
        <v>1500</v>
      </c>
      <c r="G552" s="2">
        <v>1</v>
      </c>
      <c r="H552" s="16">
        <f>תקן_מקור[[#This Row],[עלות פריט]]*תקן_מקור[[#This Row],[כמות]]</f>
        <v>1500</v>
      </c>
    </row>
    <row r="553" spans="1:8" x14ac:dyDescent="0.3">
      <c r="A553" s="87" t="s">
        <v>94</v>
      </c>
      <c r="B553" s="1">
        <v>30</v>
      </c>
      <c r="C553" s="1" t="s">
        <v>95</v>
      </c>
      <c r="D553" s="1" t="s">
        <v>214</v>
      </c>
      <c r="E553" s="91" t="s">
        <v>212</v>
      </c>
      <c r="F553" s="2">
        <v>1500</v>
      </c>
      <c r="G553" s="2">
        <v>1</v>
      </c>
      <c r="H553" s="16">
        <f>תקן_מקור[[#This Row],[עלות פריט]]*תקן_מקור[[#This Row],[כמות]]</f>
        <v>1500</v>
      </c>
    </row>
    <row r="554" spans="1:8" x14ac:dyDescent="0.3">
      <c r="A554" s="87" t="s">
        <v>94</v>
      </c>
      <c r="B554" s="1">
        <v>30</v>
      </c>
      <c r="C554" s="1" t="s">
        <v>95</v>
      </c>
      <c r="D554" s="1" t="s">
        <v>122</v>
      </c>
      <c r="E554" s="91" t="s">
        <v>83</v>
      </c>
      <c r="F554" s="2">
        <v>350</v>
      </c>
      <c r="G554" s="1">
        <v>1</v>
      </c>
      <c r="H554" s="16">
        <f>תקן_מקור[[#This Row],[עלות פריט]]*תקן_מקור[[#This Row],[כמות]]</f>
        <v>350</v>
      </c>
    </row>
    <row r="555" spans="1:8" x14ac:dyDescent="0.3">
      <c r="A555" s="87" t="s">
        <v>94</v>
      </c>
      <c r="B555" s="1">
        <v>30</v>
      </c>
      <c r="C555" s="1" t="s">
        <v>95</v>
      </c>
      <c r="D555" s="1" t="s">
        <v>216</v>
      </c>
      <c r="E555" s="91" t="s">
        <v>31</v>
      </c>
      <c r="F555" s="2">
        <v>15000</v>
      </c>
      <c r="G555" s="2">
        <v>1</v>
      </c>
      <c r="H555" s="16">
        <f>תקן_מקור[[#This Row],[עלות פריט]]*תקן_מקור[[#This Row],[כמות]]</f>
        <v>15000</v>
      </c>
    </row>
    <row r="556" spans="1:8" x14ac:dyDescent="0.3">
      <c r="A556" s="87" t="s">
        <v>94</v>
      </c>
      <c r="B556" s="1">
        <v>30</v>
      </c>
      <c r="C556" s="1" t="s">
        <v>95</v>
      </c>
      <c r="D556" s="1" t="s">
        <v>109</v>
      </c>
      <c r="E556" s="91" t="s">
        <v>198</v>
      </c>
      <c r="F556" s="2">
        <v>375</v>
      </c>
      <c r="G556" s="2">
        <v>20</v>
      </c>
      <c r="H556" s="16">
        <f>תקן_מקור[[#This Row],[עלות פריט]]*תקן_מקור[[#This Row],[כמות]]</f>
        <v>7500</v>
      </c>
    </row>
    <row r="557" spans="1:8" x14ac:dyDescent="0.3">
      <c r="A557" s="87" t="s">
        <v>94</v>
      </c>
      <c r="B557" s="1">
        <v>30</v>
      </c>
      <c r="C557" s="1" t="s">
        <v>95</v>
      </c>
      <c r="D557" s="1" t="s">
        <v>36</v>
      </c>
      <c r="E557" s="91" t="s">
        <v>7</v>
      </c>
      <c r="F557" s="2">
        <v>600</v>
      </c>
      <c r="G557" s="1">
        <v>1</v>
      </c>
      <c r="H557" s="16">
        <f>תקן_מקור[[#This Row],[עלות פריט]]*תקן_מקור[[#This Row],[כמות]]</f>
        <v>600</v>
      </c>
    </row>
    <row r="558" spans="1:8" x14ac:dyDescent="0.3">
      <c r="A558" s="87" t="s">
        <v>94</v>
      </c>
      <c r="B558" s="1">
        <v>30</v>
      </c>
      <c r="C558" s="1" t="s">
        <v>95</v>
      </c>
      <c r="D558" s="1" t="s">
        <v>214</v>
      </c>
      <c r="E558" s="91" t="s">
        <v>7</v>
      </c>
      <c r="F558" s="2">
        <v>600</v>
      </c>
      <c r="G558" s="2">
        <v>3</v>
      </c>
      <c r="H558" s="16">
        <f>תקן_מקור[[#This Row],[עלות פריט]]*תקן_מקור[[#This Row],[כמות]]</f>
        <v>1800</v>
      </c>
    </row>
    <row r="559" spans="1:8" x14ac:dyDescent="0.3">
      <c r="A559" s="87" t="s">
        <v>94</v>
      </c>
      <c r="B559" s="1">
        <v>30</v>
      </c>
      <c r="C559" s="1" t="s">
        <v>95</v>
      </c>
      <c r="D559" s="1" t="s">
        <v>87</v>
      </c>
      <c r="E559" s="91" t="s">
        <v>7</v>
      </c>
      <c r="F559" s="2">
        <v>600</v>
      </c>
      <c r="G559" s="1">
        <v>4</v>
      </c>
      <c r="H559" s="16">
        <f>תקן_מקור[[#This Row],[עלות פריט]]*תקן_מקור[[#This Row],[כמות]]</f>
        <v>2400</v>
      </c>
    </row>
    <row r="560" spans="1:8" x14ac:dyDescent="0.3">
      <c r="A560" s="87" t="s">
        <v>94</v>
      </c>
      <c r="B560" s="1">
        <v>30</v>
      </c>
      <c r="C560" s="1" t="s">
        <v>95</v>
      </c>
      <c r="D560" s="1" t="s">
        <v>216</v>
      </c>
      <c r="E560" s="91" t="s">
        <v>10</v>
      </c>
      <c r="F560" s="2">
        <v>800</v>
      </c>
      <c r="G560" s="2">
        <v>1</v>
      </c>
      <c r="H560" s="16">
        <f>תקן_מקור[[#This Row],[עלות פריט]]*תקן_מקור[[#This Row],[כמות]]</f>
        <v>800</v>
      </c>
    </row>
    <row r="561" spans="1:8" x14ac:dyDescent="0.3">
      <c r="A561" s="87" t="s">
        <v>94</v>
      </c>
      <c r="B561" s="1">
        <v>30</v>
      </c>
      <c r="C561" s="1" t="s">
        <v>95</v>
      </c>
      <c r="D561" s="1" t="s">
        <v>68</v>
      </c>
      <c r="E561" s="91" t="s">
        <v>10</v>
      </c>
      <c r="F561" s="2">
        <v>1400</v>
      </c>
      <c r="G561" s="2"/>
      <c r="H561" s="16">
        <f>תקן_מקור[[#This Row],[עלות פריט]]*תקן_מקור[[#This Row],[כמות]]</f>
        <v>0</v>
      </c>
    </row>
    <row r="562" spans="1:8" x14ac:dyDescent="0.3">
      <c r="A562" s="87" t="s">
        <v>94</v>
      </c>
      <c r="B562" s="1">
        <v>30</v>
      </c>
      <c r="C562" s="1" t="s">
        <v>95</v>
      </c>
      <c r="D562" s="1" t="s">
        <v>204</v>
      </c>
      <c r="E562" s="91" t="s">
        <v>10</v>
      </c>
      <c r="F562" s="2">
        <v>800</v>
      </c>
      <c r="G562" s="2">
        <v>1</v>
      </c>
      <c r="H562" s="16">
        <f>תקן_מקור[[#This Row],[עלות פריט]]*תקן_מקור[[#This Row],[כמות]]</f>
        <v>800</v>
      </c>
    </row>
    <row r="563" spans="1:8" x14ac:dyDescent="0.3">
      <c r="A563" s="87" t="s">
        <v>94</v>
      </c>
      <c r="B563" s="1">
        <v>30</v>
      </c>
      <c r="C563" s="1" t="s">
        <v>95</v>
      </c>
      <c r="D563" s="1" t="s">
        <v>69</v>
      </c>
      <c r="E563" s="91" t="s">
        <v>10</v>
      </c>
      <c r="F563" s="2">
        <v>1200</v>
      </c>
      <c r="G563" s="1">
        <v>1</v>
      </c>
      <c r="H563" s="16">
        <f>תקן_מקור[[#This Row],[עלות פריט]]*תקן_מקור[[#This Row],[כמות]]</f>
        <v>1200</v>
      </c>
    </row>
    <row r="564" spans="1:8" x14ac:dyDescent="0.3">
      <c r="A564" s="87" t="s">
        <v>94</v>
      </c>
      <c r="B564" s="1">
        <v>30</v>
      </c>
      <c r="C564" s="1" t="s">
        <v>95</v>
      </c>
      <c r="D564" s="1" t="s">
        <v>0</v>
      </c>
      <c r="E564" s="91" t="s">
        <v>84</v>
      </c>
      <c r="F564" s="2">
        <v>750</v>
      </c>
      <c r="G564" s="2">
        <v>3</v>
      </c>
      <c r="H564" s="16">
        <f>תקן_מקור[[#This Row],[עלות פריט]]*תקן_מקור[[#This Row],[כמות]]</f>
        <v>2250</v>
      </c>
    </row>
    <row r="565" spans="1:8" x14ac:dyDescent="0.3">
      <c r="A565" s="87" t="s">
        <v>94</v>
      </c>
      <c r="B565" s="1">
        <v>30</v>
      </c>
      <c r="C565" s="1" t="s">
        <v>95</v>
      </c>
      <c r="D565" s="1" t="s">
        <v>9</v>
      </c>
      <c r="E565" s="91" t="s">
        <v>86</v>
      </c>
      <c r="F565" s="2">
        <v>2000</v>
      </c>
      <c r="G565" s="2">
        <v>2</v>
      </c>
      <c r="H565" s="16">
        <f>תקן_מקור[[#This Row],[עלות פריט]]*תקן_מקור[[#This Row],[כמות]]</f>
        <v>4000</v>
      </c>
    </row>
    <row r="566" spans="1:8" x14ac:dyDescent="0.3">
      <c r="A566" s="87" t="s">
        <v>94</v>
      </c>
      <c r="B566" s="1">
        <v>30</v>
      </c>
      <c r="C566" s="1" t="s">
        <v>95</v>
      </c>
      <c r="D566" s="1" t="s">
        <v>9</v>
      </c>
      <c r="E566" s="91" t="s">
        <v>137</v>
      </c>
      <c r="F566" s="2">
        <v>4000</v>
      </c>
      <c r="G566" s="2">
        <v>1</v>
      </c>
      <c r="H566" s="16">
        <f>תקן_מקור[[#This Row],[עלות פריט]]*תקן_מקור[[#This Row],[כמות]]</f>
        <v>4000</v>
      </c>
    </row>
    <row r="567" spans="1:8" x14ac:dyDescent="0.3">
      <c r="A567" s="87" t="s">
        <v>94</v>
      </c>
      <c r="B567" s="1">
        <v>30</v>
      </c>
      <c r="C567" s="1" t="s">
        <v>95</v>
      </c>
      <c r="D567" s="1" t="s">
        <v>5</v>
      </c>
      <c r="E567" s="91" t="s">
        <v>133</v>
      </c>
      <c r="F567" s="2">
        <v>650</v>
      </c>
      <c r="G567" s="2">
        <v>35</v>
      </c>
      <c r="H567" s="16">
        <f>תקן_מקור[[#This Row],[עלות פריט]]*תקן_מקור[[#This Row],[כמות]]</f>
        <v>22750</v>
      </c>
    </row>
    <row r="568" spans="1:8" x14ac:dyDescent="0.3">
      <c r="A568" s="87" t="s">
        <v>94</v>
      </c>
      <c r="B568" s="1">
        <v>30</v>
      </c>
      <c r="C568" s="1" t="s">
        <v>95</v>
      </c>
      <c r="D568" s="89" t="s">
        <v>109</v>
      </c>
      <c r="E568" s="91" t="s">
        <v>424</v>
      </c>
      <c r="F568" s="2">
        <v>1200</v>
      </c>
      <c r="G568" s="1">
        <v>1</v>
      </c>
      <c r="H568" s="16">
        <f>תקן_מקור[[#This Row],[עלות פריט]]*תקן_מקור[[#This Row],[כמות]]</f>
        <v>1200</v>
      </c>
    </row>
    <row r="569" spans="1:8" x14ac:dyDescent="0.3">
      <c r="A569" s="87" t="s">
        <v>94</v>
      </c>
      <c r="B569" s="1">
        <v>30</v>
      </c>
      <c r="C569" s="1" t="s">
        <v>95</v>
      </c>
      <c r="D569" s="1" t="s">
        <v>51</v>
      </c>
      <c r="E569" s="91" t="s">
        <v>54</v>
      </c>
      <c r="F569" s="2">
        <v>200</v>
      </c>
      <c r="G569" s="2">
        <v>6</v>
      </c>
      <c r="H569" s="16">
        <f>תקן_מקור[[#This Row],[עלות פריט]]*תקן_מקור[[#This Row],[כמות]]</f>
        <v>1200</v>
      </c>
    </row>
    <row r="570" spans="1:8" x14ac:dyDescent="0.3">
      <c r="A570" s="87" t="s">
        <v>94</v>
      </c>
      <c r="B570" s="1">
        <v>30</v>
      </c>
      <c r="C570" s="1" t="s">
        <v>95</v>
      </c>
      <c r="D570" s="1" t="s">
        <v>68</v>
      </c>
      <c r="E570" s="91" t="s">
        <v>106</v>
      </c>
      <c r="F570" s="2">
        <v>450</v>
      </c>
      <c r="G570" s="2">
        <v>2</v>
      </c>
      <c r="H570" s="16">
        <f>תקן_מקור[[#This Row],[עלות פריט]]*תקן_מקור[[#This Row],[כמות]]</f>
        <v>900</v>
      </c>
    </row>
    <row r="571" spans="1:8" x14ac:dyDescent="0.3">
      <c r="A571" s="87" t="s">
        <v>94</v>
      </c>
      <c r="B571" s="1">
        <v>30</v>
      </c>
      <c r="C571" s="1" t="s">
        <v>95</v>
      </c>
      <c r="D571" s="1" t="s">
        <v>33</v>
      </c>
      <c r="E571" s="91" t="s">
        <v>34</v>
      </c>
      <c r="F571" s="2">
        <v>1200</v>
      </c>
      <c r="G571" s="2">
        <v>1</v>
      </c>
      <c r="H571" s="16">
        <f>תקן_מקור[[#This Row],[עלות פריט]]*תקן_מקור[[#This Row],[כמות]]</f>
        <v>1200</v>
      </c>
    </row>
    <row r="572" spans="1:8" x14ac:dyDescent="0.3">
      <c r="A572" s="87" t="s">
        <v>94</v>
      </c>
      <c r="B572" s="1">
        <v>30</v>
      </c>
      <c r="C572" s="1" t="s">
        <v>95</v>
      </c>
      <c r="D572" s="1" t="s">
        <v>0</v>
      </c>
      <c r="E572" s="91" t="s">
        <v>134</v>
      </c>
      <c r="F572" s="2">
        <v>450</v>
      </c>
      <c r="G572" s="2">
        <v>3</v>
      </c>
      <c r="H572" s="16">
        <f>תקן_מקור[[#This Row],[עלות פריט]]*תקן_מקור[[#This Row],[כמות]]</f>
        <v>1350</v>
      </c>
    </row>
    <row r="573" spans="1:8" x14ac:dyDescent="0.3">
      <c r="A573" s="87" t="s">
        <v>94</v>
      </c>
      <c r="B573" s="1">
        <v>30</v>
      </c>
      <c r="C573" s="1" t="s">
        <v>95</v>
      </c>
      <c r="D573" s="1" t="s">
        <v>216</v>
      </c>
      <c r="E573" s="91" t="s">
        <v>134</v>
      </c>
      <c r="F573" s="2">
        <v>450</v>
      </c>
      <c r="G573" s="2">
        <v>2</v>
      </c>
      <c r="H573" s="16">
        <f>תקן_מקור[[#This Row],[עלות פריט]]*תקן_מקור[[#This Row],[כמות]]</f>
        <v>900</v>
      </c>
    </row>
    <row r="574" spans="1:8" x14ac:dyDescent="0.3">
      <c r="A574" s="87" t="s">
        <v>94</v>
      </c>
      <c r="B574" s="1">
        <v>30</v>
      </c>
      <c r="C574" s="1" t="s">
        <v>95</v>
      </c>
      <c r="D574" s="1" t="s">
        <v>33</v>
      </c>
      <c r="E574" s="91" t="s">
        <v>134</v>
      </c>
      <c r="F574" s="2">
        <v>450</v>
      </c>
      <c r="G574" s="2">
        <v>2</v>
      </c>
      <c r="H574" s="16">
        <f>תקן_מקור[[#This Row],[עלות פריט]]*תקן_מקור[[#This Row],[כמות]]</f>
        <v>900</v>
      </c>
    </row>
    <row r="575" spans="1:8" x14ac:dyDescent="0.3">
      <c r="A575" s="87" t="s">
        <v>94</v>
      </c>
      <c r="B575" s="1">
        <v>30</v>
      </c>
      <c r="C575" s="1" t="s">
        <v>95</v>
      </c>
      <c r="D575" s="1" t="s">
        <v>214</v>
      </c>
      <c r="E575" s="91" t="s">
        <v>134</v>
      </c>
      <c r="F575" s="2">
        <v>450</v>
      </c>
      <c r="G575" s="2">
        <v>30</v>
      </c>
      <c r="H575" s="16">
        <f>תקן_מקור[[#This Row],[עלות פריט]]*תקן_מקור[[#This Row],[כמות]]</f>
        <v>13500</v>
      </c>
    </row>
    <row r="576" spans="1:8" x14ac:dyDescent="0.3">
      <c r="A576" s="87" t="s">
        <v>94</v>
      </c>
      <c r="B576" s="1">
        <v>30</v>
      </c>
      <c r="C576" s="1" t="s">
        <v>95</v>
      </c>
      <c r="D576" s="1" t="s">
        <v>204</v>
      </c>
      <c r="E576" s="91" t="s">
        <v>134</v>
      </c>
      <c r="F576" s="2">
        <v>450</v>
      </c>
      <c r="G576" s="2">
        <v>8</v>
      </c>
      <c r="H576" s="16">
        <f>תקן_מקור[[#This Row],[עלות פריט]]*תקן_מקור[[#This Row],[כמות]]</f>
        <v>3600</v>
      </c>
    </row>
    <row r="577" spans="1:8" x14ac:dyDescent="0.3">
      <c r="A577" s="87" t="s">
        <v>94</v>
      </c>
      <c r="B577" s="1">
        <v>30</v>
      </c>
      <c r="C577" s="1" t="s">
        <v>95</v>
      </c>
      <c r="D577" s="1" t="s">
        <v>122</v>
      </c>
      <c r="E577" s="91" t="s">
        <v>82</v>
      </c>
      <c r="F577" s="2">
        <v>1200</v>
      </c>
      <c r="G577" s="1">
        <v>1</v>
      </c>
      <c r="H577" s="16">
        <f>תקן_מקור[[#This Row],[עלות פריט]]*תקן_מקור[[#This Row],[כמות]]</f>
        <v>1200</v>
      </c>
    </row>
    <row r="578" spans="1:8" x14ac:dyDescent="0.3">
      <c r="A578" s="87" t="s">
        <v>94</v>
      </c>
      <c r="B578" s="1">
        <v>30</v>
      </c>
      <c r="C578" s="1" t="s">
        <v>95</v>
      </c>
      <c r="D578" s="89" t="s">
        <v>109</v>
      </c>
      <c r="E578" s="91" t="s">
        <v>110</v>
      </c>
      <c r="F578" s="2">
        <v>800</v>
      </c>
      <c r="G578" s="1">
        <v>1</v>
      </c>
      <c r="H578" s="16">
        <f>תקן_מקור[[#This Row],[עלות פריט]]*תקן_מקור[[#This Row],[כמות]]</f>
        <v>800</v>
      </c>
    </row>
    <row r="579" spans="1:8" x14ac:dyDescent="0.3">
      <c r="A579" s="87" t="s">
        <v>94</v>
      </c>
      <c r="B579" s="1">
        <v>30</v>
      </c>
      <c r="C579" s="1" t="s">
        <v>95</v>
      </c>
      <c r="D579" s="1" t="s">
        <v>122</v>
      </c>
      <c r="E579" s="91" t="s">
        <v>16</v>
      </c>
      <c r="F579" s="2">
        <v>350</v>
      </c>
      <c r="G579" s="1">
        <v>1</v>
      </c>
      <c r="H579" s="16">
        <f>תקן_מקור[[#This Row],[עלות פריט]]*תקן_מקור[[#This Row],[כמות]]</f>
        <v>350</v>
      </c>
    </row>
    <row r="580" spans="1:8" x14ac:dyDescent="0.3">
      <c r="A580" s="87" t="s">
        <v>94</v>
      </c>
      <c r="B580" s="1">
        <v>30</v>
      </c>
      <c r="C580" s="1" t="s">
        <v>95</v>
      </c>
      <c r="D580" s="1" t="s">
        <v>9</v>
      </c>
      <c r="E580" s="91" t="s">
        <v>435</v>
      </c>
      <c r="F580" s="2">
        <v>1500</v>
      </c>
      <c r="G580" s="2">
        <v>1</v>
      </c>
      <c r="H580" s="16">
        <f>תקן_מקור[[#This Row],[עלות פריט]]*תקן_מקור[[#This Row],[כמות]]</f>
        <v>1500</v>
      </c>
    </row>
    <row r="581" spans="1:8" x14ac:dyDescent="0.3">
      <c r="A581" s="87" t="s">
        <v>94</v>
      </c>
      <c r="B581" s="1">
        <v>30</v>
      </c>
      <c r="C581" s="1" t="s">
        <v>95</v>
      </c>
      <c r="D581" s="1" t="s">
        <v>204</v>
      </c>
      <c r="E581" s="91" t="s">
        <v>434</v>
      </c>
      <c r="F581" s="2">
        <v>6000</v>
      </c>
      <c r="G581" s="2">
        <v>1</v>
      </c>
      <c r="H581" s="16">
        <f>תקן_מקור[[#This Row],[עלות פריט]]*תקן_מקור[[#This Row],[כמות]]</f>
        <v>6000</v>
      </c>
    </row>
    <row r="582" spans="1:8" x14ac:dyDescent="0.3">
      <c r="A582" s="87" t="s">
        <v>94</v>
      </c>
      <c r="B582" s="1">
        <v>30</v>
      </c>
      <c r="C582" s="1" t="s">
        <v>95</v>
      </c>
      <c r="D582" s="1" t="s">
        <v>122</v>
      </c>
      <c r="E582" s="91" t="s">
        <v>17</v>
      </c>
      <c r="F582" s="2">
        <v>250</v>
      </c>
      <c r="G582" s="1">
        <v>1</v>
      </c>
      <c r="H582" s="16">
        <f>תקן_מקור[[#This Row],[עלות פריט]]*תקן_מקור[[#This Row],[כמות]]</f>
        <v>250</v>
      </c>
    </row>
    <row r="583" spans="1:8" x14ac:dyDescent="0.3">
      <c r="A583" s="87" t="s">
        <v>94</v>
      </c>
      <c r="B583" s="1">
        <v>30</v>
      </c>
      <c r="C583" s="1" t="s">
        <v>95</v>
      </c>
      <c r="D583" s="1" t="s">
        <v>3</v>
      </c>
      <c r="E583" s="91" t="s">
        <v>4</v>
      </c>
      <c r="F583" s="2">
        <v>1200</v>
      </c>
      <c r="G583" s="1">
        <v>1</v>
      </c>
      <c r="H583" s="16">
        <f>תקן_מקור[[#This Row],[עלות פריט]]*תקן_מקור[[#This Row],[כמות]]</f>
        <v>1200</v>
      </c>
    </row>
    <row r="584" spans="1:8" x14ac:dyDescent="0.3">
      <c r="A584" s="87" t="s">
        <v>94</v>
      </c>
      <c r="B584" s="1">
        <v>30</v>
      </c>
      <c r="C584" s="1" t="s">
        <v>95</v>
      </c>
      <c r="D584" s="1" t="s">
        <v>35</v>
      </c>
      <c r="E584" s="91" t="s">
        <v>4</v>
      </c>
      <c r="F584" s="2">
        <v>1200</v>
      </c>
      <c r="G584" s="2">
        <v>1</v>
      </c>
      <c r="H584" s="16">
        <f>תקן_מקור[[#This Row],[עלות פריט]]*תקן_מקור[[#This Row],[כמות]]</f>
        <v>1200</v>
      </c>
    </row>
    <row r="585" spans="1:8" x14ac:dyDescent="0.3">
      <c r="A585" s="87" t="s">
        <v>94</v>
      </c>
      <c r="B585" s="1">
        <v>30</v>
      </c>
      <c r="C585" s="1" t="s">
        <v>95</v>
      </c>
      <c r="D585" s="1" t="s">
        <v>51</v>
      </c>
      <c r="E585" s="91" t="s">
        <v>55</v>
      </c>
      <c r="F585" s="2">
        <v>1650</v>
      </c>
      <c r="G585" s="2">
        <v>2</v>
      </c>
      <c r="H585" s="16">
        <f>תקן_מקור[[#This Row],[עלות פריט]]*תקן_מקור[[#This Row],[כמות]]</f>
        <v>3300</v>
      </c>
    </row>
    <row r="586" spans="1:8" x14ac:dyDescent="0.3">
      <c r="A586" s="87" t="s">
        <v>94</v>
      </c>
      <c r="B586" s="1">
        <v>30</v>
      </c>
      <c r="C586" s="1" t="s">
        <v>95</v>
      </c>
      <c r="D586" s="1" t="s">
        <v>122</v>
      </c>
      <c r="E586" s="91" t="s">
        <v>12</v>
      </c>
      <c r="F586" s="2">
        <v>600</v>
      </c>
      <c r="G586" s="1">
        <v>1</v>
      </c>
      <c r="H586" s="16">
        <f>תקן_מקור[[#This Row],[עלות פריט]]*תקן_מקור[[#This Row],[כמות]]</f>
        <v>600</v>
      </c>
    </row>
    <row r="587" spans="1:8" x14ac:dyDescent="0.3">
      <c r="A587" s="87" t="s">
        <v>94</v>
      </c>
      <c r="B587" s="1">
        <v>30</v>
      </c>
      <c r="C587" s="1" t="s">
        <v>95</v>
      </c>
      <c r="D587" s="1" t="s">
        <v>216</v>
      </c>
      <c r="E587" s="91" t="s">
        <v>32</v>
      </c>
      <c r="F587" s="2">
        <v>1100</v>
      </c>
      <c r="G587" s="2">
        <v>1</v>
      </c>
      <c r="H587" s="16">
        <f>תקן_מקור[[#This Row],[עלות פריט]]*תקן_מקור[[#This Row],[כמות]]</f>
        <v>1100</v>
      </c>
    </row>
    <row r="588" spans="1:8" x14ac:dyDescent="0.3">
      <c r="A588" s="87" t="s">
        <v>94</v>
      </c>
      <c r="B588" s="1">
        <v>30</v>
      </c>
      <c r="C588" s="1" t="s">
        <v>95</v>
      </c>
      <c r="D588" s="1" t="s">
        <v>9</v>
      </c>
      <c r="E588" s="91" t="s">
        <v>127</v>
      </c>
      <c r="F588" s="2">
        <v>700</v>
      </c>
      <c r="G588" s="2">
        <v>1</v>
      </c>
      <c r="H588" s="16">
        <f>תקן_מקור[[#This Row],[עלות פריט]]*תקן_מקור[[#This Row],[כמות]]</f>
        <v>700</v>
      </c>
    </row>
    <row r="589" spans="1:8" x14ac:dyDescent="0.3">
      <c r="A589" s="87" t="s">
        <v>94</v>
      </c>
      <c r="B589" s="1">
        <v>30</v>
      </c>
      <c r="C589" s="1" t="s">
        <v>95</v>
      </c>
      <c r="D589" s="1" t="s">
        <v>204</v>
      </c>
      <c r="E589" s="91" t="s">
        <v>127</v>
      </c>
      <c r="F589" s="2">
        <v>700</v>
      </c>
      <c r="G589" s="2">
        <v>1</v>
      </c>
      <c r="H589" s="16">
        <f>תקן_מקור[[#This Row],[עלות פריט]]*תקן_מקור[[#This Row],[כמות]]</f>
        <v>700</v>
      </c>
    </row>
    <row r="590" spans="1:8" x14ac:dyDescent="0.3">
      <c r="A590" s="87" t="s">
        <v>94</v>
      </c>
      <c r="B590" s="1">
        <v>30</v>
      </c>
      <c r="C590" s="1" t="s">
        <v>95</v>
      </c>
      <c r="D590" s="89" t="s">
        <v>51</v>
      </c>
      <c r="E590" s="91" t="s">
        <v>102</v>
      </c>
      <c r="F590" s="2">
        <v>15000</v>
      </c>
      <c r="G590" s="1">
        <v>1</v>
      </c>
      <c r="H590" s="16">
        <f>תקן_מקור[[#This Row],[עלות פריט]]*תקן_מקור[[#This Row],[כמות]]</f>
        <v>15000</v>
      </c>
    </row>
    <row r="591" spans="1:8" x14ac:dyDescent="0.3">
      <c r="A591" s="87" t="s">
        <v>94</v>
      </c>
      <c r="B591" s="1">
        <v>30</v>
      </c>
      <c r="C591" s="1" t="s">
        <v>95</v>
      </c>
      <c r="D591" s="1" t="s">
        <v>5</v>
      </c>
      <c r="E591" s="91" t="s">
        <v>190</v>
      </c>
      <c r="F591" s="2">
        <v>1590</v>
      </c>
      <c r="G591" s="2">
        <v>8</v>
      </c>
      <c r="H591" s="16">
        <f>תקן_מקור[[#This Row],[עלות פריט]]*תקן_מקור[[#This Row],[כמות]]</f>
        <v>12720</v>
      </c>
    </row>
    <row r="592" spans="1:8" x14ac:dyDescent="0.3">
      <c r="A592" s="87" t="s">
        <v>94</v>
      </c>
      <c r="B592" s="1">
        <v>30</v>
      </c>
      <c r="C592" s="1" t="s">
        <v>95</v>
      </c>
      <c r="D592" s="1" t="s">
        <v>51</v>
      </c>
      <c r="E592" s="91" t="s">
        <v>52</v>
      </c>
      <c r="F592" s="2">
        <v>850</v>
      </c>
      <c r="G592" s="2">
        <v>2</v>
      </c>
      <c r="H592" s="16">
        <f>תקן_מקור[[#This Row],[עלות פריט]]*תקן_מקור[[#This Row],[כמות]]</f>
        <v>1700</v>
      </c>
    </row>
    <row r="593" spans="1:8" x14ac:dyDescent="0.3">
      <c r="A593" s="87" t="s">
        <v>94</v>
      </c>
      <c r="B593" s="1">
        <v>30</v>
      </c>
      <c r="C593" s="1" t="s">
        <v>95</v>
      </c>
      <c r="D593" s="1" t="s">
        <v>68</v>
      </c>
      <c r="E593" s="91" t="s">
        <v>92</v>
      </c>
      <c r="F593" s="2">
        <v>750</v>
      </c>
      <c r="G593" s="2">
        <v>1</v>
      </c>
      <c r="H593" s="16">
        <f>תקן_מקור[[#This Row],[עלות פריט]]*תקן_מקור[[#This Row],[כמות]]</f>
        <v>750</v>
      </c>
    </row>
    <row r="594" spans="1:8" x14ac:dyDescent="0.3">
      <c r="A594" s="87" t="s">
        <v>94</v>
      </c>
      <c r="B594" s="1">
        <v>30</v>
      </c>
      <c r="C594" s="1" t="s">
        <v>95</v>
      </c>
      <c r="D594" s="1" t="s">
        <v>68</v>
      </c>
      <c r="E594" s="91" t="s">
        <v>400</v>
      </c>
      <c r="F594" s="2">
        <v>2500</v>
      </c>
      <c r="G594" s="2">
        <v>1</v>
      </c>
      <c r="H594" s="16">
        <f>תקן_מקור[[#This Row],[עלות פריט]]*תקן_מקור[[#This Row],[כמות]]</f>
        <v>2500</v>
      </c>
    </row>
    <row r="595" spans="1:8" x14ac:dyDescent="0.3">
      <c r="A595" s="87" t="s">
        <v>94</v>
      </c>
      <c r="B595" s="1">
        <v>30</v>
      </c>
      <c r="C595" s="1" t="s">
        <v>95</v>
      </c>
      <c r="D595" s="1" t="s">
        <v>216</v>
      </c>
      <c r="E595" s="91" t="s">
        <v>128</v>
      </c>
      <c r="F595" s="2">
        <v>1700</v>
      </c>
      <c r="G595" s="2">
        <v>1</v>
      </c>
      <c r="H595" s="16">
        <f>תקן_מקור[[#This Row],[עלות פריט]]*תקן_מקור[[#This Row],[כמות]]</f>
        <v>1700</v>
      </c>
    </row>
    <row r="596" spans="1:8" x14ac:dyDescent="0.3">
      <c r="A596" s="87" t="s">
        <v>94</v>
      </c>
      <c r="B596" s="1">
        <v>30</v>
      </c>
      <c r="C596" s="1" t="s">
        <v>95</v>
      </c>
      <c r="D596" s="1" t="s">
        <v>33</v>
      </c>
      <c r="E596" s="91" t="s">
        <v>128</v>
      </c>
      <c r="F596" s="2">
        <v>1700</v>
      </c>
      <c r="G596" s="2">
        <v>1</v>
      </c>
      <c r="H596" s="16">
        <f>תקן_מקור[[#This Row],[עלות פריט]]*תקן_מקור[[#This Row],[כמות]]</f>
        <v>1700</v>
      </c>
    </row>
    <row r="597" spans="1:8" x14ac:dyDescent="0.3">
      <c r="A597" s="87" t="s">
        <v>94</v>
      </c>
      <c r="B597" s="1">
        <v>30</v>
      </c>
      <c r="C597" s="1" t="s">
        <v>95</v>
      </c>
      <c r="D597" s="1" t="s">
        <v>204</v>
      </c>
      <c r="E597" s="91" t="s">
        <v>128</v>
      </c>
      <c r="F597" s="2">
        <v>1700</v>
      </c>
      <c r="G597" s="2">
        <v>1</v>
      </c>
      <c r="H597" s="16">
        <f>תקן_מקור[[#This Row],[עלות פריט]]*תקן_מקור[[#This Row],[כמות]]</f>
        <v>1700</v>
      </c>
    </row>
    <row r="598" spans="1:8" x14ac:dyDescent="0.3">
      <c r="A598" s="87" t="s">
        <v>94</v>
      </c>
      <c r="B598" s="1">
        <v>30</v>
      </c>
      <c r="C598" s="1" t="s">
        <v>95</v>
      </c>
      <c r="D598" s="1" t="s">
        <v>0</v>
      </c>
      <c r="E598" s="91" t="s">
        <v>85</v>
      </c>
      <c r="F598" s="2">
        <v>800</v>
      </c>
      <c r="G598" s="2">
        <v>1</v>
      </c>
      <c r="H598" s="16">
        <f>תקן_מקור[[#This Row],[עלות פריט]]*תקן_מקור[[#This Row],[כמות]]</f>
        <v>800</v>
      </c>
    </row>
    <row r="599" spans="1:8" x14ac:dyDescent="0.3">
      <c r="A599" s="87" t="s">
        <v>94</v>
      </c>
      <c r="B599" s="1">
        <v>30</v>
      </c>
      <c r="C599" s="1" t="s">
        <v>95</v>
      </c>
      <c r="D599" s="1" t="s">
        <v>214</v>
      </c>
      <c r="E599" s="91" t="s">
        <v>131</v>
      </c>
      <c r="F599" s="2">
        <v>1500</v>
      </c>
      <c r="G599" s="2">
        <v>5</v>
      </c>
      <c r="H599" s="16">
        <f>תקן_מקור[[#This Row],[עלות פריט]]*תקן_מקור[[#This Row],[כמות]]</f>
        <v>7500</v>
      </c>
    </row>
    <row r="600" spans="1:8" x14ac:dyDescent="0.3">
      <c r="A600" s="87" t="s">
        <v>94</v>
      </c>
      <c r="B600" s="1">
        <v>30</v>
      </c>
      <c r="C600" s="1" t="s">
        <v>95</v>
      </c>
      <c r="D600" s="1" t="s">
        <v>204</v>
      </c>
      <c r="E600" s="91" t="s">
        <v>131</v>
      </c>
      <c r="F600" s="2">
        <v>1500</v>
      </c>
      <c r="G600" s="2">
        <v>1</v>
      </c>
      <c r="H600" s="16">
        <f>תקן_מקור[[#This Row],[עלות פריט]]*תקן_מקור[[#This Row],[כמות]]</f>
        <v>1500</v>
      </c>
    </row>
    <row r="601" spans="1:8" x14ac:dyDescent="0.3">
      <c r="A601" s="87" t="s">
        <v>94</v>
      </c>
      <c r="B601" s="1">
        <v>30</v>
      </c>
      <c r="C601" s="1" t="s">
        <v>95</v>
      </c>
      <c r="D601" s="1" t="s">
        <v>51</v>
      </c>
      <c r="E601" s="91" t="s">
        <v>53</v>
      </c>
      <c r="F601" s="2">
        <v>400</v>
      </c>
      <c r="G601" s="2">
        <v>2</v>
      </c>
      <c r="H601" s="16">
        <f>תקן_מקור[[#This Row],[עלות פריט]]*תקן_מקור[[#This Row],[כמות]]</f>
        <v>800</v>
      </c>
    </row>
    <row r="602" spans="1:8" x14ac:dyDescent="0.3">
      <c r="A602" s="87" t="s">
        <v>94</v>
      </c>
      <c r="B602" s="1">
        <v>30</v>
      </c>
      <c r="C602" s="1" t="s">
        <v>95</v>
      </c>
      <c r="D602" s="1" t="s">
        <v>3</v>
      </c>
      <c r="E602" s="91" t="s">
        <v>125</v>
      </c>
      <c r="F602" s="2">
        <v>250</v>
      </c>
      <c r="G602" s="1">
        <v>10</v>
      </c>
      <c r="H602" s="16">
        <f>תקן_מקור[[#This Row],[עלות פריט]]*תקן_מקור[[#This Row],[כמות]]</f>
        <v>2500</v>
      </c>
    </row>
    <row r="603" spans="1:8" x14ac:dyDescent="0.3">
      <c r="A603" s="87" t="s">
        <v>94</v>
      </c>
      <c r="B603" s="1">
        <v>30</v>
      </c>
      <c r="C603" s="1" t="s">
        <v>95</v>
      </c>
      <c r="D603" s="1" t="s">
        <v>35</v>
      </c>
      <c r="E603" s="91" t="s">
        <v>125</v>
      </c>
      <c r="F603" s="2">
        <v>250</v>
      </c>
      <c r="G603" s="2">
        <v>7</v>
      </c>
      <c r="H603" s="16">
        <f>תקן_מקור[[#This Row],[עלות פריט]]*תקן_מקור[[#This Row],[כמות]]</f>
        <v>1750</v>
      </c>
    </row>
    <row r="604" spans="1:8" x14ac:dyDescent="0.3">
      <c r="A604" s="87" t="s">
        <v>94</v>
      </c>
      <c r="B604" s="1">
        <v>30</v>
      </c>
      <c r="C604" s="1" t="s">
        <v>456</v>
      </c>
      <c r="D604" s="89" t="s">
        <v>456</v>
      </c>
      <c r="E604" s="92" t="s">
        <v>205</v>
      </c>
      <c r="F604" s="2"/>
      <c r="G604" s="1">
        <v>0</v>
      </c>
      <c r="H604" s="16">
        <f>תקן_מקור[[#This Row],[עלות פריט]]*תקן_מקור[[#This Row],[כמות]]</f>
        <v>0</v>
      </c>
    </row>
    <row r="605" spans="1:8" x14ac:dyDescent="0.3">
      <c r="A605" s="87" t="s">
        <v>94</v>
      </c>
      <c r="B605" s="1">
        <v>30</v>
      </c>
      <c r="C605" s="1" t="s">
        <v>207</v>
      </c>
      <c r="D605" s="89" t="s">
        <v>207</v>
      </c>
      <c r="E605" s="92" t="s">
        <v>205</v>
      </c>
      <c r="F605" s="2"/>
      <c r="G605" s="1">
        <v>0</v>
      </c>
      <c r="H605" s="16">
        <f>תקן_מקור[[#This Row],[עלות פריט]]*תקן_מקור[[#This Row],[כמות]]</f>
        <v>0</v>
      </c>
    </row>
    <row r="606" spans="1:8" x14ac:dyDescent="0.3">
      <c r="A606" s="87" t="s">
        <v>94</v>
      </c>
      <c r="B606" s="1">
        <v>45</v>
      </c>
      <c r="C606" s="1" t="s">
        <v>118</v>
      </c>
      <c r="D606" s="1" t="s">
        <v>109</v>
      </c>
      <c r="E606" s="91" t="s">
        <v>63</v>
      </c>
      <c r="F606" s="2">
        <v>250</v>
      </c>
      <c r="G606" s="2">
        <v>8</v>
      </c>
      <c r="H606" s="16">
        <f>תקן_מקור[[#This Row],[עלות פריט]]*תקן_מקור[[#This Row],[כמות]]</f>
        <v>2000</v>
      </c>
    </row>
    <row r="607" spans="1:8" x14ac:dyDescent="0.3">
      <c r="A607" s="87" t="s">
        <v>94</v>
      </c>
      <c r="B607" s="1">
        <v>45</v>
      </c>
      <c r="C607" s="1" t="s">
        <v>118</v>
      </c>
      <c r="D607" s="1" t="s">
        <v>216</v>
      </c>
      <c r="E607" s="91" t="s">
        <v>455</v>
      </c>
      <c r="F607" s="2">
        <v>500</v>
      </c>
      <c r="G607" s="2">
        <v>1</v>
      </c>
      <c r="H607" s="16">
        <f>תקן_מקור[[#This Row],[עלות פריט]]*תקן_מקור[[#This Row],[כמות]]</f>
        <v>500</v>
      </c>
    </row>
    <row r="608" spans="1:8" x14ac:dyDescent="0.3">
      <c r="A608" s="87" t="s">
        <v>94</v>
      </c>
      <c r="B608" s="1">
        <v>45</v>
      </c>
      <c r="C608" s="1" t="s">
        <v>118</v>
      </c>
      <c r="D608" s="1" t="s">
        <v>33</v>
      </c>
      <c r="E608" s="91" t="s">
        <v>455</v>
      </c>
      <c r="F608" s="2">
        <v>500</v>
      </c>
      <c r="G608" s="2">
        <v>1</v>
      </c>
      <c r="H608" s="16">
        <f>תקן_מקור[[#This Row],[עלות פריט]]*תקן_מקור[[#This Row],[כמות]]</f>
        <v>500</v>
      </c>
    </row>
    <row r="609" spans="1:8" x14ac:dyDescent="0.3">
      <c r="A609" s="87" t="s">
        <v>94</v>
      </c>
      <c r="B609" s="1">
        <v>45</v>
      </c>
      <c r="C609" s="1" t="s">
        <v>118</v>
      </c>
      <c r="D609" s="1" t="s">
        <v>35</v>
      </c>
      <c r="E609" s="91" t="s">
        <v>433</v>
      </c>
      <c r="F609" s="2">
        <v>500</v>
      </c>
      <c r="G609" s="2">
        <v>1</v>
      </c>
      <c r="H609" s="16">
        <f>תקן_מקור[[#This Row],[עלות פריט]]*תקן_מקור[[#This Row],[כמות]]</f>
        <v>500</v>
      </c>
    </row>
    <row r="610" spans="1:8" x14ac:dyDescent="0.3">
      <c r="A610" s="87" t="s">
        <v>94</v>
      </c>
      <c r="B610" s="1">
        <v>45</v>
      </c>
      <c r="C610" s="1" t="s">
        <v>118</v>
      </c>
      <c r="D610" s="1" t="s">
        <v>39</v>
      </c>
      <c r="E610" s="91" t="s">
        <v>208</v>
      </c>
      <c r="F610" s="2">
        <v>500</v>
      </c>
      <c r="G610" s="1">
        <v>4</v>
      </c>
      <c r="H610" s="16">
        <f>תקן_מקור[[#This Row],[עלות פריט]]*תקן_מקור[[#This Row],[כמות]]</f>
        <v>2000</v>
      </c>
    </row>
    <row r="611" spans="1:8" x14ac:dyDescent="0.3">
      <c r="A611" s="87" t="s">
        <v>94</v>
      </c>
      <c r="B611" s="1">
        <v>45</v>
      </c>
      <c r="C611" s="1" t="s">
        <v>118</v>
      </c>
      <c r="D611" s="1" t="s">
        <v>0</v>
      </c>
      <c r="E611" s="91" t="s">
        <v>432</v>
      </c>
      <c r="F611" s="2">
        <v>500</v>
      </c>
      <c r="G611" s="2">
        <v>2</v>
      </c>
      <c r="H611" s="16">
        <f>תקן_מקור[[#This Row],[עלות פריט]]*תקן_מקור[[#This Row],[כמות]]</f>
        <v>1000</v>
      </c>
    </row>
    <row r="612" spans="1:8" x14ac:dyDescent="0.3">
      <c r="A612" s="87" t="s">
        <v>94</v>
      </c>
      <c r="B612" s="1">
        <v>45</v>
      </c>
      <c r="C612" s="1" t="s">
        <v>118</v>
      </c>
      <c r="D612" s="1" t="s">
        <v>51</v>
      </c>
      <c r="E612" s="91" t="s">
        <v>430</v>
      </c>
      <c r="F612" s="2">
        <v>500</v>
      </c>
      <c r="G612" s="2">
        <v>2</v>
      </c>
      <c r="H612" s="16">
        <f>תקן_מקור[[#This Row],[עלות פריט]]*תקן_מקור[[#This Row],[כמות]]</f>
        <v>1000</v>
      </c>
    </row>
    <row r="613" spans="1:8" x14ac:dyDescent="0.3">
      <c r="A613" s="87" t="s">
        <v>94</v>
      </c>
      <c r="B613" s="1">
        <v>45</v>
      </c>
      <c r="C613" s="1" t="s">
        <v>118</v>
      </c>
      <c r="D613" s="89" t="s">
        <v>68</v>
      </c>
      <c r="E613" s="91" t="s">
        <v>431</v>
      </c>
      <c r="F613" s="2">
        <v>500</v>
      </c>
      <c r="G613" s="2">
        <v>2</v>
      </c>
      <c r="H613" s="16">
        <f>תקן_מקור[[#This Row],[עלות פריט]]*תקן_מקור[[#This Row],[כמות]]</f>
        <v>1000</v>
      </c>
    </row>
    <row r="614" spans="1:8" x14ac:dyDescent="0.3">
      <c r="A614" s="87" t="s">
        <v>94</v>
      </c>
      <c r="B614" s="1">
        <v>45</v>
      </c>
      <c r="C614" s="1" t="s">
        <v>118</v>
      </c>
      <c r="D614" s="1" t="s">
        <v>87</v>
      </c>
      <c r="E614" s="91" t="s">
        <v>81</v>
      </c>
      <c r="F614" s="2">
        <v>1300</v>
      </c>
      <c r="G614" s="1">
        <v>1</v>
      </c>
      <c r="H614" s="16">
        <f>תקן_מקור[[#This Row],[עלות פריט]]*תקן_מקור[[#This Row],[כמות]]</f>
        <v>1300</v>
      </c>
    </row>
    <row r="615" spans="1:8" x14ac:dyDescent="0.3">
      <c r="A615" s="87" t="s">
        <v>94</v>
      </c>
      <c r="B615" s="1">
        <v>45</v>
      </c>
      <c r="C615" s="1" t="s">
        <v>118</v>
      </c>
      <c r="D615" s="1" t="s">
        <v>122</v>
      </c>
      <c r="E615" s="91" t="s">
        <v>11</v>
      </c>
      <c r="F615" s="2">
        <v>150</v>
      </c>
      <c r="G615" s="1">
        <v>2</v>
      </c>
      <c r="H615" s="16">
        <f>תקן_מקור[[#This Row],[עלות פריט]]*תקן_מקור[[#This Row],[כמות]]</f>
        <v>300</v>
      </c>
    </row>
    <row r="616" spans="1:8" x14ac:dyDescent="0.3">
      <c r="A616" s="87" t="s">
        <v>94</v>
      </c>
      <c r="B616" s="1">
        <v>45</v>
      </c>
      <c r="C616" s="1" t="s">
        <v>118</v>
      </c>
      <c r="D616" s="1" t="s">
        <v>122</v>
      </c>
      <c r="E616" s="91" t="s">
        <v>40</v>
      </c>
      <c r="F616" s="2">
        <v>300</v>
      </c>
      <c r="G616" s="2">
        <v>2</v>
      </c>
      <c r="H616" s="16">
        <f>תקן_מקור[[#This Row],[עלות פריט]]*תקן_מקור[[#This Row],[כמות]]</f>
        <v>600</v>
      </c>
    </row>
    <row r="617" spans="1:8" x14ac:dyDescent="0.3">
      <c r="A617" s="87" t="s">
        <v>94</v>
      </c>
      <c r="B617" s="1">
        <v>45</v>
      </c>
      <c r="C617" s="1" t="s">
        <v>118</v>
      </c>
      <c r="D617" s="1" t="s">
        <v>5</v>
      </c>
      <c r="E617" s="91" t="s">
        <v>126</v>
      </c>
      <c r="F617" s="2">
        <v>200</v>
      </c>
      <c r="G617" s="2">
        <v>2</v>
      </c>
      <c r="H617" s="16">
        <f>תקן_מקור[[#This Row],[עלות פריט]]*תקן_מקור[[#This Row],[כמות]]</f>
        <v>400</v>
      </c>
    </row>
    <row r="618" spans="1:8" x14ac:dyDescent="0.3">
      <c r="A618" s="87" t="s">
        <v>94</v>
      </c>
      <c r="B618" s="1">
        <v>45</v>
      </c>
      <c r="C618" s="1" t="s">
        <v>118</v>
      </c>
      <c r="D618" s="1" t="s">
        <v>68</v>
      </c>
      <c r="E618" s="91" t="s">
        <v>126</v>
      </c>
      <c r="F618" s="2">
        <v>200</v>
      </c>
      <c r="G618" s="2">
        <v>2</v>
      </c>
      <c r="H618" s="16">
        <f>תקן_מקור[[#This Row],[עלות פריט]]*תקן_מקור[[#This Row],[כמות]]</f>
        <v>400</v>
      </c>
    </row>
    <row r="619" spans="1:8" x14ac:dyDescent="0.3">
      <c r="A619" s="87" t="s">
        <v>94</v>
      </c>
      <c r="B619" s="1">
        <v>45</v>
      </c>
      <c r="C619" s="1" t="s">
        <v>118</v>
      </c>
      <c r="D619" s="1" t="s">
        <v>214</v>
      </c>
      <c r="E619" s="91" t="s">
        <v>126</v>
      </c>
      <c r="F619" s="2">
        <v>200</v>
      </c>
      <c r="G619" s="2">
        <v>3</v>
      </c>
      <c r="H619" s="16">
        <f>תקן_מקור[[#This Row],[עלות פריט]]*תקן_מקור[[#This Row],[כמות]]</f>
        <v>600</v>
      </c>
    </row>
    <row r="620" spans="1:8" x14ac:dyDescent="0.3">
      <c r="A620" s="87" t="s">
        <v>94</v>
      </c>
      <c r="B620" s="1">
        <v>45</v>
      </c>
      <c r="C620" s="1" t="s">
        <v>118</v>
      </c>
      <c r="D620" s="1" t="s">
        <v>204</v>
      </c>
      <c r="E620" s="91" t="s">
        <v>126</v>
      </c>
      <c r="F620" s="2">
        <v>200</v>
      </c>
      <c r="G620" s="2">
        <v>2</v>
      </c>
      <c r="H620" s="16">
        <f>תקן_מקור[[#This Row],[עלות פריט]]*תקן_מקור[[#This Row],[כמות]]</f>
        <v>400</v>
      </c>
    </row>
    <row r="621" spans="1:8" x14ac:dyDescent="0.3">
      <c r="A621" s="87" t="s">
        <v>94</v>
      </c>
      <c r="B621" s="1">
        <v>45</v>
      </c>
      <c r="C621" s="1" t="s">
        <v>118</v>
      </c>
      <c r="D621" s="1" t="s">
        <v>109</v>
      </c>
      <c r="E621" s="91" t="s">
        <v>58</v>
      </c>
      <c r="F621" s="2">
        <v>250</v>
      </c>
      <c r="G621" s="2">
        <v>1</v>
      </c>
      <c r="H621" s="16">
        <f>תקן_מקור[[#This Row],[עלות פריט]]*תקן_מקור[[#This Row],[כמות]]</f>
        <v>250</v>
      </c>
    </row>
    <row r="622" spans="1:8" x14ac:dyDescent="0.3">
      <c r="A622" s="87" t="s">
        <v>94</v>
      </c>
      <c r="B622" s="1">
        <v>45</v>
      </c>
      <c r="C622" s="1" t="s">
        <v>118</v>
      </c>
      <c r="D622" s="1" t="s">
        <v>122</v>
      </c>
      <c r="E622" s="91" t="s">
        <v>64</v>
      </c>
      <c r="F622" s="2">
        <v>350</v>
      </c>
      <c r="G622" s="1">
        <v>2</v>
      </c>
      <c r="H622" s="16">
        <f>תקן_מקור[[#This Row],[עלות פריט]]*תקן_מקור[[#This Row],[כמות]]</f>
        <v>700</v>
      </c>
    </row>
    <row r="623" spans="1:8" x14ac:dyDescent="0.3">
      <c r="A623" s="87" t="s">
        <v>94</v>
      </c>
      <c r="B623" s="1">
        <v>45</v>
      </c>
      <c r="C623" s="1" t="s">
        <v>118</v>
      </c>
      <c r="D623" s="1" t="s">
        <v>39</v>
      </c>
      <c r="E623" s="91" t="s">
        <v>42</v>
      </c>
      <c r="F623" s="2">
        <v>500</v>
      </c>
      <c r="G623" s="1">
        <v>3</v>
      </c>
      <c r="H623" s="16">
        <f>תקן_מקור[[#This Row],[עלות פריט]]*תקן_מקור[[#This Row],[כמות]]</f>
        <v>1500</v>
      </c>
    </row>
    <row r="624" spans="1:8" x14ac:dyDescent="0.3">
      <c r="A624" s="87" t="s">
        <v>94</v>
      </c>
      <c r="B624" s="1">
        <v>45</v>
      </c>
      <c r="C624" s="1" t="s">
        <v>118</v>
      </c>
      <c r="D624" s="1" t="s">
        <v>109</v>
      </c>
      <c r="E624" s="91" t="s">
        <v>57</v>
      </c>
      <c r="F624" s="2">
        <v>200</v>
      </c>
      <c r="G624" s="2">
        <v>8</v>
      </c>
      <c r="H624" s="16">
        <f>תקן_מקור[[#This Row],[עלות פריט]]*תקן_מקור[[#This Row],[כמות]]</f>
        <v>1600</v>
      </c>
    </row>
    <row r="625" spans="1:8" x14ac:dyDescent="0.3">
      <c r="A625" s="87" t="s">
        <v>94</v>
      </c>
      <c r="B625" s="1">
        <v>45</v>
      </c>
      <c r="C625" s="1" t="s">
        <v>118</v>
      </c>
      <c r="D625" s="1" t="s">
        <v>204</v>
      </c>
      <c r="E625" s="91" t="s">
        <v>79</v>
      </c>
      <c r="F625" s="2">
        <v>50</v>
      </c>
      <c r="G625" s="2">
        <v>1</v>
      </c>
      <c r="H625" s="16">
        <f>תקן_מקור[[#This Row],[עלות פריט]]*תקן_מקור[[#This Row],[כמות]]</f>
        <v>50</v>
      </c>
    </row>
    <row r="626" spans="1:8" x14ac:dyDescent="0.3">
      <c r="A626" s="87" t="s">
        <v>94</v>
      </c>
      <c r="B626" s="1">
        <v>45</v>
      </c>
      <c r="C626" s="1" t="s">
        <v>118</v>
      </c>
      <c r="D626" s="1" t="s">
        <v>204</v>
      </c>
      <c r="E626" s="91" t="s">
        <v>78</v>
      </c>
      <c r="F626" s="2">
        <v>150</v>
      </c>
      <c r="G626" s="2">
        <v>1</v>
      </c>
      <c r="H626" s="16">
        <f>תקן_מקור[[#This Row],[עלות פריט]]*תקן_מקור[[#This Row],[כמות]]</f>
        <v>150</v>
      </c>
    </row>
    <row r="627" spans="1:8" x14ac:dyDescent="0.3">
      <c r="A627" s="87" t="s">
        <v>94</v>
      </c>
      <c r="B627" s="1">
        <v>45</v>
      </c>
      <c r="C627" s="1" t="s">
        <v>118</v>
      </c>
      <c r="D627" s="1" t="s">
        <v>36</v>
      </c>
      <c r="E627" s="91" t="s">
        <v>37</v>
      </c>
      <c r="F627" s="2">
        <v>650</v>
      </c>
      <c r="G627" s="1">
        <v>1</v>
      </c>
      <c r="H627" s="16">
        <f>תקן_מקור[[#This Row],[עלות פריט]]*תקן_מקור[[#This Row],[כמות]]</f>
        <v>650</v>
      </c>
    </row>
    <row r="628" spans="1:8" x14ac:dyDescent="0.3">
      <c r="A628" s="87" t="s">
        <v>94</v>
      </c>
      <c r="B628" s="1">
        <v>45</v>
      </c>
      <c r="C628" s="1" t="s">
        <v>118</v>
      </c>
      <c r="D628" s="1" t="s">
        <v>69</v>
      </c>
      <c r="E628" s="91" t="s">
        <v>71</v>
      </c>
      <c r="F628" s="2">
        <v>150</v>
      </c>
      <c r="G628" s="1">
        <v>2</v>
      </c>
      <c r="H628" s="16">
        <f>תקן_מקור[[#This Row],[עלות פריט]]*תקן_מקור[[#This Row],[כמות]]</f>
        <v>300</v>
      </c>
    </row>
    <row r="629" spans="1:8" x14ac:dyDescent="0.3">
      <c r="A629" s="87" t="s">
        <v>94</v>
      </c>
      <c r="B629" s="1">
        <v>45</v>
      </c>
      <c r="C629" s="1" t="s">
        <v>118</v>
      </c>
      <c r="D629" s="1" t="s">
        <v>214</v>
      </c>
      <c r="E629" s="91" t="s">
        <v>80</v>
      </c>
      <c r="F629" s="2">
        <v>30</v>
      </c>
      <c r="G629" s="2">
        <v>20</v>
      </c>
      <c r="H629" s="16">
        <f>תקן_מקור[[#This Row],[עלות פריט]]*תקן_מקור[[#This Row],[כמות]]</f>
        <v>600</v>
      </c>
    </row>
    <row r="630" spans="1:8" ht="15" customHeight="1" x14ac:dyDescent="0.3">
      <c r="A630" s="87" t="s">
        <v>94</v>
      </c>
      <c r="B630" s="1">
        <v>45</v>
      </c>
      <c r="C630" s="1" t="s">
        <v>118</v>
      </c>
      <c r="D630" s="1" t="s">
        <v>36</v>
      </c>
      <c r="E630" s="91" t="s">
        <v>38</v>
      </c>
      <c r="F630" s="2">
        <v>750</v>
      </c>
      <c r="G630" s="1">
        <v>1</v>
      </c>
      <c r="H630" s="16">
        <f>תקן_מקור[[#This Row],[עלות פריט]]*תקן_מקור[[#This Row],[כמות]]</f>
        <v>750</v>
      </c>
    </row>
    <row r="631" spans="1:8" x14ac:dyDescent="0.3">
      <c r="A631" s="87" t="s">
        <v>94</v>
      </c>
      <c r="B631" s="1">
        <v>45</v>
      </c>
      <c r="C631" s="1" t="s">
        <v>118</v>
      </c>
      <c r="D631" s="1" t="s">
        <v>36</v>
      </c>
      <c r="E631" s="91" t="s">
        <v>1</v>
      </c>
      <c r="F631" s="2">
        <v>150</v>
      </c>
      <c r="G631" s="1">
        <v>1</v>
      </c>
      <c r="H631" s="16">
        <f>תקן_מקור[[#This Row],[עלות פריט]]*תקן_מקור[[#This Row],[כמות]]</f>
        <v>150</v>
      </c>
    </row>
    <row r="632" spans="1:8" x14ac:dyDescent="0.3">
      <c r="A632" s="87" t="s">
        <v>94</v>
      </c>
      <c r="B632" s="1">
        <v>45</v>
      </c>
      <c r="C632" s="1" t="s">
        <v>118</v>
      </c>
      <c r="D632" s="1" t="s">
        <v>122</v>
      </c>
      <c r="E632" s="91" t="s">
        <v>1</v>
      </c>
      <c r="F632" s="2">
        <v>150</v>
      </c>
      <c r="G632" s="1">
        <v>2</v>
      </c>
      <c r="H632" s="16">
        <f>תקן_מקור[[#This Row],[עלות פריט]]*תקן_מקור[[#This Row],[כמות]]</f>
        <v>300</v>
      </c>
    </row>
    <row r="633" spans="1:8" x14ac:dyDescent="0.3">
      <c r="A633" s="87" t="s">
        <v>94</v>
      </c>
      <c r="B633" s="1">
        <v>45</v>
      </c>
      <c r="C633" s="1" t="s">
        <v>118</v>
      </c>
      <c r="D633" s="1" t="s">
        <v>214</v>
      </c>
      <c r="E633" s="91" t="s">
        <v>1</v>
      </c>
      <c r="F633" s="2">
        <v>150</v>
      </c>
      <c r="G633" s="2">
        <v>3</v>
      </c>
      <c r="H633" s="16">
        <f>תקן_מקור[[#This Row],[עלות פריט]]*תקן_מקור[[#This Row],[כמות]]</f>
        <v>450</v>
      </c>
    </row>
    <row r="634" spans="1:8" x14ac:dyDescent="0.3">
      <c r="A634" s="87" t="s">
        <v>94</v>
      </c>
      <c r="B634" s="1">
        <v>45</v>
      </c>
      <c r="C634" s="1" t="s">
        <v>118</v>
      </c>
      <c r="D634" s="1" t="s">
        <v>5</v>
      </c>
      <c r="E634" s="91" t="s">
        <v>135</v>
      </c>
      <c r="F634" s="2">
        <v>1000</v>
      </c>
      <c r="G634" s="2">
        <v>4</v>
      </c>
      <c r="H634" s="16">
        <f>תקן_מקור[[#This Row],[עלות פריט]]*תקן_מקור[[#This Row],[כמות]]</f>
        <v>4000</v>
      </c>
    </row>
    <row r="635" spans="1:8" x14ac:dyDescent="0.3">
      <c r="A635" s="87" t="s">
        <v>94</v>
      </c>
      <c r="B635" s="1">
        <v>45</v>
      </c>
      <c r="C635" s="1" t="s">
        <v>118</v>
      </c>
      <c r="D635" s="1" t="s">
        <v>122</v>
      </c>
      <c r="E635" s="91" t="s">
        <v>13</v>
      </c>
      <c r="F635" s="2">
        <v>300</v>
      </c>
      <c r="G635" s="1">
        <v>1</v>
      </c>
      <c r="H635" s="16">
        <f>תקן_מקור[[#This Row],[עלות פריט]]*תקן_מקור[[#This Row],[כמות]]</f>
        <v>300</v>
      </c>
    </row>
    <row r="636" spans="1:8" x14ac:dyDescent="0.3">
      <c r="A636" s="87" t="s">
        <v>94</v>
      </c>
      <c r="B636" s="1">
        <v>45</v>
      </c>
      <c r="C636" s="1" t="s">
        <v>118</v>
      </c>
      <c r="D636" s="1" t="s">
        <v>204</v>
      </c>
      <c r="E636" s="91" t="s">
        <v>13</v>
      </c>
      <c r="F636" s="2">
        <v>300</v>
      </c>
      <c r="G636" s="1">
        <v>1</v>
      </c>
      <c r="H636" s="16">
        <f>תקן_מקור[[#This Row],[עלות פריט]]*תקן_מקור[[#This Row],[כמות]]</f>
        <v>300</v>
      </c>
    </row>
    <row r="637" spans="1:8" x14ac:dyDescent="0.3">
      <c r="A637" s="87" t="s">
        <v>94</v>
      </c>
      <c r="B637" s="1">
        <v>45</v>
      </c>
      <c r="C637" s="1" t="s">
        <v>118</v>
      </c>
      <c r="D637" s="1" t="s">
        <v>69</v>
      </c>
      <c r="E637" s="91" t="s">
        <v>76</v>
      </c>
      <c r="F637" s="2">
        <v>1000</v>
      </c>
      <c r="G637" s="1">
        <v>1</v>
      </c>
      <c r="H637" s="16">
        <f>תקן_מקור[[#This Row],[עלות פריט]]*תקן_מקור[[#This Row],[כמות]]</f>
        <v>1000</v>
      </c>
    </row>
    <row r="638" spans="1:8" x14ac:dyDescent="0.3">
      <c r="A638" s="87" t="s">
        <v>94</v>
      </c>
      <c r="B638" s="1">
        <v>45</v>
      </c>
      <c r="C638" s="1" t="s">
        <v>118</v>
      </c>
      <c r="D638" s="1" t="s">
        <v>122</v>
      </c>
      <c r="E638" s="91" t="s">
        <v>65</v>
      </c>
      <c r="F638" s="2">
        <v>200</v>
      </c>
      <c r="G638" s="1">
        <v>2</v>
      </c>
      <c r="H638" s="16">
        <f>תקן_מקור[[#This Row],[עלות פריט]]*תקן_מקור[[#This Row],[כמות]]</f>
        <v>400</v>
      </c>
    </row>
    <row r="639" spans="1:8" x14ac:dyDescent="0.3">
      <c r="A639" s="87" t="s">
        <v>94</v>
      </c>
      <c r="B639" s="1">
        <v>45</v>
      </c>
      <c r="C639" s="1" t="s">
        <v>118</v>
      </c>
      <c r="D639" s="1" t="s">
        <v>109</v>
      </c>
      <c r="E639" s="91" t="s">
        <v>75</v>
      </c>
      <c r="F639" s="2">
        <v>8000</v>
      </c>
      <c r="G639" s="2">
        <v>1</v>
      </c>
      <c r="H639" s="16">
        <f>תקן_מקור[[#This Row],[עלות פריט]]*תקן_מקור[[#This Row],[כמות]]</f>
        <v>8000</v>
      </c>
    </row>
    <row r="640" spans="1:8" ht="15" customHeight="1" x14ac:dyDescent="0.3">
      <c r="A640" s="87" t="s">
        <v>94</v>
      </c>
      <c r="B640" s="1">
        <v>45</v>
      </c>
      <c r="C640" s="1" t="s">
        <v>118</v>
      </c>
      <c r="D640" s="1" t="s">
        <v>109</v>
      </c>
      <c r="E640" s="91" t="s">
        <v>614</v>
      </c>
      <c r="F640" s="2">
        <v>500</v>
      </c>
      <c r="G640" s="2">
        <v>15</v>
      </c>
      <c r="H640" s="16">
        <f>תקן_מקור[[#This Row],[עלות פריט]]*תקן_מקור[[#This Row],[כמות]]</f>
        <v>7500</v>
      </c>
    </row>
    <row r="641" spans="1:8" x14ac:dyDescent="0.3">
      <c r="A641" s="87" t="s">
        <v>94</v>
      </c>
      <c r="B641" s="1">
        <v>45</v>
      </c>
      <c r="C641" s="1" t="s">
        <v>118</v>
      </c>
      <c r="D641" s="89" t="s">
        <v>109</v>
      </c>
      <c r="E641" s="91" t="s">
        <v>97</v>
      </c>
      <c r="F641" s="2">
        <v>900</v>
      </c>
      <c r="G641" s="1">
        <v>1</v>
      </c>
      <c r="H641" s="16">
        <f>תקן_מקור[[#This Row],[עלות פריט]]*תקן_מקור[[#This Row],[כמות]]</f>
        <v>900</v>
      </c>
    </row>
    <row r="642" spans="1:8" x14ac:dyDescent="0.3">
      <c r="A642" s="87" t="s">
        <v>94</v>
      </c>
      <c r="B642" s="1">
        <v>45</v>
      </c>
      <c r="C642" s="1" t="s">
        <v>118</v>
      </c>
      <c r="D642" s="1" t="s">
        <v>109</v>
      </c>
      <c r="E642" s="91" t="s">
        <v>56</v>
      </c>
      <c r="F642" s="2">
        <v>150</v>
      </c>
      <c r="G642" s="2">
        <v>2</v>
      </c>
      <c r="H642" s="16">
        <f>תקן_מקור[[#This Row],[עלות פריט]]*תקן_מקור[[#This Row],[כמות]]</f>
        <v>300</v>
      </c>
    </row>
    <row r="643" spans="1:8" x14ac:dyDescent="0.3">
      <c r="A643" s="87" t="s">
        <v>94</v>
      </c>
      <c r="B643" s="1">
        <v>45</v>
      </c>
      <c r="C643" s="1" t="s">
        <v>118</v>
      </c>
      <c r="D643" s="1" t="s">
        <v>109</v>
      </c>
      <c r="E643" s="91" t="s">
        <v>62</v>
      </c>
      <c r="F643" s="2">
        <v>2200</v>
      </c>
      <c r="G643" s="2">
        <v>1</v>
      </c>
      <c r="H643" s="16">
        <f>תקן_מקור[[#This Row],[עלות פריט]]*תקן_מקור[[#This Row],[כמות]]</f>
        <v>2200</v>
      </c>
    </row>
    <row r="644" spans="1:8" x14ac:dyDescent="0.3">
      <c r="A644" s="87" t="s">
        <v>94</v>
      </c>
      <c r="B644" s="1">
        <v>45</v>
      </c>
      <c r="C644" s="1" t="s">
        <v>114</v>
      </c>
      <c r="D644" s="89" t="s">
        <v>114</v>
      </c>
      <c r="E644" s="92" t="s">
        <v>205</v>
      </c>
      <c r="F644" s="2"/>
      <c r="G644" s="1">
        <v>0</v>
      </c>
      <c r="H644" s="16">
        <f>תקן_מקור[[#This Row],[עלות פריט]]*תקן_מקור[[#This Row],[כמות]]</f>
        <v>0</v>
      </c>
    </row>
    <row r="645" spans="1:8" x14ac:dyDescent="0.3">
      <c r="A645" s="87" t="s">
        <v>94</v>
      </c>
      <c r="B645" s="1">
        <v>45</v>
      </c>
      <c r="C645" s="93" t="s">
        <v>113</v>
      </c>
      <c r="D645" s="94" t="s">
        <v>113</v>
      </c>
      <c r="E645" s="92" t="s">
        <v>205</v>
      </c>
      <c r="F645" s="1"/>
      <c r="G645" s="1">
        <v>0</v>
      </c>
      <c r="H645" s="16">
        <f>תקן_מקור[[#This Row],[עלות פריט]]*תקן_מקור[[#This Row],[כמות]]</f>
        <v>0</v>
      </c>
    </row>
    <row r="646" spans="1:8" x14ac:dyDescent="0.3">
      <c r="A646" s="87" t="s">
        <v>94</v>
      </c>
      <c r="B646" s="1">
        <v>45</v>
      </c>
      <c r="C646" s="1" t="s">
        <v>67</v>
      </c>
      <c r="D646" s="89" t="s">
        <v>67</v>
      </c>
      <c r="E646" s="92" t="s">
        <v>205</v>
      </c>
      <c r="F646" s="2"/>
      <c r="G646" s="1">
        <v>0</v>
      </c>
      <c r="H646" s="16">
        <f>תקן_מקור[[#This Row],[עלות פריט]]*תקן_מקור[[#This Row],[כמות]]</f>
        <v>0</v>
      </c>
    </row>
    <row r="647" spans="1:8" x14ac:dyDescent="0.3">
      <c r="A647" s="87" t="s">
        <v>94</v>
      </c>
      <c r="B647" s="1">
        <v>45</v>
      </c>
      <c r="C647" s="1" t="s">
        <v>119</v>
      </c>
      <c r="D647" s="89" t="s">
        <v>119</v>
      </c>
      <c r="E647" s="92" t="s">
        <v>205</v>
      </c>
      <c r="F647" s="2"/>
      <c r="G647" s="1">
        <v>0</v>
      </c>
      <c r="H647" s="16">
        <f>תקן_מקור[[#This Row],[עלות פריט]]*תקן_מקור[[#This Row],[כמות]]</f>
        <v>0</v>
      </c>
    </row>
    <row r="648" spans="1:8" x14ac:dyDescent="0.3">
      <c r="A648" s="87" t="s">
        <v>94</v>
      </c>
      <c r="B648" s="1">
        <v>45</v>
      </c>
      <c r="C648" s="1" t="s">
        <v>206</v>
      </c>
      <c r="D648" s="89" t="s">
        <v>206</v>
      </c>
      <c r="E648" s="92" t="s">
        <v>205</v>
      </c>
      <c r="F648" s="2"/>
      <c r="G648" s="1">
        <v>0</v>
      </c>
      <c r="H648" s="16">
        <f>תקן_מקור[[#This Row],[עלות פריט]]*תקן_מקור[[#This Row],[כמות]]</f>
        <v>0</v>
      </c>
    </row>
    <row r="649" spans="1:8" x14ac:dyDescent="0.3">
      <c r="A649" s="87" t="s">
        <v>94</v>
      </c>
      <c r="B649" s="1">
        <v>45</v>
      </c>
      <c r="C649" s="1" t="s">
        <v>459</v>
      </c>
      <c r="D649" s="1" t="s">
        <v>124</v>
      </c>
      <c r="E649" s="91" t="s">
        <v>210</v>
      </c>
      <c r="F649" s="2">
        <v>1000</v>
      </c>
      <c r="G649" s="2">
        <v>1</v>
      </c>
      <c r="H649" s="16">
        <f>תקן_מקור[[#This Row],[עלות פריט]]*תקן_מקור[[#This Row],[כמות]]</f>
        <v>1000</v>
      </c>
    </row>
    <row r="650" spans="1:8" x14ac:dyDescent="0.3">
      <c r="A650" s="87" t="s">
        <v>94</v>
      </c>
      <c r="B650" s="1">
        <v>45</v>
      </c>
      <c r="C650" s="1" t="s">
        <v>459</v>
      </c>
      <c r="D650" s="1" t="s">
        <v>124</v>
      </c>
      <c r="E650" s="91" t="s">
        <v>129</v>
      </c>
      <c r="F650" s="2">
        <v>2500</v>
      </c>
      <c r="G650" s="2">
        <v>1</v>
      </c>
      <c r="H650" s="16">
        <f>תקן_מקור[[#This Row],[עלות פריט]]*תקן_מקור[[#This Row],[כמות]]</f>
        <v>2500</v>
      </c>
    </row>
    <row r="651" spans="1:8" x14ac:dyDescent="0.3">
      <c r="A651" s="87" t="s">
        <v>94</v>
      </c>
      <c r="B651" s="1">
        <v>45</v>
      </c>
      <c r="C651" s="1" t="s">
        <v>459</v>
      </c>
      <c r="D651" s="1" t="s">
        <v>124</v>
      </c>
      <c r="E651" s="91" t="s">
        <v>23</v>
      </c>
      <c r="F651" s="2">
        <v>2000</v>
      </c>
      <c r="G651" s="2">
        <v>1</v>
      </c>
      <c r="H651" s="16">
        <f>תקן_מקור[[#This Row],[עלות פריט]]*תקן_מקור[[#This Row],[כמות]]</f>
        <v>2000</v>
      </c>
    </row>
    <row r="652" spans="1:8" x14ac:dyDescent="0.3">
      <c r="A652" s="87" t="s">
        <v>94</v>
      </c>
      <c r="B652" s="1">
        <v>45</v>
      </c>
      <c r="C652" s="1" t="s">
        <v>459</v>
      </c>
      <c r="D652" s="1" t="s">
        <v>124</v>
      </c>
      <c r="E652" s="91" t="s">
        <v>18</v>
      </c>
      <c r="F652" s="2">
        <v>1500</v>
      </c>
      <c r="G652" s="2">
        <v>1</v>
      </c>
      <c r="H652" s="16">
        <f>תקן_מקור[[#This Row],[עלות פריט]]*תקן_מקור[[#This Row],[כמות]]</f>
        <v>1500</v>
      </c>
    </row>
    <row r="653" spans="1:8" x14ac:dyDescent="0.3">
      <c r="A653" s="87" t="s">
        <v>94</v>
      </c>
      <c r="B653" s="1">
        <v>45</v>
      </c>
      <c r="C653" s="1" t="s">
        <v>459</v>
      </c>
      <c r="D653" s="1" t="s">
        <v>124</v>
      </c>
      <c r="E653" s="91" t="s">
        <v>98</v>
      </c>
      <c r="F653" s="2">
        <v>1600</v>
      </c>
      <c r="G653" s="2">
        <v>1</v>
      </c>
      <c r="H653" s="16">
        <f>תקן_מקור[[#This Row],[עלות פריט]]*תקן_מקור[[#This Row],[כמות]]</f>
        <v>1600</v>
      </c>
    </row>
    <row r="654" spans="1:8" x14ac:dyDescent="0.3">
      <c r="A654" s="87" t="s">
        <v>94</v>
      </c>
      <c r="B654" s="1">
        <v>45</v>
      </c>
      <c r="C654" s="1" t="s">
        <v>459</v>
      </c>
      <c r="D654" s="1" t="s">
        <v>124</v>
      </c>
      <c r="E654" s="91" t="s">
        <v>26</v>
      </c>
      <c r="F654" s="2">
        <v>2950</v>
      </c>
      <c r="G654" s="2">
        <v>1</v>
      </c>
      <c r="H654" s="16">
        <f>תקן_מקור[[#This Row],[עלות פריט]]*תקן_מקור[[#This Row],[כמות]]</f>
        <v>2950</v>
      </c>
    </row>
    <row r="655" spans="1:8" x14ac:dyDescent="0.3">
      <c r="A655" s="87" t="s">
        <v>94</v>
      </c>
      <c r="B655" s="1">
        <v>45</v>
      </c>
      <c r="C655" s="1" t="s">
        <v>459</v>
      </c>
      <c r="D655" s="1" t="s">
        <v>124</v>
      </c>
      <c r="E655" s="91" t="s">
        <v>134</v>
      </c>
      <c r="F655" s="2">
        <v>450</v>
      </c>
      <c r="G655" s="2">
        <v>2</v>
      </c>
      <c r="H655" s="16">
        <f>תקן_מקור[[#This Row],[עלות פריט]]*תקן_מקור[[#This Row],[כמות]]</f>
        <v>900</v>
      </c>
    </row>
    <row r="656" spans="1:8" x14ac:dyDescent="0.3">
      <c r="A656" s="87" t="s">
        <v>94</v>
      </c>
      <c r="B656" s="1">
        <v>45</v>
      </c>
      <c r="C656" s="1" t="s">
        <v>459</v>
      </c>
      <c r="D656" s="1" t="s">
        <v>124</v>
      </c>
      <c r="E656" s="91" t="s">
        <v>620</v>
      </c>
      <c r="F656" s="2">
        <v>2500</v>
      </c>
      <c r="G656" s="2">
        <v>1</v>
      </c>
      <c r="H656" s="16">
        <f>תקן_מקור[[#This Row],[עלות פריט]]*תקן_מקור[[#This Row],[כמות]]</f>
        <v>2500</v>
      </c>
    </row>
    <row r="657" spans="1:8" x14ac:dyDescent="0.3">
      <c r="A657" s="87" t="s">
        <v>94</v>
      </c>
      <c r="B657" s="1">
        <v>45</v>
      </c>
      <c r="C657" s="1" t="s">
        <v>459</v>
      </c>
      <c r="D657" s="1" t="s">
        <v>124</v>
      </c>
      <c r="E657" s="91" t="s">
        <v>25</v>
      </c>
      <c r="F657" s="2">
        <v>500</v>
      </c>
      <c r="G657" s="2">
        <v>2</v>
      </c>
      <c r="H657" s="16">
        <f>תקן_מקור[[#This Row],[עלות פריט]]*תקן_מקור[[#This Row],[כמות]]</f>
        <v>1000</v>
      </c>
    </row>
    <row r="658" spans="1:8" x14ac:dyDescent="0.3">
      <c r="A658" s="87" t="s">
        <v>94</v>
      </c>
      <c r="B658" s="1">
        <v>45</v>
      </c>
      <c r="C658" s="1" t="s">
        <v>459</v>
      </c>
      <c r="D658" s="1" t="s">
        <v>124</v>
      </c>
      <c r="E658" s="91" t="s">
        <v>24</v>
      </c>
      <c r="F658" s="2">
        <v>2200</v>
      </c>
      <c r="G658" s="2">
        <v>1</v>
      </c>
      <c r="H658" s="16">
        <f>תקן_מקור[[#This Row],[עלות פריט]]*תקן_מקור[[#This Row],[כמות]]</f>
        <v>2200</v>
      </c>
    </row>
    <row r="659" spans="1:8" x14ac:dyDescent="0.3">
      <c r="A659" s="87" t="s">
        <v>94</v>
      </c>
      <c r="B659" s="1">
        <v>45</v>
      </c>
      <c r="C659" s="1" t="s">
        <v>459</v>
      </c>
      <c r="D659" s="1" t="s">
        <v>124</v>
      </c>
      <c r="E659" s="91" t="s">
        <v>74</v>
      </c>
      <c r="F659" s="2">
        <v>550</v>
      </c>
      <c r="G659" s="2">
        <v>1</v>
      </c>
      <c r="H659" s="16">
        <f>תקן_מקור[[#This Row],[עלות פריט]]*תקן_מקור[[#This Row],[כמות]]</f>
        <v>550</v>
      </c>
    </row>
    <row r="660" spans="1:8" x14ac:dyDescent="0.3">
      <c r="A660" s="87" t="s">
        <v>94</v>
      </c>
      <c r="B660" s="1">
        <v>45</v>
      </c>
      <c r="C660" s="1" t="s">
        <v>459</v>
      </c>
      <c r="D660" s="1" t="s">
        <v>124</v>
      </c>
      <c r="E660" s="91" t="s">
        <v>22</v>
      </c>
      <c r="F660" s="2">
        <v>400</v>
      </c>
      <c r="G660" s="2">
        <v>1</v>
      </c>
      <c r="H660" s="16">
        <f>תקן_מקור[[#This Row],[עלות פריט]]*תקן_מקור[[#This Row],[כמות]]</f>
        <v>400</v>
      </c>
    </row>
    <row r="661" spans="1:8" x14ac:dyDescent="0.3">
      <c r="A661" s="87" t="s">
        <v>94</v>
      </c>
      <c r="B661" s="1">
        <v>45</v>
      </c>
      <c r="C661" s="1" t="s">
        <v>459</v>
      </c>
      <c r="D661" s="1" t="s">
        <v>124</v>
      </c>
      <c r="E661" s="91" t="s">
        <v>17</v>
      </c>
      <c r="F661" s="2">
        <v>600</v>
      </c>
      <c r="G661" s="2">
        <v>1</v>
      </c>
      <c r="H661" s="16">
        <f>תקן_מקור[[#This Row],[עלות פריט]]*תקן_מקור[[#This Row],[כמות]]</f>
        <v>600</v>
      </c>
    </row>
    <row r="662" spans="1:8" x14ac:dyDescent="0.3">
      <c r="A662" s="87" t="s">
        <v>94</v>
      </c>
      <c r="B662" s="1">
        <v>45</v>
      </c>
      <c r="C662" s="1" t="s">
        <v>459</v>
      </c>
      <c r="D662" s="1" t="s">
        <v>124</v>
      </c>
      <c r="E662" s="91" t="s">
        <v>28</v>
      </c>
      <c r="F662" s="2">
        <v>300</v>
      </c>
      <c r="G662" s="2">
        <v>1</v>
      </c>
      <c r="H662" s="16">
        <f>תקן_מקור[[#This Row],[עלות פריט]]*תקן_מקור[[#This Row],[כמות]]</f>
        <v>300</v>
      </c>
    </row>
    <row r="663" spans="1:8" x14ac:dyDescent="0.3">
      <c r="A663" s="87" t="s">
        <v>94</v>
      </c>
      <c r="B663" s="1">
        <v>45</v>
      </c>
      <c r="C663" s="1" t="s">
        <v>459</v>
      </c>
      <c r="D663" s="1" t="s">
        <v>124</v>
      </c>
      <c r="E663" s="91" t="s">
        <v>27</v>
      </c>
      <c r="F663" s="2">
        <v>900</v>
      </c>
      <c r="G663" s="2">
        <v>1</v>
      </c>
      <c r="H663" s="16">
        <f>תקן_מקור[[#This Row],[עלות פריט]]*תקן_מקור[[#This Row],[כמות]]</f>
        <v>900</v>
      </c>
    </row>
    <row r="664" spans="1:8" x14ac:dyDescent="0.3">
      <c r="A664" s="87" t="s">
        <v>94</v>
      </c>
      <c r="B664" s="1">
        <v>45</v>
      </c>
      <c r="C664" s="1" t="s">
        <v>459</v>
      </c>
      <c r="D664" s="1" t="s">
        <v>124</v>
      </c>
      <c r="E664" s="91" t="s">
        <v>21</v>
      </c>
      <c r="F664" s="2">
        <v>800</v>
      </c>
      <c r="G664" s="2">
        <v>1</v>
      </c>
      <c r="H664" s="16">
        <f>תקן_מקור[[#This Row],[עלות פריט]]*תקן_מקור[[#This Row],[כמות]]</f>
        <v>800</v>
      </c>
    </row>
    <row r="665" spans="1:8" x14ac:dyDescent="0.3">
      <c r="A665" s="87" t="s">
        <v>94</v>
      </c>
      <c r="B665" s="1">
        <v>45</v>
      </c>
      <c r="C665" s="1" t="s">
        <v>459</v>
      </c>
      <c r="D665" s="1" t="s">
        <v>124</v>
      </c>
      <c r="E665" s="91" t="s">
        <v>1</v>
      </c>
      <c r="F665" s="2">
        <v>150</v>
      </c>
      <c r="G665" s="2">
        <v>1</v>
      </c>
      <c r="H665" s="16">
        <f>תקן_מקור[[#This Row],[עלות פריט]]*תקן_מקור[[#This Row],[כמות]]</f>
        <v>150</v>
      </c>
    </row>
    <row r="666" spans="1:8" x14ac:dyDescent="0.3">
      <c r="A666" s="87" t="s">
        <v>94</v>
      </c>
      <c r="B666" s="1">
        <v>45</v>
      </c>
      <c r="C666" s="1" t="s">
        <v>459</v>
      </c>
      <c r="D666" s="1" t="s">
        <v>124</v>
      </c>
      <c r="E666" s="91" t="s">
        <v>13</v>
      </c>
      <c r="F666" s="2">
        <v>300</v>
      </c>
      <c r="G666" s="2">
        <v>1</v>
      </c>
      <c r="H666" s="16">
        <f>תקן_מקור[[#This Row],[עלות פריט]]*תקן_מקור[[#This Row],[כמות]]</f>
        <v>300</v>
      </c>
    </row>
    <row r="667" spans="1:8" x14ac:dyDescent="0.3">
      <c r="A667" s="87" t="s">
        <v>94</v>
      </c>
      <c r="B667" s="1">
        <v>45</v>
      </c>
      <c r="C667" s="1" t="s">
        <v>459</v>
      </c>
      <c r="D667" s="1" t="s">
        <v>124</v>
      </c>
      <c r="E667" s="91" t="s">
        <v>20</v>
      </c>
      <c r="F667" s="2">
        <v>350</v>
      </c>
      <c r="G667" s="2">
        <v>1</v>
      </c>
      <c r="H667" s="16">
        <f>תקן_מקור[[#This Row],[עלות פריט]]*תקן_מקור[[#This Row],[כמות]]</f>
        <v>350</v>
      </c>
    </row>
    <row r="668" spans="1:8" x14ac:dyDescent="0.3">
      <c r="A668" s="87" t="s">
        <v>94</v>
      </c>
      <c r="B668" s="1">
        <v>45</v>
      </c>
      <c r="C668" s="1" t="s">
        <v>459</v>
      </c>
      <c r="D668" s="1" t="s">
        <v>124</v>
      </c>
      <c r="E668" s="91" t="s">
        <v>19</v>
      </c>
      <c r="F668" s="2">
        <v>750</v>
      </c>
      <c r="G668" s="2">
        <v>1</v>
      </c>
      <c r="H668" s="16">
        <f>תקן_מקור[[#This Row],[עלות פריט]]*תקן_מקור[[#This Row],[כמות]]</f>
        <v>750</v>
      </c>
    </row>
    <row r="669" spans="1:8" x14ac:dyDescent="0.3">
      <c r="A669" s="87" t="s">
        <v>94</v>
      </c>
      <c r="B669" s="1">
        <v>45</v>
      </c>
      <c r="C669" s="1" t="s">
        <v>117</v>
      </c>
      <c r="D669" s="1" t="s">
        <v>69</v>
      </c>
      <c r="E669" s="91" t="s">
        <v>72</v>
      </c>
      <c r="F669" s="2">
        <v>2500</v>
      </c>
      <c r="G669" s="1">
        <v>1</v>
      </c>
      <c r="H669" s="16">
        <f>תקן_מקור[[#This Row],[עלות פריט]]*תקן_מקור[[#This Row],[כמות]]</f>
        <v>2500</v>
      </c>
    </row>
    <row r="670" spans="1:8" x14ac:dyDescent="0.3">
      <c r="A670" s="87" t="s">
        <v>94</v>
      </c>
      <c r="B670" s="1">
        <v>45</v>
      </c>
      <c r="C670" s="1" t="s">
        <v>117</v>
      </c>
      <c r="D670" s="1" t="s">
        <v>122</v>
      </c>
      <c r="E670" s="91" t="s">
        <v>15</v>
      </c>
      <c r="F670" s="2">
        <v>250</v>
      </c>
      <c r="G670" s="1">
        <v>2</v>
      </c>
      <c r="H670" s="16">
        <f>תקן_מקור[[#This Row],[עלות פריט]]*תקן_מקור[[#This Row],[כמות]]</f>
        <v>500</v>
      </c>
    </row>
    <row r="671" spans="1:8" x14ac:dyDescent="0.3">
      <c r="A671" s="87" t="s">
        <v>94</v>
      </c>
      <c r="B671" s="1">
        <v>45</v>
      </c>
      <c r="C671" s="1" t="s">
        <v>117</v>
      </c>
      <c r="D671" s="1" t="s">
        <v>69</v>
      </c>
      <c r="E671" s="91" t="s">
        <v>70</v>
      </c>
      <c r="F671" s="2">
        <v>3500</v>
      </c>
      <c r="G671" s="1">
        <v>1</v>
      </c>
      <c r="H671" s="16">
        <f>תקן_מקור[[#This Row],[עלות פריט]]*תקן_מקור[[#This Row],[כמות]]</f>
        <v>3500</v>
      </c>
    </row>
    <row r="672" spans="1:8" x14ac:dyDescent="0.3">
      <c r="A672" s="87" t="s">
        <v>94</v>
      </c>
      <c r="B672" s="1">
        <v>45</v>
      </c>
      <c r="C672" s="1" t="s">
        <v>117</v>
      </c>
      <c r="D672" s="1" t="s">
        <v>36</v>
      </c>
      <c r="E672" s="91" t="s">
        <v>410</v>
      </c>
      <c r="F672" s="2">
        <v>15000</v>
      </c>
      <c r="G672" s="1">
        <v>1</v>
      </c>
      <c r="H672" s="16">
        <f>תקן_מקור[[#This Row],[עלות פריט]]*תקן_מקור[[#This Row],[כמות]]</f>
        <v>15000</v>
      </c>
    </row>
    <row r="673" spans="1:8" x14ac:dyDescent="0.3">
      <c r="A673" s="87" t="s">
        <v>94</v>
      </c>
      <c r="B673" s="1">
        <v>45</v>
      </c>
      <c r="C673" s="1" t="s">
        <v>117</v>
      </c>
      <c r="D673" s="1" t="s">
        <v>39</v>
      </c>
      <c r="E673" s="91" t="s">
        <v>41</v>
      </c>
      <c r="F673" s="2">
        <v>650</v>
      </c>
      <c r="G673" s="1">
        <v>4</v>
      </c>
      <c r="H673" s="16">
        <f>תקן_מקור[[#This Row],[עלות פריט]]*תקן_מקור[[#This Row],[כמות]]</f>
        <v>2600</v>
      </c>
    </row>
    <row r="674" spans="1:8" x14ac:dyDescent="0.3">
      <c r="A674" s="87" t="s">
        <v>94</v>
      </c>
      <c r="B674" s="1">
        <v>45</v>
      </c>
      <c r="C674" s="1" t="s">
        <v>117</v>
      </c>
      <c r="D674" s="1" t="s">
        <v>0</v>
      </c>
      <c r="E674" s="91" t="s">
        <v>77</v>
      </c>
      <c r="F674" s="2">
        <v>2500</v>
      </c>
      <c r="G674" s="2">
        <v>1</v>
      </c>
      <c r="H674" s="16">
        <f>תקן_מקור[[#This Row],[עלות פריט]]*תקן_מקור[[#This Row],[כמות]]</f>
        <v>2500</v>
      </c>
    </row>
    <row r="675" spans="1:8" x14ac:dyDescent="0.3">
      <c r="A675" s="87" t="s">
        <v>94</v>
      </c>
      <c r="B675" s="1">
        <v>45</v>
      </c>
      <c r="C675" s="1" t="s">
        <v>117</v>
      </c>
      <c r="D675" s="1" t="s">
        <v>5</v>
      </c>
      <c r="E675" s="91" t="s">
        <v>6</v>
      </c>
      <c r="F675" s="2">
        <v>4500</v>
      </c>
      <c r="G675" s="2">
        <v>1</v>
      </c>
      <c r="H675" s="16">
        <f>תקן_מקור[[#This Row],[עלות פריט]]*תקן_מקור[[#This Row],[כמות]]</f>
        <v>4500</v>
      </c>
    </row>
    <row r="676" spans="1:8" x14ac:dyDescent="0.3">
      <c r="A676" s="87" t="s">
        <v>94</v>
      </c>
      <c r="B676" s="1">
        <v>45</v>
      </c>
      <c r="C676" s="1" t="s">
        <v>117</v>
      </c>
      <c r="D676" s="1" t="s">
        <v>122</v>
      </c>
      <c r="E676" s="91" t="s">
        <v>14</v>
      </c>
      <c r="F676" s="2">
        <v>250</v>
      </c>
      <c r="G676" s="1">
        <v>2</v>
      </c>
      <c r="H676" s="16">
        <f>תקן_מקור[[#This Row],[עלות פריט]]*תקן_מקור[[#This Row],[כמות]]</f>
        <v>500</v>
      </c>
    </row>
    <row r="677" spans="1:8" x14ac:dyDescent="0.3">
      <c r="A677" s="87" t="s">
        <v>94</v>
      </c>
      <c r="B677" s="1">
        <v>45</v>
      </c>
      <c r="C677" s="1" t="s">
        <v>109</v>
      </c>
      <c r="D677" s="89" t="s">
        <v>204</v>
      </c>
      <c r="E677" s="91" t="s">
        <v>425</v>
      </c>
      <c r="F677" s="2">
        <v>250</v>
      </c>
      <c r="G677" s="1">
        <v>1</v>
      </c>
      <c r="H677" s="16">
        <f>תקן_מקור[[#This Row],[עלות פריט]]*תקן_מקור[[#This Row],[כמות]]</f>
        <v>250</v>
      </c>
    </row>
    <row r="678" spans="1:8" x14ac:dyDescent="0.3">
      <c r="A678" s="87" t="s">
        <v>94</v>
      </c>
      <c r="B678" s="1">
        <v>45</v>
      </c>
      <c r="C678" s="1" t="s">
        <v>109</v>
      </c>
      <c r="D678" s="1" t="s">
        <v>204</v>
      </c>
      <c r="E678" s="91" t="s">
        <v>412</v>
      </c>
      <c r="F678" s="2">
        <v>2500</v>
      </c>
      <c r="G678" s="1">
        <v>1</v>
      </c>
      <c r="H678" s="16">
        <f>תקן_מקור[[#This Row],[עלות פריט]]*תקן_מקור[[#This Row],[כמות]]</f>
        <v>2500</v>
      </c>
    </row>
    <row r="679" spans="1:8" x14ac:dyDescent="0.3">
      <c r="A679" s="87" t="s">
        <v>94</v>
      </c>
      <c r="B679" s="1">
        <v>45</v>
      </c>
      <c r="C679" s="1" t="s">
        <v>109</v>
      </c>
      <c r="D679" s="89" t="s">
        <v>109</v>
      </c>
      <c r="E679" s="91" t="s">
        <v>411</v>
      </c>
      <c r="F679" s="2">
        <v>350</v>
      </c>
      <c r="G679" s="1">
        <v>1</v>
      </c>
      <c r="H679" s="16">
        <f>תקן_מקור[[#This Row],[עלות פריט]]*תקן_מקור[[#This Row],[כמות]]</f>
        <v>350</v>
      </c>
    </row>
    <row r="680" spans="1:8" x14ac:dyDescent="0.3">
      <c r="A680" s="87" t="s">
        <v>94</v>
      </c>
      <c r="B680" s="1">
        <v>45</v>
      </c>
      <c r="C680" s="1" t="s">
        <v>109</v>
      </c>
      <c r="D680" s="89" t="s">
        <v>109</v>
      </c>
      <c r="E680" s="91" t="s">
        <v>120</v>
      </c>
      <c r="F680" s="2">
        <v>10000</v>
      </c>
      <c r="G680" s="1">
        <v>2</v>
      </c>
      <c r="H680" s="16">
        <f>תקן_מקור[[#This Row],[עלות פריט]]*תקן_מקור[[#This Row],[כמות]]</f>
        <v>20000</v>
      </c>
    </row>
    <row r="681" spans="1:8" x14ac:dyDescent="0.3">
      <c r="A681" s="87" t="s">
        <v>94</v>
      </c>
      <c r="B681" s="1">
        <v>45</v>
      </c>
      <c r="C681" s="1" t="s">
        <v>109</v>
      </c>
      <c r="D681" s="1" t="s">
        <v>109</v>
      </c>
      <c r="E681" s="95" t="s">
        <v>621</v>
      </c>
      <c r="F681" s="2">
        <v>250</v>
      </c>
      <c r="G681" s="2">
        <v>3</v>
      </c>
      <c r="H681" s="16">
        <f>תקן_מקור[[#This Row],[עלות פריט]]*תקן_מקור[[#This Row],[כמות]]</f>
        <v>750</v>
      </c>
    </row>
    <row r="682" spans="1:8" x14ac:dyDescent="0.3">
      <c r="A682" s="87" t="s">
        <v>94</v>
      </c>
      <c r="B682" s="1">
        <v>45</v>
      </c>
      <c r="C682" s="1" t="s">
        <v>458</v>
      </c>
      <c r="D682" s="1" t="s">
        <v>112</v>
      </c>
      <c r="E682" s="91" t="s">
        <v>438</v>
      </c>
      <c r="F682" s="2">
        <v>7500</v>
      </c>
      <c r="G682" s="2">
        <v>1</v>
      </c>
      <c r="H682" s="16">
        <f>תקן_מקור[[#This Row],[עלות פריט]]*תקן_מקור[[#This Row],[כמות]]</f>
        <v>7500</v>
      </c>
    </row>
    <row r="683" spans="1:8" x14ac:dyDescent="0.3">
      <c r="A683" s="87" t="s">
        <v>94</v>
      </c>
      <c r="B683" s="1">
        <v>45</v>
      </c>
      <c r="C683" s="1" t="s">
        <v>458</v>
      </c>
      <c r="D683" s="1" t="s">
        <v>112</v>
      </c>
      <c r="E683" s="91" t="s">
        <v>107</v>
      </c>
      <c r="F683" s="2">
        <v>1500</v>
      </c>
      <c r="G683" s="2">
        <v>2</v>
      </c>
      <c r="H683" s="16">
        <f>תקן_מקור[[#This Row],[עלות פריט]]*תקן_מקור[[#This Row],[כמות]]</f>
        <v>3000</v>
      </c>
    </row>
    <row r="684" spans="1:8" x14ac:dyDescent="0.3">
      <c r="A684" s="87" t="s">
        <v>94</v>
      </c>
      <c r="B684" s="1">
        <v>45</v>
      </c>
      <c r="C684" s="1" t="s">
        <v>458</v>
      </c>
      <c r="D684" s="1" t="s">
        <v>5</v>
      </c>
      <c r="E684" s="91" t="s">
        <v>622</v>
      </c>
      <c r="F684" s="2">
        <v>1000</v>
      </c>
      <c r="G684" s="2">
        <v>14</v>
      </c>
      <c r="H684" s="16">
        <f>תקן_מקור[[#This Row],[עלות פריט]]*תקן_מקור[[#This Row],[כמות]]</f>
        <v>14000</v>
      </c>
    </row>
    <row r="685" spans="1:8" x14ac:dyDescent="0.3">
      <c r="A685" s="87" t="s">
        <v>94</v>
      </c>
      <c r="B685" s="1">
        <v>45</v>
      </c>
      <c r="C685" s="1" t="s">
        <v>458</v>
      </c>
      <c r="D685" s="1" t="s">
        <v>121</v>
      </c>
      <c r="E685" s="91" t="s">
        <v>50</v>
      </c>
      <c r="F685" s="2">
        <v>3500</v>
      </c>
      <c r="G685" s="2">
        <v>2</v>
      </c>
      <c r="H685" s="16">
        <f>תקן_מקור[[#This Row],[עלות פריט]]*תקן_מקור[[#This Row],[כמות]]</f>
        <v>7000</v>
      </c>
    </row>
    <row r="686" spans="1:8" x14ac:dyDescent="0.3">
      <c r="A686" s="87" t="s">
        <v>94</v>
      </c>
      <c r="B686" s="1">
        <v>45</v>
      </c>
      <c r="C686" s="1" t="s">
        <v>458</v>
      </c>
      <c r="D686" s="1" t="s">
        <v>112</v>
      </c>
      <c r="E686" s="91" t="s">
        <v>223</v>
      </c>
      <c r="F686" s="2">
        <v>8500</v>
      </c>
      <c r="G686" s="2"/>
      <c r="H686" s="16">
        <f>תקן_מקור[[#This Row],[עלות פריט]]*תקן_מקור[[#This Row],[כמות]]</f>
        <v>0</v>
      </c>
    </row>
    <row r="687" spans="1:8" x14ac:dyDescent="0.3">
      <c r="A687" s="87" t="s">
        <v>94</v>
      </c>
      <c r="B687" s="1">
        <v>45</v>
      </c>
      <c r="C687" s="1" t="s">
        <v>458</v>
      </c>
      <c r="D687" s="1" t="s">
        <v>112</v>
      </c>
      <c r="E687" s="91" t="s">
        <v>221</v>
      </c>
      <c r="F687" s="2">
        <v>17000</v>
      </c>
      <c r="G687" s="2">
        <v>1</v>
      </c>
      <c r="H687" s="16">
        <f>תקן_מקור[[#This Row],[עלות פריט]]*תקן_מקור[[#This Row],[כמות]]</f>
        <v>17000</v>
      </c>
    </row>
    <row r="688" spans="1:8" x14ac:dyDescent="0.3">
      <c r="A688" s="87" t="s">
        <v>94</v>
      </c>
      <c r="B688" s="1">
        <v>45</v>
      </c>
      <c r="C688" s="1" t="s">
        <v>458</v>
      </c>
      <c r="D688" s="1" t="s">
        <v>112</v>
      </c>
      <c r="E688" s="91" t="s">
        <v>218</v>
      </c>
      <c r="F688" s="2">
        <v>5000</v>
      </c>
      <c r="G688" s="2">
        <v>1</v>
      </c>
      <c r="H688" s="16">
        <f>תקן_מקור[[#This Row],[עלות פריט]]*תקן_מקור[[#This Row],[כמות]]</f>
        <v>5000</v>
      </c>
    </row>
    <row r="689" spans="1:8" x14ac:dyDescent="0.3">
      <c r="A689" s="87" t="s">
        <v>94</v>
      </c>
      <c r="B689" s="1">
        <v>45</v>
      </c>
      <c r="C689" s="1" t="s">
        <v>458</v>
      </c>
      <c r="D689" s="1" t="s">
        <v>112</v>
      </c>
      <c r="E689" s="91" t="s">
        <v>48</v>
      </c>
      <c r="F689" s="2">
        <v>400</v>
      </c>
      <c r="G689" s="2">
        <v>5</v>
      </c>
      <c r="H689" s="16">
        <f>תקן_מקור[[#This Row],[עלות פריט]]*תקן_מקור[[#This Row],[כמות]]</f>
        <v>2000</v>
      </c>
    </row>
    <row r="690" spans="1:8" x14ac:dyDescent="0.3">
      <c r="A690" s="87" t="s">
        <v>94</v>
      </c>
      <c r="B690" s="1">
        <v>45</v>
      </c>
      <c r="C690" s="1" t="s">
        <v>458</v>
      </c>
      <c r="D690" s="89" t="s">
        <v>112</v>
      </c>
      <c r="E690" s="91" t="s">
        <v>225</v>
      </c>
      <c r="F690" s="2">
        <v>4500</v>
      </c>
      <c r="G690" s="1">
        <v>1</v>
      </c>
      <c r="H690" s="16">
        <f>תקן_מקור[[#This Row],[עלות פריט]]*תקן_מקור[[#This Row],[כמות]]</f>
        <v>4500</v>
      </c>
    </row>
    <row r="691" spans="1:8" x14ac:dyDescent="0.3">
      <c r="A691" s="87" t="s">
        <v>94</v>
      </c>
      <c r="B691" s="1">
        <v>45</v>
      </c>
      <c r="C691" s="1" t="s">
        <v>458</v>
      </c>
      <c r="D691" s="1" t="s">
        <v>112</v>
      </c>
      <c r="E691" s="91" t="s">
        <v>47</v>
      </c>
      <c r="F691" s="2">
        <v>8000</v>
      </c>
      <c r="G691" s="2">
        <v>1</v>
      </c>
      <c r="H691" s="16">
        <f>תקן_מקור[[#This Row],[עלות פריט]]*תקן_מקור[[#This Row],[כמות]]</f>
        <v>8000</v>
      </c>
    </row>
    <row r="692" spans="1:8" x14ac:dyDescent="0.3">
      <c r="A692" s="87" t="s">
        <v>94</v>
      </c>
      <c r="B692" s="1">
        <v>45</v>
      </c>
      <c r="C692" s="1" t="s">
        <v>458</v>
      </c>
      <c r="D692" s="1" t="s">
        <v>112</v>
      </c>
      <c r="E692" s="91" t="s">
        <v>222</v>
      </c>
      <c r="F692" s="2">
        <v>2500</v>
      </c>
      <c r="G692" s="2">
        <v>1</v>
      </c>
      <c r="H692" s="16">
        <f>תקן_מקור[[#This Row],[עלות פריט]]*תקן_מקור[[#This Row],[כמות]]</f>
        <v>2500</v>
      </c>
    </row>
    <row r="693" spans="1:8" x14ac:dyDescent="0.3">
      <c r="A693" s="87" t="s">
        <v>94</v>
      </c>
      <c r="B693" s="1">
        <v>45</v>
      </c>
      <c r="C693" s="1" t="s">
        <v>458</v>
      </c>
      <c r="D693" s="1" t="s">
        <v>123</v>
      </c>
      <c r="E693" s="91" t="s">
        <v>429</v>
      </c>
      <c r="F693" s="2">
        <v>150</v>
      </c>
      <c r="G693" s="2">
        <v>24</v>
      </c>
      <c r="H693" s="16">
        <f>תקן_מקור[[#This Row],[עלות פריט]]*תקן_מקור[[#This Row],[כמות]]</f>
        <v>3600</v>
      </c>
    </row>
    <row r="694" spans="1:8" x14ac:dyDescent="0.3">
      <c r="A694" s="87" t="s">
        <v>94</v>
      </c>
      <c r="B694" s="1">
        <v>45</v>
      </c>
      <c r="C694" s="1" t="s">
        <v>458</v>
      </c>
      <c r="D694" s="1" t="s">
        <v>112</v>
      </c>
      <c r="E694" s="91" t="s">
        <v>73</v>
      </c>
      <c r="F694" s="2">
        <v>9000</v>
      </c>
      <c r="G694" s="2">
        <v>1</v>
      </c>
      <c r="H694" s="16">
        <f>תקן_מקור[[#This Row],[עלות פריט]]*תקן_מקור[[#This Row],[כמות]]</f>
        <v>9000</v>
      </c>
    </row>
    <row r="695" spans="1:8" x14ac:dyDescent="0.3">
      <c r="A695" s="87" t="s">
        <v>94</v>
      </c>
      <c r="B695" s="1">
        <v>45</v>
      </c>
      <c r="C695" s="1" t="s">
        <v>458</v>
      </c>
      <c r="D695" s="1" t="s">
        <v>112</v>
      </c>
      <c r="E695" s="91" t="s">
        <v>44</v>
      </c>
      <c r="F695" s="2">
        <v>7700</v>
      </c>
      <c r="G695" s="2"/>
      <c r="H695" s="16">
        <f>תקן_מקור[[#This Row],[עלות פריט]]*תקן_מקור[[#This Row],[כמות]]</f>
        <v>0</v>
      </c>
    </row>
    <row r="696" spans="1:8" x14ac:dyDescent="0.3">
      <c r="A696" s="87" t="s">
        <v>94</v>
      </c>
      <c r="B696" s="1">
        <v>45</v>
      </c>
      <c r="C696" s="1" t="s">
        <v>458</v>
      </c>
      <c r="D696" s="1" t="s">
        <v>112</v>
      </c>
      <c r="E696" s="91" t="s">
        <v>45</v>
      </c>
      <c r="F696" s="2">
        <v>10800</v>
      </c>
      <c r="G696" s="2">
        <v>1</v>
      </c>
      <c r="H696" s="16">
        <f>תקן_מקור[[#This Row],[עלות פריט]]*תקן_מקור[[#This Row],[כמות]]</f>
        <v>10800</v>
      </c>
    </row>
    <row r="697" spans="1:8" x14ac:dyDescent="0.3">
      <c r="A697" s="87" t="s">
        <v>94</v>
      </c>
      <c r="B697" s="1">
        <v>45</v>
      </c>
      <c r="C697" s="1" t="s">
        <v>458</v>
      </c>
      <c r="D697" s="89" t="s">
        <v>112</v>
      </c>
      <c r="E697" s="91" t="s">
        <v>219</v>
      </c>
      <c r="F697" s="2">
        <v>3000</v>
      </c>
      <c r="G697" s="1">
        <v>1</v>
      </c>
      <c r="H697" s="16">
        <f>תקן_מקור[[#This Row],[עלות פריט]]*תקן_מקור[[#This Row],[כמות]]</f>
        <v>3000</v>
      </c>
    </row>
    <row r="698" spans="1:8" x14ac:dyDescent="0.3">
      <c r="A698" s="87" t="s">
        <v>94</v>
      </c>
      <c r="B698" s="1">
        <v>45</v>
      </c>
      <c r="C698" s="1" t="s">
        <v>458</v>
      </c>
      <c r="D698" s="1" t="s">
        <v>123</v>
      </c>
      <c r="E698" s="91" t="s">
        <v>427</v>
      </c>
      <c r="F698" s="2">
        <v>250</v>
      </c>
      <c r="G698" s="2">
        <v>14</v>
      </c>
      <c r="H698" s="16">
        <f>תקן_מקור[[#This Row],[עלות פריט]]*תקן_מקור[[#This Row],[כמות]]</f>
        <v>3500</v>
      </c>
    </row>
    <row r="699" spans="1:8" x14ac:dyDescent="0.3">
      <c r="A699" s="87" t="s">
        <v>94</v>
      </c>
      <c r="B699" s="1">
        <v>45</v>
      </c>
      <c r="C699" s="1" t="s">
        <v>458</v>
      </c>
      <c r="D699" s="1" t="s">
        <v>112</v>
      </c>
      <c r="E699" s="91" t="s">
        <v>43</v>
      </c>
      <c r="F699" s="2">
        <v>1000</v>
      </c>
      <c r="G699" s="2">
        <v>2</v>
      </c>
      <c r="H699" s="16">
        <f>תקן_מקור[[#This Row],[עלות פריט]]*תקן_מקור[[#This Row],[כמות]]</f>
        <v>2000</v>
      </c>
    </row>
    <row r="700" spans="1:8" x14ac:dyDescent="0.3">
      <c r="A700" s="87" t="s">
        <v>94</v>
      </c>
      <c r="B700" s="1">
        <v>45</v>
      </c>
      <c r="C700" s="1" t="s">
        <v>458</v>
      </c>
      <c r="D700" s="1" t="s">
        <v>112</v>
      </c>
      <c r="E700" s="91" t="s">
        <v>226</v>
      </c>
      <c r="F700" s="2">
        <v>500</v>
      </c>
      <c r="G700" s="2">
        <v>1</v>
      </c>
      <c r="H700" s="16">
        <f>תקן_מקור[[#This Row],[עלות פריט]]*תקן_מקור[[#This Row],[כמות]]</f>
        <v>500</v>
      </c>
    </row>
    <row r="701" spans="1:8" x14ac:dyDescent="0.3">
      <c r="A701" s="87" t="s">
        <v>94</v>
      </c>
      <c r="B701" s="1">
        <v>45</v>
      </c>
      <c r="C701" s="1" t="s">
        <v>458</v>
      </c>
      <c r="D701" s="1" t="s">
        <v>112</v>
      </c>
      <c r="E701" s="91" t="s">
        <v>220</v>
      </c>
      <c r="F701" s="2">
        <v>15000</v>
      </c>
      <c r="G701" s="2">
        <v>1</v>
      </c>
      <c r="H701" s="16">
        <f>תקן_מקור[[#This Row],[עלות פריט]]*תקן_מקור[[#This Row],[כמות]]</f>
        <v>15000</v>
      </c>
    </row>
    <row r="702" spans="1:8" x14ac:dyDescent="0.3">
      <c r="A702" s="87" t="s">
        <v>94</v>
      </c>
      <c r="B702" s="1">
        <v>45</v>
      </c>
      <c r="C702" s="1" t="s">
        <v>458</v>
      </c>
      <c r="D702" s="89" t="s">
        <v>112</v>
      </c>
      <c r="E702" s="91" t="s">
        <v>224</v>
      </c>
      <c r="F702" s="2">
        <v>5000</v>
      </c>
      <c r="G702" s="1">
        <v>1</v>
      </c>
      <c r="H702" s="16">
        <f>תקן_מקור[[#This Row],[עלות פריט]]*תקן_מקור[[#This Row],[כמות]]</f>
        <v>5000</v>
      </c>
    </row>
    <row r="703" spans="1:8" x14ac:dyDescent="0.3">
      <c r="A703" s="87" t="s">
        <v>94</v>
      </c>
      <c r="B703" s="1">
        <v>45</v>
      </c>
      <c r="C703" s="1" t="s">
        <v>458</v>
      </c>
      <c r="D703" s="1" t="s">
        <v>123</v>
      </c>
      <c r="E703" s="91" t="s">
        <v>428</v>
      </c>
      <c r="F703" s="2">
        <v>1200</v>
      </c>
      <c r="G703" s="2">
        <v>3</v>
      </c>
      <c r="H703" s="16">
        <f>תקן_מקור[[#This Row],[עלות פריט]]*תקן_מקור[[#This Row],[כמות]]</f>
        <v>3600</v>
      </c>
    </row>
    <row r="704" spans="1:8" x14ac:dyDescent="0.3">
      <c r="A704" s="87" t="s">
        <v>94</v>
      </c>
      <c r="B704" s="1">
        <v>45</v>
      </c>
      <c r="C704" s="1" t="s">
        <v>458</v>
      </c>
      <c r="D704" s="1" t="s">
        <v>121</v>
      </c>
      <c r="E704" s="91" t="s">
        <v>49</v>
      </c>
      <c r="F704" s="2">
        <v>500</v>
      </c>
      <c r="G704" s="2">
        <v>2</v>
      </c>
      <c r="H704" s="16">
        <f>תקן_מקור[[#This Row],[עלות פריט]]*תקן_מקור[[#This Row],[כמות]]</f>
        <v>1000</v>
      </c>
    </row>
    <row r="705" spans="1:8" x14ac:dyDescent="0.3">
      <c r="A705" s="87" t="s">
        <v>94</v>
      </c>
      <c r="B705" s="1">
        <v>45</v>
      </c>
      <c r="C705" s="1" t="s">
        <v>458</v>
      </c>
      <c r="D705" s="1" t="s">
        <v>112</v>
      </c>
      <c r="E705" s="91" t="s">
        <v>401</v>
      </c>
      <c r="F705" s="2">
        <v>4200</v>
      </c>
      <c r="G705" s="2">
        <v>1</v>
      </c>
      <c r="H705" s="16">
        <f>תקן_מקור[[#This Row],[עלות פריט]]*תקן_מקור[[#This Row],[כמות]]</f>
        <v>4200</v>
      </c>
    </row>
    <row r="706" spans="1:8" x14ac:dyDescent="0.3">
      <c r="A706" s="87" t="s">
        <v>94</v>
      </c>
      <c r="B706" s="1">
        <v>45</v>
      </c>
      <c r="C706" s="1" t="s">
        <v>458</v>
      </c>
      <c r="D706" s="1" t="s">
        <v>112</v>
      </c>
      <c r="E706" s="91" t="s">
        <v>403</v>
      </c>
      <c r="F706" s="2">
        <v>2500</v>
      </c>
      <c r="G706" s="2">
        <v>3</v>
      </c>
      <c r="H706" s="16">
        <f>תקן_מקור[[#This Row],[עלות פריט]]*תקן_מקור[[#This Row],[כמות]]</f>
        <v>7500</v>
      </c>
    </row>
    <row r="707" spans="1:8" x14ac:dyDescent="0.3">
      <c r="A707" s="87" t="s">
        <v>94</v>
      </c>
      <c r="B707" s="1">
        <v>45</v>
      </c>
      <c r="C707" s="1" t="s">
        <v>458</v>
      </c>
      <c r="D707" s="1" t="s">
        <v>112</v>
      </c>
      <c r="E707" s="91" t="s">
        <v>402</v>
      </c>
      <c r="F707" s="2">
        <v>3500</v>
      </c>
      <c r="G707" s="2">
        <v>2</v>
      </c>
      <c r="H707" s="16">
        <f>תקן_מקור[[#This Row],[עלות פריט]]*תקן_מקור[[#This Row],[כמות]]</f>
        <v>7000</v>
      </c>
    </row>
    <row r="708" spans="1:8" x14ac:dyDescent="0.3">
      <c r="A708" s="87" t="s">
        <v>94</v>
      </c>
      <c r="B708" s="1">
        <v>45</v>
      </c>
      <c r="C708" s="1" t="s">
        <v>458</v>
      </c>
      <c r="D708" s="1" t="s">
        <v>112</v>
      </c>
      <c r="E708" s="91" t="s">
        <v>437</v>
      </c>
      <c r="F708" s="2">
        <v>6500</v>
      </c>
      <c r="G708" s="2">
        <v>1</v>
      </c>
      <c r="H708" s="16">
        <f>תקן_מקור[[#This Row],[עלות פריט]]*תקן_מקור[[#This Row],[כמות]]</f>
        <v>6500</v>
      </c>
    </row>
    <row r="709" spans="1:8" x14ac:dyDescent="0.3">
      <c r="A709" s="87" t="s">
        <v>94</v>
      </c>
      <c r="B709" s="1">
        <v>45</v>
      </c>
      <c r="C709" s="1" t="s">
        <v>458</v>
      </c>
      <c r="D709" s="1" t="s">
        <v>112</v>
      </c>
      <c r="E709" s="91" t="s">
        <v>46</v>
      </c>
      <c r="F709" s="2">
        <v>1200</v>
      </c>
      <c r="G709" s="2">
        <v>1</v>
      </c>
      <c r="H709" s="16">
        <f>תקן_מקור[[#This Row],[עלות פריט]]*תקן_מקור[[#This Row],[כמות]]</f>
        <v>1200</v>
      </c>
    </row>
    <row r="710" spans="1:8" x14ac:dyDescent="0.3">
      <c r="A710" s="87" t="s">
        <v>94</v>
      </c>
      <c r="B710" s="1">
        <v>45</v>
      </c>
      <c r="C710" s="1" t="s">
        <v>458</v>
      </c>
      <c r="D710" s="89" t="s">
        <v>5</v>
      </c>
      <c r="E710" s="91" t="s">
        <v>436</v>
      </c>
      <c r="F710" s="2">
        <v>2500</v>
      </c>
      <c r="G710" s="1">
        <v>1</v>
      </c>
      <c r="H710" s="16">
        <f>תקן_מקור[[#This Row],[עלות פריט]]*תקן_מקור[[#This Row],[כמות]]</f>
        <v>2500</v>
      </c>
    </row>
    <row r="711" spans="1:8" x14ac:dyDescent="0.3">
      <c r="A711" s="87" t="s">
        <v>94</v>
      </c>
      <c r="B711" s="1">
        <v>45</v>
      </c>
      <c r="C711" s="1" t="s">
        <v>96</v>
      </c>
      <c r="D711" s="1" t="s">
        <v>216</v>
      </c>
      <c r="E711" s="91" t="s">
        <v>217</v>
      </c>
      <c r="F711" s="2">
        <v>600</v>
      </c>
      <c r="G711" s="1">
        <v>1</v>
      </c>
      <c r="H711" s="16">
        <f>תקן_מקור[[#This Row],[עלות פריט]]*תקן_מקור[[#This Row],[כמות]]</f>
        <v>600</v>
      </c>
    </row>
    <row r="712" spans="1:8" x14ac:dyDescent="0.3">
      <c r="A712" s="87" t="s">
        <v>94</v>
      </c>
      <c r="B712" s="1">
        <v>45</v>
      </c>
      <c r="C712" s="1" t="s">
        <v>96</v>
      </c>
      <c r="D712" s="1" t="s">
        <v>216</v>
      </c>
      <c r="E712" s="91" t="s">
        <v>30</v>
      </c>
      <c r="F712" s="2">
        <v>1200</v>
      </c>
      <c r="G712" s="2">
        <v>1</v>
      </c>
      <c r="H712" s="16">
        <f>תקן_מקור[[#This Row],[עלות פריט]]*תקן_מקור[[#This Row],[כמות]]</f>
        <v>1200</v>
      </c>
    </row>
    <row r="713" spans="1:8" x14ac:dyDescent="0.3">
      <c r="A713" s="87" t="s">
        <v>94</v>
      </c>
      <c r="B713" s="1">
        <v>45</v>
      </c>
      <c r="C713" s="1" t="s">
        <v>96</v>
      </c>
      <c r="D713" s="1" t="s">
        <v>68</v>
      </c>
      <c r="E713" s="91" t="s">
        <v>30</v>
      </c>
      <c r="F713" s="2">
        <v>1200</v>
      </c>
      <c r="G713" s="2">
        <v>1</v>
      </c>
      <c r="H713" s="16">
        <f>תקן_מקור[[#This Row],[עלות פריט]]*תקן_מקור[[#This Row],[כמות]]</f>
        <v>1200</v>
      </c>
    </row>
    <row r="714" spans="1:8" x14ac:dyDescent="0.3">
      <c r="A714" s="87" t="s">
        <v>94</v>
      </c>
      <c r="B714" s="1">
        <v>45</v>
      </c>
      <c r="C714" s="1" t="s">
        <v>96</v>
      </c>
      <c r="D714" s="1" t="s">
        <v>68</v>
      </c>
      <c r="E714" s="91" t="s">
        <v>136</v>
      </c>
      <c r="F714" s="2">
        <v>2500</v>
      </c>
      <c r="G714" s="2">
        <v>1</v>
      </c>
      <c r="H714" s="16">
        <f>תקן_מקור[[#This Row],[עלות פריט]]*תקן_מקור[[#This Row],[כמות]]</f>
        <v>2500</v>
      </c>
    </row>
    <row r="715" spans="1:8" x14ac:dyDescent="0.3">
      <c r="A715" s="87" t="s">
        <v>94</v>
      </c>
      <c r="B715" s="1">
        <v>45</v>
      </c>
      <c r="C715" s="1" t="s">
        <v>96</v>
      </c>
      <c r="D715" s="1" t="s">
        <v>68</v>
      </c>
      <c r="E715" s="91" t="s">
        <v>59</v>
      </c>
      <c r="F715" s="2">
        <v>3500</v>
      </c>
      <c r="G715" s="2">
        <v>2</v>
      </c>
      <c r="H715" s="16">
        <f>תקן_מקור[[#This Row],[עלות פריט]]*תקן_מקור[[#This Row],[כמות]]</f>
        <v>7000</v>
      </c>
    </row>
    <row r="716" spans="1:8" x14ac:dyDescent="0.3">
      <c r="A716" s="87" t="s">
        <v>94</v>
      </c>
      <c r="B716" s="1">
        <v>45</v>
      </c>
      <c r="C716" s="1" t="s">
        <v>96</v>
      </c>
      <c r="D716" s="1" t="s">
        <v>216</v>
      </c>
      <c r="E716" s="91" t="s">
        <v>29</v>
      </c>
      <c r="F716" s="2">
        <v>3500</v>
      </c>
      <c r="G716" s="2">
        <v>1</v>
      </c>
      <c r="H716" s="16">
        <f>תקן_מקור[[#This Row],[עלות פריט]]*תקן_מקור[[#This Row],[כמות]]</f>
        <v>3500</v>
      </c>
    </row>
    <row r="717" spans="1:8" x14ac:dyDescent="0.3">
      <c r="A717" s="87" t="s">
        <v>94</v>
      </c>
      <c r="B717" s="1">
        <v>45</v>
      </c>
      <c r="C717" s="1" t="s">
        <v>96</v>
      </c>
      <c r="D717" s="1" t="s">
        <v>204</v>
      </c>
      <c r="E717" s="91" t="s">
        <v>29</v>
      </c>
      <c r="F717" s="2">
        <v>3500</v>
      </c>
      <c r="G717" s="2">
        <v>1</v>
      </c>
      <c r="H717" s="16">
        <f>תקן_מקור[[#This Row],[עלות פריט]]*תקן_מקור[[#This Row],[כמות]]</f>
        <v>3500</v>
      </c>
    </row>
    <row r="718" spans="1:8" x14ac:dyDescent="0.3">
      <c r="A718" s="87" t="s">
        <v>94</v>
      </c>
      <c r="B718" s="1">
        <v>45</v>
      </c>
      <c r="C718" s="1" t="s">
        <v>100</v>
      </c>
      <c r="D718" s="89" t="s">
        <v>100</v>
      </c>
      <c r="E718" s="92" t="s">
        <v>205</v>
      </c>
      <c r="F718" s="2"/>
      <c r="G718" s="1">
        <v>0</v>
      </c>
      <c r="H718" s="16">
        <f>תקן_מקור[[#This Row],[עלות פריט]]*תקן_מקור[[#This Row],[כמות]]</f>
        <v>0</v>
      </c>
    </row>
    <row r="719" spans="1:8" x14ac:dyDescent="0.3">
      <c r="A719" s="87" t="s">
        <v>94</v>
      </c>
      <c r="B719" s="1">
        <v>45</v>
      </c>
      <c r="C719" s="1" t="s">
        <v>116</v>
      </c>
      <c r="D719" s="89" t="s">
        <v>109</v>
      </c>
      <c r="E719" s="91" t="s">
        <v>101</v>
      </c>
      <c r="F719" s="2">
        <v>4500</v>
      </c>
      <c r="G719" s="1">
        <v>1</v>
      </c>
      <c r="H719" s="16">
        <f>תקן_מקור[[#This Row],[עלות פריט]]*תקן_מקור[[#This Row],[כמות]]</f>
        <v>4500</v>
      </c>
    </row>
    <row r="720" spans="1:8" x14ac:dyDescent="0.3">
      <c r="A720" s="87" t="s">
        <v>94</v>
      </c>
      <c r="B720" s="1">
        <v>45</v>
      </c>
      <c r="C720" s="1" t="s">
        <v>116</v>
      </c>
      <c r="D720" s="1" t="s">
        <v>68</v>
      </c>
      <c r="E720" s="91" t="s">
        <v>201</v>
      </c>
      <c r="F720" s="2">
        <v>2500</v>
      </c>
      <c r="G720" s="2">
        <v>1</v>
      </c>
      <c r="H720" s="16">
        <f>תקן_מקור[[#This Row],[עלות פריט]]*תקן_מקור[[#This Row],[כמות]]</f>
        <v>2500</v>
      </c>
    </row>
    <row r="721" spans="1:8" x14ac:dyDescent="0.3">
      <c r="A721" s="87" t="s">
        <v>94</v>
      </c>
      <c r="B721" s="1">
        <v>45</v>
      </c>
      <c r="C721" s="1" t="s">
        <v>116</v>
      </c>
      <c r="D721" s="1" t="s">
        <v>33</v>
      </c>
      <c r="E721" s="91" t="s">
        <v>201</v>
      </c>
      <c r="F721" s="2">
        <v>2500</v>
      </c>
      <c r="G721" s="2">
        <v>1</v>
      </c>
      <c r="H721" s="16">
        <f>תקן_מקור[[#This Row],[עלות פריט]]*תקן_מקור[[#This Row],[כמות]]</f>
        <v>2500</v>
      </c>
    </row>
    <row r="722" spans="1:8" x14ac:dyDescent="0.3">
      <c r="A722" s="87" t="s">
        <v>94</v>
      </c>
      <c r="B722" s="1">
        <v>45</v>
      </c>
      <c r="C722" s="1" t="s">
        <v>116</v>
      </c>
      <c r="D722" s="1" t="s">
        <v>214</v>
      </c>
      <c r="E722" s="91" t="s">
        <v>201</v>
      </c>
      <c r="F722" s="2">
        <v>2500</v>
      </c>
      <c r="G722" s="2">
        <v>2</v>
      </c>
      <c r="H722" s="16">
        <f>תקן_מקור[[#This Row],[עלות פריט]]*תקן_מקור[[#This Row],[כמות]]</f>
        <v>5000</v>
      </c>
    </row>
    <row r="723" spans="1:8" x14ac:dyDescent="0.3">
      <c r="A723" s="87" t="s">
        <v>94</v>
      </c>
      <c r="B723" s="1">
        <v>45</v>
      </c>
      <c r="C723" s="1" t="s">
        <v>116</v>
      </c>
      <c r="D723" s="1" t="s">
        <v>204</v>
      </c>
      <c r="E723" s="91" t="s">
        <v>201</v>
      </c>
      <c r="F723" s="2">
        <v>2500</v>
      </c>
      <c r="G723" s="2">
        <v>2</v>
      </c>
      <c r="H723" s="16">
        <f>תקן_מקור[[#This Row],[עלות פריט]]*תקן_מקור[[#This Row],[כמות]]</f>
        <v>5000</v>
      </c>
    </row>
    <row r="724" spans="1:8" x14ac:dyDescent="0.3">
      <c r="A724" s="87" t="s">
        <v>94</v>
      </c>
      <c r="B724" s="1">
        <v>45</v>
      </c>
      <c r="C724" s="1" t="s">
        <v>116</v>
      </c>
      <c r="D724" s="1" t="s">
        <v>0</v>
      </c>
      <c r="E724" s="91" t="s">
        <v>200</v>
      </c>
      <c r="F724" s="2">
        <v>5000</v>
      </c>
      <c r="G724" s="2">
        <v>1</v>
      </c>
      <c r="H724" s="16">
        <f>תקן_מקור[[#This Row],[עלות פריט]]*תקן_מקור[[#This Row],[כמות]]</f>
        <v>5000</v>
      </c>
    </row>
    <row r="725" spans="1:8" x14ac:dyDescent="0.3">
      <c r="A725" s="87" t="s">
        <v>94</v>
      </c>
      <c r="B725" s="1">
        <v>45</v>
      </c>
      <c r="C725" s="1" t="s">
        <v>116</v>
      </c>
      <c r="D725" s="1" t="s">
        <v>5</v>
      </c>
      <c r="E725" s="91" t="s">
        <v>200</v>
      </c>
      <c r="F725" s="2">
        <v>5000</v>
      </c>
      <c r="G725" s="2">
        <v>1</v>
      </c>
      <c r="H725" s="16">
        <f>תקן_מקור[[#This Row],[עלות פריט]]*תקן_מקור[[#This Row],[כמות]]</f>
        <v>5000</v>
      </c>
    </row>
    <row r="726" spans="1:8" x14ac:dyDescent="0.3">
      <c r="A726" s="87" t="s">
        <v>94</v>
      </c>
      <c r="B726" s="1">
        <v>45</v>
      </c>
      <c r="C726" s="1" t="s">
        <v>116</v>
      </c>
      <c r="D726" s="1" t="s">
        <v>5</v>
      </c>
      <c r="E726" s="91" t="s">
        <v>199</v>
      </c>
      <c r="F726" s="2">
        <v>8000</v>
      </c>
      <c r="G726" s="2">
        <v>1</v>
      </c>
      <c r="H726" s="16">
        <f>תקן_מקור[[#This Row],[עלות פריט]]*תקן_מקור[[#This Row],[כמות]]</f>
        <v>8000</v>
      </c>
    </row>
    <row r="727" spans="1:8" x14ac:dyDescent="0.3">
      <c r="A727" s="87" t="s">
        <v>94</v>
      </c>
      <c r="B727" s="1">
        <v>45</v>
      </c>
      <c r="C727" s="1" t="s">
        <v>116</v>
      </c>
      <c r="D727" s="1" t="s">
        <v>116</v>
      </c>
      <c r="E727" s="91" t="s">
        <v>103</v>
      </c>
      <c r="F727" s="2">
        <v>900</v>
      </c>
      <c r="G727" s="2">
        <v>1</v>
      </c>
      <c r="H727" s="16">
        <f>תקן_מקור[[#This Row],[עלות פריט]]*תקן_מקור[[#This Row],[כמות]]</f>
        <v>900</v>
      </c>
    </row>
    <row r="728" spans="1:8" x14ac:dyDescent="0.3">
      <c r="A728" s="87" t="s">
        <v>94</v>
      </c>
      <c r="B728" s="1">
        <v>45</v>
      </c>
      <c r="C728" s="1" t="s">
        <v>116</v>
      </c>
      <c r="D728" s="1" t="s">
        <v>109</v>
      </c>
      <c r="E728" s="91" t="s">
        <v>426</v>
      </c>
      <c r="F728" s="2">
        <v>5000</v>
      </c>
      <c r="G728" s="2">
        <v>1</v>
      </c>
      <c r="H728" s="16">
        <f>תקן_מקור[[#This Row],[עלות פריט]]*תקן_מקור[[#This Row],[כמות]]</f>
        <v>5000</v>
      </c>
    </row>
    <row r="729" spans="1:8" x14ac:dyDescent="0.3">
      <c r="A729" s="87" t="s">
        <v>94</v>
      </c>
      <c r="B729" s="1">
        <v>45</v>
      </c>
      <c r="C729" s="1" t="s">
        <v>116</v>
      </c>
      <c r="D729" s="1" t="s">
        <v>116</v>
      </c>
      <c r="E729" s="91" t="s">
        <v>61</v>
      </c>
      <c r="F729" s="2">
        <v>5200</v>
      </c>
      <c r="G729" s="2">
        <v>1</v>
      </c>
      <c r="H729" s="16">
        <f>תקן_מקור[[#This Row],[עלות פריט]]*תקן_מקור[[#This Row],[כמות]]</f>
        <v>5200</v>
      </c>
    </row>
    <row r="730" spans="1:8" x14ac:dyDescent="0.3">
      <c r="A730" s="87" t="s">
        <v>94</v>
      </c>
      <c r="B730" s="1">
        <v>45</v>
      </c>
      <c r="C730" s="1" t="s">
        <v>116</v>
      </c>
      <c r="D730" s="1" t="s">
        <v>116</v>
      </c>
      <c r="E730" s="91" t="s">
        <v>60</v>
      </c>
      <c r="F730" s="2">
        <v>6100</v>
      </c>
      <c r="G730" s="2">
        <v>1</v>
      </c>
      <c r="H730" s="16">
        <f>תקן_מקור[[#This Row],[עלות פריט]]*תקן_מקור[[#This Row],[כמות]]</f>
        <v>6100</v>
      </c>
    </row>
    <row r="731" spans="1:8" x14ac:dyDescent="0.3">
      <c r="A731" s="87" t="s">
        <v>94</v>
      </c>
      <c r="B731" s="1">
        <v>45</v>
      </c>
      <c r="C731" s="1" t="s">
        <v>116</v>
      </c>
      <c r="D731" s="1" t="s">
        <v>116</v>
      </c>
      <c r="E731" s="91" t="s">
        <v>397</v>
      </c>
      <c r="F731" s="2">
        <v>5000</v>
      </c>
      <c r="G731" s="2">
        <v>1</v>
      </c>
      <c r="H731" s="16">
        <f>תקן_מקור[[#This Row],[עלות פריט]]*תקן_מקור[[#This Row],[כמות]]</f>
        <v>5000</v>
      </c>
    </row>
    <row r="732" spans="1:8" x14ac:dyDescent="0.3">
      <c r="A732" s="87" t="s">
        <v>94</v>
      </c>
      <c r="B732" s="1">
        <v>45</v>
      </c>
      <c r="C732" s="1" t="s">
        <v>95</v>
      </c>
      <c r="D732" s="1" t="s">
        <v>9</v>
      </c>
      <c r="E732" s="91" t="s">
        <v>210</v>
      </c>
      <c r="F732" s="2">
        <v>1000</v>
      </c>
      <c r="G732" s="2">
        <v>1</v>
      </c>
      <c r="H732" s="16">
        <f>תקן_מקור[[#This Row],[עלות פריט]]*תקן_מקור[[#This Row],[כמות]]</f>
        <v>1000</v>
      </c>
    </row>
    <row r="733" spans="1:8" x14ac:dyDescent="0.3">
      <c r="A733" s="87" t="s">
        <v>94</v>
      </c>
      <c r="B733" s="1">
        <v>45</v>
      </c>
      <c r="C733" s="1" t="s">
        <v>95</v>
      </c>
      <c r="D733" s="1" t="s">
        <v>36</v>
      </c>
      <c r="E733" s="91" t="s">
        <v>210</v>
      </c>
      <c r="F733" s="2">
        <v>1000</v>
      </c>
      <c r="G733" s="1">
        <v>1</v>
      </c>
      <c r="H733" s="16">
        <f>תקן_מקור[[#This Row],[עלות פריט]]*תקן_מקור[[#This Row],[כמות]]</f>
        <v>1000</v>
      </c>
    </row>
    <row r="734" spans="1:8" x14ac:dyDescent="0.3">
      <c r="A734" s="87" t="s">
        <v>94</v>
      </c>
      <c r="B734" s="1">
        <v>45</v>
      </c>
      <c r="C734" s="1" t="s">
        <v>95</v>
      </c>
      <c r="D734" s="1" t="s">
        <v>214</v>
      </c>
      <c r="E734" s="91" t="s">
        <v>210</v>
      </c>
      <c r="F734" s="2">
        <v>1000</v>
      </c>
      <c r="G734" s="2">
        <v>4</v>
      </c>
      <c r="H734" s="16">
        <f>תקן_מקור[[#This Row],[עלות פריט]]*תקן_מקור[[#This Row],[כמות]]</f>
        <v>4000</v>
      </c>
    </row>
    <row r="735" spans="1:8" x14ac:dyDescent="0.3">
      <c r="A735" s="87" t="s">
        <v>94</v>
      </c>
      <c r="B735" s="1">
        <v>45</v>
      </c>
      <c r="C735" s="1" t="s">
        <v>95</v>
      </c>
      <c r="D735" s="1" t="s">
        <v>87</v>
      </c>
      <c r="E735" s="91" t="s">
        <v>210</v>
      </c>
      <c r="F735" s="2">
        <v>1000</v>
      </c>
      <c r="G735" s="1">
        <v>3</v>
      </c>
      <c r="H735" s="16">
        <f>תקן_מקור[[#This Row],[עלות פריט]]*תקן_מקור[[#This Row],[כמות]]</f>
        <v>3000</v>
      </c>
    </row>
    <row r="736" spans="1:8" x14ac:dyDescent="0.3">
      <c r="A736" s="87" t="s">
        <v>94</v>
      </c>
      <c r="B736" s="1">
        <v>45</v>
      </c>
      <c r="C736" s="1" t="s">
        <v>95</v>
      </c>
      <c r="D736" s="1" t="s">
        <v>69</v>
      </c>
      <c r="E736" s="91" t="s">
        <v>210</v>
      </c>
      <c r="F736" s="2">
        <v>1000</v>
      </c>
      <c r="G736" s="1">
        <v>1</v>
      </c>
      <c r="H736" s="16">
        <f>תקן_מקור[[#This Row],[עלות פריט]]*תקן_מקור[[#This Row],[כמות]]</f>
        <v>1000</v>
      </c>
    </row>
    <row r="737" spans="1:8" x14ac:dyDescent="0.3">
      <c r="A737" s="87" t="s">
        <v>94</v>
      </c>
      <c r="B737" s="1">
        <v>45</v>
      </c>
      <c r="C737" s="1" t="s">
        <v>95</v>
      </c>
      <c r="D737" s="1" t="s">
        <v>216</v>
      </c>
      <c r="E737" s="91" t="s">
        <v>211</v>
      </c>
      <c r="F737" s="2">
        <v>1500</v>
      </c>
      <c r="G737" s="2">
        <v>2</v>
      </c>
      <c r="H737" s="16">
        <f>תקן_מקור[[#This Row],[עלות פריט]]*תקן_מקור[[#This Row],[כמות]]</f>
        <v>3000</v>
      </c>
    </row>
    <row r="738" spans="1:8" x14ac:dyDescent="0.3">
      <c r="A738" s="87" t="s">
        <v>94</v>
      </c>
      <c r="B738" s="1">
        <v>45</v>
      </c>
      <c r="C738" s="1" t="s">
        <v>95</v>
      </c>
      <c r="D738" s="1" t="s">
        <v>68</v>
      </c>
      <c r="E738" s="91" t="s">
        <v>211</v>
      </c>
      <c r="F738" s="2">
        <v>1500</v>
      </c>
      <c r="G738" s="2">
        <v>1</v>
      </c>
      <c r="H738" s="16">
        <f>תקן_מקור[[#This Row],[עלות פריט]]*תקן_מקור[[#This Row],[כמות]]</f>
        <v>1500</v>
      </c>
    </row>
    <row r="739" spans="1:8" x14ac:dyDescent="0.3">
      <c r="A739" s="87" t="s">
        <v>94</v>
      </c>
      <c r="B739" s="1">
        <v>45</v>
      </c>
      <c r="C739" s="1" t="s">
        <v>95</v>
      </c>
      <c r="D739" s="1" t="s">
        <v>33</v>
      </c>
      <c r="E739" s="91" t="s">
        <v>211</v>
      </c>
      <c r="F739" s="2">
        <v>1500</v>
      </c>
      <c r="G739" s="2">
        <v>1</v>
      </c>
      <c r="H739" s="16">
        <f>תקן_מקור[[#This Row],[עלות פריט]]*תקן_מקור[[#This Row],[כמות]]</f>
        <v>1500</v>
      </c>
    </row>
    <row r="740" spans="1:8" x14ac:dyDescent="0.3">
      <c r="A740" s="87" t="s">
        <v>94</v>
      </c>
      <c r="B740" s="1">
        <v>45</v>
      </c>
      <c r="C740" s="1" t="s">
        <v>95</v>
      </c>
      <c r="D740" s="1" t="s">
        <v>204</v>
      </c>
      <c r="E740" s="91" t="s">
        <v>211</v>
      </c>
      <c r="F740" s="2">
        <v>1500</v>
      </c>
      <c r="G740" s="2">
        <v>2</v>
      </c>
      <c r="H740" s="16">
        <f>תקן_מקור[[#This Row],[עלות פריט]]*תקן_מקור[[#This Row],[כמות]]</f>
        <v>3000</v>
      </c>
    </row>
    <row r="741" spans="1:8" x14ac:dyDescent="0.3">
      <c r="A741" s="87" t="s">
        <v>94</v>
      </c>
      <c r="B741" s="1">
        <v>45</v>
      </c>
      <c r="C741" s="1" t="s">
        <v>95</v>
      </c>
      <c r="D741" s="89" t="s">
        <v>216</v>
      </c>
      <c r="E741" s="91" t="s">
        <v>111</v>
      </c>
      <c r="F741" s="2">
        <v>1500</v>
      </c>
      <c r="G741" s="1">
        <v>1</v>
      </c>
      <c r="H741" s="16">
        <f>תקן_מקור[[#This Row],[עלות פריט]]*תקן_מקור[[#This Row],[כמות]]</f>
        <v>1500</v>
      </c>
    </row>
    <row r="742" spans="1:8" x14ac:dyDescent="0.3">
      <c r="A742" s="87" t="s">
        <v>94</v>
      </c>
      <c r="B742" s="1">
        <v>45</v>
      </c>
      <c r="C742" s="1" t="s">
        <v>95</v>
      </c>
      <c r="D742" s="1" t="s">
        <v>3</v>
      </c>
      <c r="E742" s="91" t="s">
        <v>209</v>
      </c>
      <c r="F742" s="2">
        <v>1000</v>
      </c>
      <c r="G742" s="1">
        <v>1</v>
      </c>
      <c r="H742" s="16">
        <f>תקן_מקור[[#This Row],[עלות פריט]]*תקן_מקור[[#This Row],[כמות]]</f>
        <v>1000</v>
      </c>
    </row>
    <row r="743" spans="1:8" x14ac:dyDescent="0.3">
      <c r="A743" s="87" t="s">
        <v>94</v>
      </c>
      <c r="B743" s="1">
        <v>45</v>
      </c>
      <c r="C743" s="1" t="s">
        <v>95</v>
      </c>
      <c r="D743" s="1" t="s">
        <v>35</v>
      </c>
      <c r="E743" s="91" t="s">
        <v>209</v>
      </c>
      <c r="F743" s="2">
        <v>1000</v>
      </c>
      <c r="G743" s="1">
        <v>1</v>
      </c>
      <c r="H743" s="16">
        <f>תקן_מקור[[#This Row],[עלות פריט]]*תקן_מקור[[#This Row],[כמות]]</f>
        <v>1000</v>
      </c>
    </row>
    <row r="744" spans="1:8" x14ac:dyDescent="0.3">
      <c r="A744" s="87" t="s">
        <v>94</v>
      </c>
      <c r="B744" s="1">
        <v>45</v>
      </c>
      <c r="C744" s="1" t="s">
        <v>95</v>
      </c>
      <c r="D744" s="1" t="s">
        <v>216</v>
      </c>
      <c r="E744" s="91" t="s">
        <v>215</v>
      </c>
      <c r="F744" s="2">
        <v>1200</v>
      </c>
      <c r="G744" s="2">
        <v>1</v>
      </c>
      <c r="H744" s="16">
        <f>תקן_מקור[[#This Row],[עלות פריט]]*תקן_מקור[[#This Row],[כמות]]</f>
        <v>1200</v>
      </c>
    </row>
    <row r="745" spans="1:8" x14ac:dyDescent="0.3">
      <c r="A745" s="87" t="s">
        <v>94</v>
      </c>
      <c r="B745" s="1">
        <v>45</v>
      </c>
      <c r="C745" s="1" t="s">
        <v>95</v>
      </c>
      <c r="D745" s="1" t="s">
        <v>33</v>
      </c>
      <c r="E745" s="91" t="s">
        <v>215</v>
      </c>
      <c r="F745" s="2">
        <v>1200</v>
      </c>
      <c r="G745" s="2">
        <v>1</v>
      </c>
      <c r="H745" s="16">
        <f>תקן_מקור[[#This Row],[עלות פריט]]*תקן_מקור[[#This Row],[כמות]]</f>
        <v>1200</v>
      </c>
    </row>
    <row r="746" spans="1:8" ht="15" customHeight="1" x14ac:dyDescent="0.3">
      <c r="A746" s="87" t="s">
        <v>94</v>
      </c>
      <c r="B746" s="1">
        <v>45</v>
      </c>
      <c r="C746" s="1" t="s">
        <v>95</v>
      </c>
      <c r="D746" s="1" t="s">
        <v>204</v>
      </c>
      <c r="E746" s="91" t="s">
        <v>8</v>
      </c>
      <c r="F746" s="2">
        <v>400</v>
      </c>
      <c r="G746" s="2">
        <v>1</v>
      </c>
      <c r="H746" s="16">
        <f>תקן_מקור[[#This Row],[עלות פריט]]*תקן_מקור[[#This Row],[כמות]]</f>
        <v>400</v>
      </c>
    </row>
    <row r="747" spans="1:8" x14ac:dyDescent="0.3">
      <c r="A747" s="87" t="s">
        <v>94</v>
      </c>
      <c r="B747" s="1">
        <v>45</v>
      </c>
      <c r="C747" s="1" t="s">
        <v>95</v>
      </c>
      <c r="D747" s="1" t="s">
        <v>214</v>
      </c>
      <c r="E747" s="91" t="s">
        <v>129</v>
      </c>
      <c r="F747" s="2">
        <v>2500</v>
      </c>
      <c r="G747" s="2">
        <v>1</v>
      </c>
      <c r="H747" s="16">
        <f>תקן_מקור[[#This Row],[עלות פריט]]*תקן_מקור[[#This Row],[כמות]]</f>
        <v>2500</v>
      </c>
    </row>
    <row r="748" spans="1:8" x14ac:dyDescent="0.3">
      <c r="A748" s="87" t="s">
        <v>94</v>
      </c>
      <c r="B748" s="1">
        <v>45</v>
      </c>
      <c r="C748" s="1" t="s">
        <v>95</v>
      </c>
      <c r="D748" s="1" t="s">
        <v>204</v>
      </c>
      <c r="E748" s="91" t="s">
        <v>129</v>
      </c>
      <c r="F748" s="2">
        <v>2500</v>
      </c>
      <c r="G748" s="2">
        <v>2</v>
      </c>
      <c r="H748" s="16">
        <f>תקן_מקור[[#This Row],[עלות פריט]]*תקן_מקור[[#This Row],[כמות]]</f>
        <v>5000</v>
      </c>
    </row>
    <row r="749" spans="1:8" x14ac:dyDescent="0.3">
      <c r="A749" s="87" t="s">
        <v>94</v>
      </c>
      <c r="B749" s="1">
        <v>45</v>
      </c>
      <c r="C749" s="1" t="s">
        <v>95</v>
      </c>
      <c r="D749" s="1" t="s">
        <v>216</v>
      </c>
      <c r="E749" s="91" t="s">
        <v>108</v>
      </c>
      <c r="F749" s="2">
        <v>900</v>
      </c>
      <c r="G749" s="2">
        <v>2</v>
      </c>
      <c r="H749" s="16">
        <f>תקן_מקור[[#This Row],[עלות פריט]]*תקן_מקור[[#This Row],[כמות]]</f>
        <v>1800</v>
      </c>
    </row>
    <row r="750" spans="1:8" x14ac:dyDescent="0.3">
      <c r="A750" s="87" t="s">
        <v>94</v>
      </c>
      <c r="B750" s="1">
        <v>45</v>
      </c>
      <c r="C750" s="1" t="s">
        <v>95</v>
      </c>
      <c r="D750" s="1" t="s">
        <v>204</v>
      </c>
      <c r="E750" s="91" t="s">
        <v>108</v>
      </c>
      <c r="F750" s="2">
        <v>900</v>
      </c>
      <c r="G750" s="2">
        <v>1</v>
      </c>
      <c r="H750" s="16">
        <f>תקן_מקור[[#This Row],[עלות פריט]]*תקן_מקור[[#This Row],[כמות]]</f>
        <v>900</v>
      </c>
    </row>
    <row r="751" spans="1:8" x14ac:dyDescent="0.3">
      <c r="A751" s="87" t="s">
        <v>94</v>
      </c>
      <c r="B751" s="1">
        <v>45</v>
      </c>
      <c r="C751" s="1" t="s">
        <v>95</v>
      </c>
      <c r="D751" s="1" t="s">
        <v>0</v>
      </c>
      <c r="E751" s="91" t="s">
        <v>212</v>
      </c>
      <c r="F751" s="2">
        <v>1500</v>
      </c>
      <c r="G751" s="2">
        <v>2</v>
      </c>
      <c r="H751" s="16">
        <f>תקן_מקור[[#This Row],[עלות פריט]]*תקן_מקור[[#This Row],[כמות]]</f>
        <v>3000</v>
      </c>
    </row>
    <row r="752" spans="1:8" x14ac:dyDescent="0.3">
      <c r="A752" s="87" t="s">
        <v>94</v>
      </c>
      <c r="B752" s="1">
        <v>45</v>
      </c>
      <c r="C752" s="1" t="s">
        <v>95</v>
      </c>
      <c r="D752" s="1" t="s">
        <v>214</v>
      </c>
      <c r="E752" s="91" t="s">
        <v>212</v>
      </c>
      <c r="F752" s="2">
        <v>1500</v>
      </c>
      <c r="G752" s="2">
        <v>2</v>
      </c>
      <c r="H752" s="16">
        <f>תקן_מקור[[#This Row],[עלות פריט]]*תקן_מקור[[#This Row],[כמות]]</f>
        <v>3000</v>
      </c>
    </row>
    <row r="753" spans="1:8" x14ac:dyDescent="0.3">
      <c r="A753" s="87" t="s">
        <v>94</v>
      </c>
      <c r="B753" s="1">
        <v>45</v>
      </c>
      <c r="C753" s="1" t="s">
        <v>95</v>
      </c>
      <c r="D753" s="1" t="s">
        <v>122</v>
      </c>
      <c r="E753" s="91" t="s">
        <v>83</v>
      </c>
      <c r="F753" s="2">
        <v>350</v>
      </c>
      <c r="G753" s="1">
        <v>2</v>
      </c>
      <c r="H753" s="16">
        <f>תקן_מקור[[#This Row],[עלות פריט]]*תקן_מקור[[#This Row],[כמות]]</f>
        <v>700</v>
      </c>
    </row>
    <row r="754" spans="1:8" x14ac:dyDescent="0.3">
      <c r="A754" s="87" t="s">
        <v>94</v>
      </c>
      <c r="B754" s="1">
        <v>45</v>
      </c>
      <c r="C754" s="1" t="s">
        <v>95</v>
      </c>
      <c r="D754" s="1" t="s">
        <v>216</v>
      </c>
      <c r="E754" s="91" t="s">
        <v>31</v>
      </c>
      <c r="F754" s="2">
        <v>15000</v>
      </c>
      <c r="G754" s="2">
        <v>1</v>
      </c>
      <c r="H754" s="16">
        <f>תקן_מקור[[#This Row],[עלות פריט]]*תקן_מקור[[#This Row],[כמות]]</f>
        <v>15000</v>
      </c>
    </row>
    <row r="755" spans="1:8" x14ac:dyDescent="0.3">
      <c r="A755" s="87" t="s">
        <v>94</v>
      </c>
      <c r="B755" s="1">
        <v>45</v>
      </c>
      <c r="C755" s="1" t="s">
        <v>95</v>
      </c>
      <c r="D755" s="1" t="s">
        <v>109</v>
      </c>
      <c r="E755" s="91" t="s">
        <v>198</v>
      </c>
      <c r="F755" s="2">
        <v>375</v>
      </c>
      <c r="G755" s="2">
        <v>30</v>
      </c>
      <c r="H755" s="16">
        <f>תקן_מקור[[#This Row],[עלות פריט]]*תקן_מקור[[#This Row],[כמות]]</f>
        <v>11250</v>
      </c>
    </row>
    <row r="756" spans="1:8" x14ac:dyDescent="0.3">
      <c r="A756" s="87" t="s">
        <v>94</v>
      </c>
      <c r="B756" s="1">
        <v>45</v>
      </c>
      <c r="C756" s="1" t="s">
        <v>95</v>
      </c>
      <c r="D756" s="1" t="s">
        <v>36</v>
      </c>
      <c r="E756" s="91" t="s">
        <v>7</v>
      </c>
      <c r="F756" s="2">
        <v>600</v>
      </c>
      <c r="G756" s="1">
        <v>2</v>
      </c>
      <c r="H756" s="16">
        <f>תקן_מקור[[#This Row],[עלות פריט]]*תקן_מקור[[#This Row],[כמות]]</f>
        <v>1200</v>
      </c>
    </row>
    <row r="757" spans="1:8" x14ac:dyDescent="0.3">
      <c r="A757" s="87" t="s">
        <v>94</v>
      </c>
      <c r="B757" s="1">
        <v>45</v>
      </c>
      <c r="C757" s="1" t="s">
        <v>95</v>
      </c>
      <c r="D757" s="1" t="s">
        <v>214</v>
      </c>
      <c r="E757" s="91" t="s">
        <v>7</v>
      </c>
      <c r="F757" s="2">
        <v>600</v>
      </c>
      <c r="G757" s="2">
        <v>4</v>
      </c>
      <c r="H757" s="16">
        <f>תקן_מקור[[#This Row],[עלות פריט]]*תקן_מקור[[#This Row],[כמות]]</f>
        <v>2400</v>
      </c>
    </row>
    <row r="758" spans="1:8" x14ac:dyDescent="0.3">
      <c r="A758" s="87" t="s">
        <v>94</v>
      </c>
      <c r="B758" s="1">
        <v>45</v>
      </c>
      <c r="C758" s="1" t="s">
        <v>95</v>
      </c>
      <c r="D758" s="1" t="s">
        <v>87</v>
      </c>
      <c r="E758" s="91" t="s">
        <v>7</v>
      </c>
      <c r="F758" s="2">
        <v>600</v>
      </c>
      <c r="G758" s="1">
        <v>5</v>
      </c>
      <c r="H758" s="16">
        <f>תקן_מקור[[#This Row],[עלות פריט]]*תקן_מקור[[#This Row],[כמות]]</f>
        <v>3000</v>
      </c>
    </row>
    <row r="759" spans="1:8" x14ac:dyDescent="0.3">
      <c r="A759" s="87" t="s">
        <v>94</v>
      </c>
      <c r="B759" s="1">
        <v>45</v>
      </c>
      <c r="C759" s="1" t="s">
        <v>95</v>
      </c>
      <c r="D759" s="1" t="s">
        <v>216</v>
      </c>
      <c r="E759" s="91" t="s">
        <v>10</v>
      </c>
      <c r="F759" s="2">
        <v>800</v>
      </c>
      <c r="G759" s="2">
        <v>1</v>
      </c>
      <c r="H759" s="16">
        <f>תקן_מקור[[#This Row],[עלות פריט]]*תקן_מקור[[#This Row],[כמות]]</f>
        <v>800</v>
      </c>
    </row>
    <row r="760" spans="1:8" x14ac:dyDescent="0.3">
      <c r="A760" s="87" t="s">
        <v>94</v>
      </c>
      <c r="B760" s="1">
        <v>45</v>
      </c>
      <c r="C760" s="1" t="s">
        <v>95</v>
      </c>
      <c r="D760" s="1" t="s">
        <v>68</v>
      </c>
      <c r="E760" s="91" t="s">
        <v>10</v>
      </c>
      <c r="F760" s="2">
        <v>1400</v>
      </c>
      <c r="G760" s="2"/>
      <c r="H760" s="16">
        <f>תקן_מקור[[#This Row],[עלות פריט]]*תקן_מקור[[#This Row],[כמות]]</f>
        <v>0</v>
      </c>
    </row>
    <row r="761" spans="1:8" x14ac:dyDescent="0.3">
      <c r="A761" s="87" t="s">
        <v>94</v>
      </c>
      <c r="B761" s="1">
        <v>45</v>
      </c>
      <c r="C761" s="1" t="s">
        <v>95</v>
      </c>
      <c r="D761" s="1" t="s">
        <v>204</v>
      </c>
      <c r="E761" s="91" t="s">
        <v>10</v>
      </c>
      <c r="F761" s="2">
        <v>800</v>
      </c>
      <c r="G761" s="2">
        <v>2</v>
      </c>
      <c r="H761" s="16">
        <f>תקן_מקור[[#This Row],[עלות פריט]]*תקן_מקור[[#This Row],[כמות]]</f>
        <v>1600</v>
      </c>
    </row>
    <row r="762" spans="1:8" x14ac:dyDescent="0.3">
      <c r="A762" s="87" t="s">
        <v>94</v>
      </c>
      <c r="B762" s="1">
        <v>45</v>
      </c>
      <c r="C762" s="1" t="s">
        <v>95</v>
      </c>
      <c r="D762" s="1" t="s">
        <v>69</v>
      </c>
      <c r="E762" s="91" t="s">
        <v>10</v>
      </c>
      <c r="F762" s="2">
        <v>1200</v>
      </c>
      <c r="G762" s="1">
        <v>1</v>
      </c>
      <c r="H762" s="16">
        <f>תקן_מקור[[#This Row],[עלות פריט]]*תקן_מקור[[#This Row],[כמות]]</f>
        <v>1200</v>
      </c>
    </row>
    <row r="763" spans="1:8" x14ac:dyDescent="0.3">
      <c r="A763" s="87" t="s">
        <v>94</v>
      </c>
      <c r="B763" s="1">
        <v>45</v>
      </c>
      <c r="C763" s="1" t="s">
        <v>95</v>
      </c>
      <c r="D763" s="1" t="s">
        <v>0</v>
      </c>
      <c r="E763" s="91" t="s">
        <v>84</v>
      </c>
      <c r="F763" s="2">
        <v>750</v>
      </c>
      <c r="G763" s="2">
        <v>4</v>
      </c>
      <c r="H763" s="16">
        <f>תקן_מקור[[#This Row],[עלות פריט]]*תקן_מקור[[#This Row],[כמות]]</f>
        <v>3000</v>
      </c>
    </row>
    <row r="764" spans="1:8" x14ac:dyDescent="0.3">
      <c r="A764" s="87" t="s">
        <v>94</v>
      </c>
      <c r="B764" s="1">
        <v>45</v>
      </c>
      <c r="C764" s="1" t="s">
        <v>95</v>
      </c>
      <c r="D764" s="1" t="s">
        <v>9</v>
      </c>
      <c r="E764" s="91" t="s">
        <v>86</v>
      </c>
      <c r="F764" s="2">
        <v>2000</v>
      </c>
      <c r="G764" s="2">
        <v>2</v>
      </c>
      <c r="H764" s="16">
        <f>תקן_מקור[[#This Row],[עלות פריט]]*תקן_מקור[[#This Row],[כמות]]</f>
        <v>4000</v>
      </c>
    </row>
    <row r="765" spans="1:8" x14ac:dyDescent="0.3">
      <c r="A765" s="87" t="s">
        <v>94</v>
      </c>
      <c r="B765" s="1">
        <v>45</v>
      </c>
      <c r="C765" s="1" t="s">
        <v>95</v>
      </c>
      <c r="D765" s="1" t="s">
        <v>9</v>
      </c>
      <c r="E765" s="91" t="s">
        <v>137</v>
      </c>
      <c r="F765" s="2">
        <v>4000</v>
      </c>
      <c r="G765" s="2">
        <v>1</v>
      </c>
      <c r="H765" s="16">
        <f>תקן_מקור[[#This Row],[עלות פריט]]*תקן_מקור[[#This Row],[כמות]]</f>
        <v>4000</v>
      </c>
    </row>
    <row r="766" spans="1:8" x14ac:dyDescent="0.3">
      <c r="A766" s="87" t="s">
        <v>94</v>
      </c>
      <c r="B766" s="1">
        <v>45</v>
      </c>
      <c r="C766" s="1" t="s">
        <v>95</v>
      </c>
      <c r="D766" s="1" t="s">
        <v>5</v>
      </c>
      <c r="E766" s="91" t="s">
        <v>133</v>
      </c>
      <c r="F766" s="2">
        <v>650</v>
      </c>
      <c r="G766" s="2">
        <v>50</v>
      </c>
      <c r="H766" s="16">
        <f>תקן_מקור[[#This Row],[עלות פריט]]*תקן_מקור[[#This Row],[כמות]]</f>
        <v>32500</v>
      </c>
    </row>
    <row r="767" spans="1:8" x14ac:dyDescent="0.3">
      <c r="A767" s="87" t="s">
        <v>94</v>
      </c>
      <c r="B767" s="1">
        <v>45</v>
      </c>
      <c r="C767" s="1" t="s">
        <v>95</v>
      </c>
      <c r="D767" s="89" t="s">
        <v>109</v>
      </c>
      <c r="E767" s="91" t="s">
        <v>424</v>
      </c>
      <c r="F767" s="2">
        <v>1200</v>
      </c>
      <c r="G767" s="1">
        <v>1</v>
      </c>
      <c r="H767" s="16">
        <f>תקן_מקור[[#This Row],[עלות פריט]]*תקן_מקור[[#This Row],[כמות]]</f>
        <v>1200</v>
      </c>
    </row>
    <row r="768" spans="1:8" x14ac:dyDescent="0.3">
      <c r="A768" s="87" t="s">
        <v>94</v>
      </c>
      <c r="B768" s="1">
        <v>45</v>
      </c>
      <c r="C768" s="1" t="s">
        <v>95</v>
      </c>
      <c r="D768" s="1" t="s">
        <v>51</v>
      </c>
      <c r="E768" s="91" t="s">
        <v>54</v>
      </c>
      <c r="F768" s="2">
        <v>200</v>
      </c>
      <c r="G768" s="2">
        <v>8</v>
      </c>
      <c r="H768" s="16">
        <f>תקן_מקור[[#This Row],[עלות פריט]]*תקן_מקור[[#This Row],[כמות]]</f>
        <v>1600</v>
      </c>
    </row>
    <row r="769" spans="1:8" x14ac:dyDescent="0.3">
      <c r="A769" s="87" t="s">
        <v>94</v>
      </c>
      <c r="B769" s="1">
        <v>45</v>
      </c>
      <c r="C769" s="1" t="s">
        <v>95</v>
      </c>
      <c r="D769" s="1" t="s">
        <v>68</v>
      </c>
      <c r="E769" s="91" t="s">
        <v>106</v>
      </c>
      <c r="F769" s="2">
        <v>450</v>
      </c>
      <c r="G769" s="2">
        <v>2</v>
      </c>
      <c r="H769" s="16">
        <f>תקן_מקור[[#This Row],[עלות פריט]]*תקן_מקור[[#This Row],[כמות]]</f>
        <v>900</v>
      </c>
    </row>
    <row r="770" spans="1:8" x14ac:dyDescent="0.3">
      <c r="A770" s="87" t="s">
        <v>94</v>
      </c>
      <c r="B770" s="1">
        <v>45</v>
      </c>
      <c r="C770" s="1" t="s">
        <v>95</v>
      </c>
      <c r="D770" s="1" t="s">
        <v>33</v>
      </c>
      <c r="E770" s="91" t="s">
        <v>34</v>
      </c>
      <c r="F770" s="2">
        <v>1200</v>
      </c>
      <c r="G770" s="2">
        <v>1</v>
      </c>
      <c r="H770" s="16">
        <f>תקן_מקור[[#This Row],[עלות פריט]]*תקן_מקור[[#This Row],[כמות]]</f>
        <v>1200</v>
      </c>
    </row>
    <row r="771" spans="1:8" x14ac:dyDescent="0.3">
      <c r="A771" s="87" t="s">
        <v>94</v>
      </c>
      <c r="B771" s="1">
        <v>45</v>
      </c>
      <c r="C771" s="1" t="s">
        <v>95</v>
      </c>
      <c r="D771" s="1" t="s">
        <v>0</v>
      </c>
      <c r="E771" s="91" t="s">
        <v>134</v>
      </c>
      <c r="F771" s="2">
        <v>450</v>
      </c>
      <c r="G771" s="2">
        <v>5</v>
      </c>
      <c r="H771" s="16">
        <f>תקן_מקור[[#This Row],[עלות פריט]]*תקן_מקור[[#This Row],[כמות]]</f>
        <v>2250</v>
      </c>
    </row>
    <row r="772" spans="1:8" x14ac:dyDescent="0.3">
      <c r="A772" s="87" t="s">
        <v>94</v>
      </c>
      <c r="B772" s="1">
        <v>45</v>
      </c>
      <c r="C772" s="1" t="s">
        <v>95</v>
      </c>
      <c r="D772" s="1" t="s">
        <v>216</v>
      </c>
      <c r="E772" s="91" t="s">
        <v>134</v>
      </c>
      <c r="F772" s="2">
        <v>450</v>
      </c>
      <c r="G772" s="2">
        <v>2</v>
      </c>
      <c r="H772" s="16">
        <f>תקן_מקור[[#This Row],[עלות פריט]]*תקן_מקור[[#This Row],[כמות]]</f>
        <v>900</v>
      </c>
    </row>
    <row r="773" spans="1:8" x14ac:dyDescent="0.3">
      <c r="A773" s="87" t="s">
        <v>94</v>
      </c>
      <c r="B773" s="1">
        <v>45</v>
      </c>
      <c r="C773" s="1" t="s">
        <v>95</v>
      </c>
      <c r="D773" s="1" t="s">
        <v>33</v>
      </c>
      <c r="E773" s="91" t="s">
        <v>134</v>
      </c>
      <c r="F773" s="2">
        <v>450</v>
      </c>
      <c r="G773" s="2">
        <v>2</v>
      </c>
      <c r="H773" s="16">
        <f>תקן_מקור[[#This Row],[עלות פריט]]*תקן_מקור[[#This Row],[כמות]]</f>
        <v>900</v>
      </c>
    </row>
    <row r="774" spans="1:8" x14ac:dyDescent="0.3">
      <c r="A774" s="87" t="s">
        <v>94</v>
      </c>
      <c r="B774" s="1">
        <v>45</v>
      </c>
      <c r="C774" s="1" t="s">
        <v>95</v>
      </c>
      <c r="D774" s="1" t="s">
        <v>214</v>
      </c>
      <c r="E774" s="91" t="s">
        <v>134</v>
      </c>
      <c r="F774" s="2">
        <v>450</v>
      </c>
      <c r="G774" s="2">
        <v>45</v>
      </c>
      <c r="H774" s="16">
        <f>תקן_מקור[[#This Row],[עלות פריט]]*תקן_מקור[[#This Row],[כמות]]</f>
        <v>20250</v>
      </c>
    </row>
    <row r="775" spans="1:8" x14ac:dyDescent="0.3">
      <c r="A775" s="87" t="s">
        <v>94</v>
      </c>
      <c r="B775" s="1">
        <v>45</v>
      </c>
      <c r="C775" s="1" t="s">
        <v>95</v>
      </c>
      <c r="D775" s="1" t="s">
        <v>204</v>
      </c>
      <c r="E775" s="91" t="s">
        <v>134</v>
      </c>
      <c r="F775" s="2">
        <v>450</v>
      </c>
      <c r="G775" s="2">
        <v>10</v>
      </c>
      <c r="H775" s="16">
        <f>תקן_מקור[[#This Row],[עלות פריט]]*תקן_מקור[[#This Row],[כמות]]</f>
        <v>4500</v>
      </c>
    </row>
    <row r="776" spans="1:8" x14ac:dyDescent="0.3">
      <c r="A776" s="87" t="s">
        <v>94</v>
      </c>
      <c r="B776" s="1">
        <v>45</v>
      </c>
      <c r="C776" s="1" t="s">
        <v>95</v>
      </c>
      <c r="D776" s="1" t="s">
        <v>122</v>
      </c>
      <c r="E776" s="91" t="s">
        <v>82</v>
      </c>
      <c r="F776" s="2">
        <v>1200</v>
      </c>
      <c r="G776" s="1">
        <v>2</v>
      </c>
      <c r="H776" s="16">
        <f>תקן_מקור[[#This Row],[עלות פריט]]*תקן_מקור[[#This Row],[כמות]]</f>
        <v>2400</v>
      </c>
    </row>
    <row r="777" spans="1:8" x14ac:dyDescent="0.3">
      <c r="A777" s="87" t="s">
        <v>94</v>
      </c>
      <c r="B777" s="1">
        <v>45</v>
      </c>
      <c r="C777" s="1" t="s">
        <v>95</v>
      </c>
      <c r="D777" s="89" t="s">
        <v>109</v>
      </c>
      <c r="E777" s="91" t="s">
        <v>110</v>
      </c>
      <c r="F777" s="2">
        <v>800</v>
      </c>
      <c r="G777" s="1">
        <v>2</v>
      </c>
      <c r="H777" s="16">
        <f>תקן_מקור[[#This Row],[עלות פריט]]*תקן_מקור[[#This Row],[כמות]]</f>
        <v>1600</v>
      </c>
    </row>
    <row r="778" spans="1:8" x14ac:dyDescent="0.3">
      <c r="A778" s="87" t="s">
        <v>94</v>
      </c>
      <c r="B778" s="1">
        <v>45</v>
      </c>
      <c r="C778" s="1" t="s">
        <v>95</v>
      </c>
      <c r="D778" s="1" t="s">
        <v>122</v>
      </c>
      <c r="E778" s="91" t="s">
        <v>16</v>
      </c>
      <c r="F778" s="2">
        <v>350</v>
      </c>
      <c r="G778" s="1">
        <v>2</v>
      </c>
      <c r="H778" s="16">
        <f>תקן_מקור[[#This Row],[עלות פריט]]*תקן_מקור[[#This Row],[כמות]]</f>
        <v>700</v>
      </c>
    </row>
    <row r="779" spans="1:8" x14ac:dyDescent="0.3">
      <c r="A779" s="87" t="s">
        <v>94</v>
      </c>
      <c r="B779" s="1">
        <v>45</v>
      </c>
      <c r="C779" s="1" t="s">
        <v>95</v>
      </c>
      <c r="D779" s="1" t="s">
        <v>9</v>
      </c>
      <c r="E779" s="91" t="s">
        <v>435</v>
      </c>
      <c r="F779" s="2">
        <v>1500</v>
      </c>
      <c r="G779" s="2">
        <v>1</v>
      </c>
      <c r="H779" s="16">
        <f>תקן_מקור[[#This Row],[עלות פריט]]*תקן_מקור[[#This Row],[כמות]]</f>
        <v>1500</v>
      </c>
    </row>
    <row r="780" spans="1:8" x14ac:dyDescent="0.3">
      <c r="A780" s="87" t="s">
        <v>94</v>
      </c>
      <c r="B780" s="1">
        <v>45</v>
      </c>
      <c r="C780" s="1" t="s">
        <v>95</v>
      </c>
      <c r="D780" s="1" t="s">
        <v>204</v>
      </c>
      <c r="E780" s="91" t="s">
        <v>434</v>
      </c>
      <c r="F780" s="2">
        <v>6000</v>
      </c>
      <c r="G780" s="2">
        <v>1</v>
      </c>
      <c r="H780" s="16">
        <f>תקן_מקור[[#This Row],[עלות פריט]]*תקן_מקור[[#This Row],[כמות]]</f>
        <v>6000</v>
      </c>
    </row>
    <row r="781" spans="1:8" x14ac:dyDescent="0.3">
      <c r="A781" s="87" t="s">
        <v>94</v>
      </c>
      <c r="B781" s="1">
        <v>45</v>
      </c>
      <c r="C781" s="1" t="s">
        <v>95</v>
      </c>
      <c r="D781" s="1" t="s">
        <v>122</v>
      </c>
      <c r="E781" s="91" t="s">
        <v>17</v>
      </c>
      <c r="F781" s="2">
        <v>250</v>
      </c>
      <c r="G781" s="1">
        <v>2</v>
      </c>
      <c r="H781" s="16">
        <f>תקן_מקור[[#This Row],[עלות פריט]]*תקן_מקור[[#This Row],[כמות]]</f>
        <v>500</v>
      </c>
    </row>
    <row r="782" spans="1:8" x14ac:dyDescent="0.3">
      <c r="A782" s="87" t="s">
        <v>94</v>
      </c>
      <c r="B782" s="1">
        <v>45</v>
      </c>
      <c r="C782" s="1" t="s">
        <v>95</v>
      </c>
      <c r="D782" s="1" t="s">
        <v>3</v>
      </c>
      <c r="E782" s="91" t="s">
        <v>4</v>
      </c>
      <c r="F782" s="2">
        <v>1200</v>
      </c>
      <c r="G782" s="1">
        <v>1</v>
      </c>
      <c r="H782" s="16">
        <f>תקן_מקור[[#This Row],[עלות פריט]]*תקן_מקור[[#This Row],[כמות]]</f>
        <v>1200</v>
      </c>
    </row>
    <row r="783" spans="1:8" x14ac:dyDescent="0.3">
      <c r="A783" s="87" t="s">
        <v>94</v>
      </c>
      <c r="B783" s="1">
        <v>45</v>
      </c>
      <c r="C783" s="1" t="s">
        <v>95</v>
      </c>
      <c r="D783" s="1" t="s">
        <v>35</v>
      </c>
      <c r="E783" s="91" t="s">
        <v>4</v>
      </c>
      <c r="F783" s="2">
        <v>1200</v>
      </c>
      <c r="G783" s="2">
        <v>1</v>
      </c>
      <c r="H783" s="16">
        <f>תקן_מקור[[#This Row],[עלות פריט]]*תקן_מקור[[#This Row],[כמות]]</f>
        <v>1200</v>
      </c>
    </row>
    <row r="784" spans="1:8" x14ac:dyDescent="0.3">
      <c r="A784" s="87" t="s">
        <v>94</v>
      </c>
      <c r="B784" s="1">
        <v>45</v>
      </c>
      <c r="C784" s="1" t="s">
        <v>95</v>
      </c>
      <c r="D784" s="1" t="s">
        <v>51</v>
      </c>
      <c r="E784" s="91" t="s">
        <v>55</v>
      </c>
      <c r="F784" s="2">
        <v>1650</v>
      </c>
      <c r="G784" s="2">
        <v>2</v>
      </c>
      <c r="H784" s="16">
        <f>תקן_מקור[[#This Row],[עלות פריט]]*תקן_מקור[[#This Row],[כמות]]</f>
        <v>3300</v>
      </c>
    </row>
    <row r="785" spans="1:8" x14ac:dyDescent="0.3">
      <c r="A785" s="87" t="s">
        <v>94</v>
      </c>
      <c r="B785" s="1">
        <v>45</v>
      </c>
      <c r="C785" s="1" t="s">
        <v>95</v>
      </c>
      <c r="D785" s="1" t="s">
        <v>122</v>
      </c>
      <c r="E785" s="91" t="s">
        <v>12</v>
      </c>
      <c r="F785" s="2">
        <v>600</v>
      </c>
      <c r="G785" s="1">
        <v>2</v>
      </c>
      <c r="H785" s="16">
        <f>תקן_מקור[[#This Row],[עלות פריט]]*תקן_מקור[[#This Row],[כמות]]</f>
        <v>1200</v>
      </c>
    </row>
    <row r="786" spans="1:8" x14ac:dyDescent="0.3">
      <c r="A786" s="87" t="s">
        <v>94</v>
      </c>
      <c r="B786" s="1">
        <v>45</v>
      </c>
      <c r="C786" s="1" t="s">
        <v>95</v>
      </c>
      <c r="D786" s="1" t="s">
        <v>216</v>
      </c>
      <c r="E786" s="91" t="s">
        <v>32</v>
      </c>
      <c r="F786" s="2">
        <v>1100</v>
      </c>
      <c r="G786" s="2">
        <v>1</v>
      </c>
      <c r="H786" s="16">
        <f>תקן_מקור[[#This Row],[עלות פריט]]*תקן_מקור[[#This Row],[כמות]]</f>
        <v>1100</v>
      </c>
    </row>
    <row r="787" spans="1:8" x14ac:dyDescent="0.3">
      <c r="A787" s="87" t="s">
        <v>94</v>
      </c>
      <c r="B787" s="1">
        <v>45</v>
      </c>
      <c r="C787" s="1" t="s">
        <v>95</v>
      </c>
      <c r="D787" s="1" t="s">
        <v>9</v>
      </c>
      <c r="E787" s="91" t="s">
        <v>127</v>
      </c>
      <c r="F787" s="2">
        <v>700</v>
      </c>
      <c r="G787" s="2">
        <v>1</v>
      </c>
      <c r="H787" s="16">
        <f>תקן_מקור[[#This Row],[עלות פריט]]*תקן_מקור[[#This Row],[כמות]]</f>
        <v>700</v>
      </c>
    </row>
    <row r="788" spans="1:8" x14ac:dyDescent="0.3">
      <c r="A788" s="87" t="s">
        <v>94</v>
      </c>
      <c r="B788" s="1">
        <v>45</v>
      </c>
      <c r="C788" s="1" t="s">
        <v>95</v>
      </c>
      <c r="D788" s="1" t="s">
        <v>204</v>
      </c>
      <c r="E788" s="91" t="s">
        <v>127</v>
      </c>
      <c r="F788" s="2">
        <v>700</v>
      </c>
      <c r="G788" s="2">
        <v>1</v>
      </c>
      <c r="H788" s="16">
        <f>תקן_מקור[[#This Row],[עלות פריט]]*תקן_מקור[[#This Row],[כמות]]</f>
        <v>700</v>
      </c>
    </row>
    <row r="789" spans="1:8" x14ac:dyDescent="0.3">
      <c r="A789" s="87" t="s">
        <v>94</v>
      </c>
      <c r="B789" s="1">
        <v>45</v>
      </c>
      <c r="C789" s="1" t="s">
        <v>95</v>
      </c>
      <c r="D789" s="89" t="s">
        <v>51</v>
      </c>
      <c r="E789" s="91" t="s">
        <v>102</v>
      </c>
      <c r="F789" s="2">
        <v>15000</v>
      </c>
      <c r="G789" s="1">
        <v>1</v>
      </c>
      <c r="H789" s="16">
        <f>תקן_מקור[[#This Row],[עלות פריט]]*תקן_מקור[[#This Row],[כמות]]</f>
        <v>15000</v>
      </c>
    </row>
    <row r="790" spans="1:8" x14ac:dyDescent="0.3">
      <c r="A790" s="87" t="s">
        <v>94</v>
      </c>
      <c r="B790" s="1">
        <v>45</v>
      </c>
      <c r="C790" s="1" t="s">
        <v>95</v>
      </c>
      <c r="D790" s="1" t="s">
        <v>5</v>
      </c>
      <c r="E790" s="91" t="s">
        <v>190</v>
      </c>
      <c r="F790" s="2">
        <v>1590</v>
      </c>
      <c r="G790" s="2">
        <v>12</v>
      </c>
      <c r="H790" s="16">
        <f>תקן_מקור[[#This Row],[עלות פריט]]*תקן_מקור[[#This Row],[כמות]]</f>
        <v>19080</v>
      </c>
    </row>
    <row r="791" spans="1:8" x14ac:dyDescent="0.3">
      <c r="A791" s="87" t="s">
        <v>94</v>
      </c>
      <c r="B791" s="1">
        <v>45</v>
      </c>
      <c r="C791" s="1" t="s">
        <v>95</v>
      </c>
      <c r="D791" s="1" t="s">
        <v>51</v>
      </c>
      <c r="E791" s="91" t="s">
        <v>52</v>
      </c>
      <c r="F791" s="2">
        <v>850</v>
      </c>
      <c r="G791" s="2">
        <v>2</v>
      </c>
      <c r="H791" s="16">
        <f>תקן_מקור[[#This Row],[עלות פריט]]*תקן_מקור[[#This Row],[כמות]]</f>
        <v>1700</v>
      </c>
    </row>
    <row r="792" spans="1:8" x14ac:dyDescent="0.3">
      <c r="A792" s="87" t="s">
        <v>94</v>
      </c>
      <c r="B792" s="1">
        <v>45</v>
      </c>
      <c r="C792" s="1" t="s">
        <v>95</v>
      </c>
      <c r="D792" s="1" t="s">
        <v>68</v>
      </c>
      <c r="E792" s="91" t="s">
        <v>92</v>
      </c>
      <c r="F792" s="2">
        <v>750</v>
      </c>
      <c r="G792" s="2">
        <v>1</v>
      </c>
      <c r="H792" s="16">
        <f>תקן_מקור[[#This Row],[עלות פריט]]*תקן_מקור[[#This Row],[כמות]]</f>
        <v>750</v>
      </c>
    </row>
    <row r="793" spans="1:8" x14ac:dyDescent="0.3">
      <c r="A793" s="87" t="s">
        <v>94</v>
      </c>
      <c r="B793" s="1">
        <v>45</v>
      </c>
      <c r="C793" s="1" t="s">
        <v>95</v>
      </c>
      <c r="D793" s="1" t="s">
        <v>68</v>
      </c>
      <c r="E793" s="91" t="s">
        <v>400</v>
      </c>
      <c r="F793" s="2">
        <v>2500</v>
      </c>
      <c r="G793" s="2">
        <v>1</v>
      </c>
      <c r="H793" s="16">
        <f>תקן_מקור[[#This Row],[עלות פריט]]*תקן_מקור[[#This Row],[כמות]]</f>
        <v>2500</v>
      </c>
    </row>
    <row r="794" spans="1:8" x14ac:dyDescent="0.3">
      <c r="A794" s="87" t="s">
        <v>94</v>
      </c>
      <c r="B794" s="1">
        <v>45</v>
      </c>
      <c r="C794" s="1" t="s">
        <v>95</v>
      </c>
      <c r="D794" s="1" t="s">
        <v>216</v>
      </c>
      <c r="E794" s="91" t="s">
        <v>128</v>
      </c>
      <c r="F794" s="2">
        <v>1700</v>
      </c>
      <c r="G794" s="2">
        <v>1</v>
      </c>
      <c r="H794" s="16">
        <f>תקן_מקור[[#This Row],[עלות פריט]]*תקן_מקור[[#This Row],[כמות]]</f>
        <v>1700</v>
      </c>
    </row>
    <row r="795" spans="1:8" x14ac:dyDescent="0.3">
      <c r="A795" s="87" t="s">
        <v>94</v>
      </c>
      <c r="B795" s="1">
        <v>45</v>
      </c>
      <c r="C795" s="1" t="s">
        <v>95</v>
      </c>
      <c r="D795" s="1" t="s">
        <v>33</v>
      </c>
      <c r="E795" s="91" t="s">
        <v>128</v>
      </c>
      <c r="F795" s="2">
        <v>1700</v>
      </c>
      <c r="G795" s="2">
        <v>1</v>
      </c>
      <c r="H795" s="16">
        <f>תקן_מקור[[#This Row],[עלות פריט]]*תקן_מקור[[#This Row],[כמות]]</f>
        <v>1700</v>
      </c>
    </row>
    <row r="796" spans="1:8" x14ac:dyDescent="0.3">
      <c r="A796" s="87" t="s">
        <v>94</v>
      </c>
      <c r="B796" s="1">
        <v>45</v>
      </c>
      <c r="C796" s="1" t="s">
        <v>95</v>
      </c>
      <c r="D796" s="1" t="s">
        <v>204</v>
      </c>
      <c r="E796" s="91" t="s">
        <v>128</v>
      </c>
      <c r="F796" s="2">
        <v>1700</v>
      </c>
      <c r="G796" s="2">
        <v>1</v>
      </c>
      <c r="H796" s="16">
        <f>תקן_מקור[[#This Row],[עלות פריט]]*תקן_מקור[[#This Row],[כמות]]</f>
        <v>1700</v>
      </c>
    </row>
    <row r="797" spans="1:8" x14ac:dyDescent="0.3">
      <c r="A797" s="87" t="s">
        <v>94</v>
      </c>
      <c r="B797" s="1">
        <v>45</v>
      </c>
      <c r="C797" s="1" t="s">
        <v>95</v>
      </c>
      <c r="D797" s="1" t="s">
        <v>0</v>
      </c>
      <c r="E797" s="91" t="s">
        <v>85</v>
      </c>
      <c r="F797" s="2">
        <v>800</v>
      </c>
      <c r="G797" s="2">
        <v>2</v>
      </c>
      <c r="H797" s="16">
        <f>תקן_מקור[[#This Row],[עלות פריט]]*תקן_מקור[[#This Row],[כמות]]</f>
        <v>1600</v>
      </c>
    </row>
    <row r="798" spans="1:8" x14ac:dyDescent="0.3">
      <c r="A798" s="87" t="s">
        <v>94</v>
      </c>
      <c r="B798" s="1">
        <v>45</v>
      </c>
      <c r="C798" s="1" t="s">
        <v>95</v>
      </c>
      <c r="D798" s="1" t="s">
        <v>214</v>
      </c>
      <c r="E798" s="91" t="s">
        <v>131</v>
      </c>
      <c r="F798" s="2">
        <v>1500</v>
      </c>
      <c r="G798" s="2">
        <v>8</v>
      </c>
      <c r="H798" s="16">
        <f>תקן_מקור[[#This Row],[עלות פריט]]*תקן_מקור[[#This Row],[כמות]]</f>
        <v>12000</v>
      </c>
    </row>
    <row r="799" spans="1:8" x14ac:dyDescent="0.3">
      <c r="A799" s="87" t="s">
        <v>94</v>
      </c>
      <c r="B799" s="1">
        <v>45</v>
      </c>
      <c r="C799" s="1" t="s">
        <v>95</v>
      </c>
      <c r="D799" s="1" t="s">
        <v>204</v>
      </c>
      <c r="E799" s="91" t="s">
        <v>131</v>
      </c>
      <c r="F799" s="2">
        <v>1500</v>
      </c>
      <c r="G799" s="2">
        <v>1</v>
      </c>
      <c r="H799" s="16">
        <f>תקן_מקור[[#This Row],[עלות פריט]]*תקן_מקור[[#This Row],[כמות]]</f>
        <v>1500</v>
      </c>
    </row>
    <row r="800" spans="1:8" x14ac:dyDescent="0.3">
      <c r="A800" s="87" t="s">
        <v>94</v>
      </c>
      <c r="B800" s="1">
        <v>45</v>
      </c>
      <c r="C800" s="1" t="s">
        <v>95</v>
      </c>
      <c r="D800" s="1" t="s">
        <v>51</v>
      </c>
      <c r="E800" s="91" t="s">
        <v>53</v>
      </c>
      <c r="F800" s="2">
        <v>400</v>
      </c>
      <c r="G800" s="2">
        <v>2</v>
      </c>
      <c r="H800" s="16">
        <f>תקן_מקור[[#This Row],[עלות פריט]]*תקן_מקור[[#This Row],[כמות]]</f>
        <v>800</v>
      </c>
    </row>
    <row r="801" spans="1:8" x14ac:dyDescent="0.3">
      <c r="A801" s="87" t="s">
        <v>94</v>
      </c>
      <c r="B801" s="1">
        <v>45</v>
      </c>
      <c r="C801" s="1" t="s">
        <v>95</v>
      </c>
      <c r="D801" s="1" t="s">
        <v>3</v>
      </c>
      <c r="E801" s="91" t="s">
        <v>125</v>
      </c>
      <c r="F801" s="2">
        <v>250</v>
      </c>
      <c r="G801" s="1">
        <v>15</v>
      </c>
      <c r="H801" s="16">
        <f>תקן_מקור[[#This Row],[עלות פריט]]*תקן_מקור[[#This Row],[כמות]]</f>
        <v>3750</v>
      </c>
    </row>
    <row r="802" spans="1:8" x14ac:dyDescent="0.3">
      <c r="A802" s="87" t="s">
        <v>94</v>
      </c>
      <c r="B802" s="1">
        <v>45</v>
      </c>
      <c r="C802" s="1" t="s">
        <v>95</v>
      </c>
      <c r="D802" s="1" t="s">
        <v>35</v>
      </c>
      <c r="E802" s="91" t="s">
        <v>125</v>
      </c>
      <c r="F802" s="2">
        <v>250</v>
      </c>
      <c r="G802" s="2">
        <v>10</v>
      </c>
      <c r="H802" s="16">
        <f>תקן_מקור[[#This Row],[עלות פריט]]*תקן_מקור[[#This Row],[כמות]]</f>
        <v>2500</v>
      </c>
    </row>
    <row r="803" spans="1:8" x14ac:dyDescent="0.3">
      <c r="A803" s="87" t="s">
        <v>94</v>
      </c>
      <c r="B803" s="1">
        <v>45</v>
      </c>
      <c r="C803" s="1" t="s">
        <v>456</v>
      </c>
      <c r="D803" s="89" t="s">
        <v>456</v>
      </c>
      <c r="E803" s="92" t="s">
        <v>205</v>
      </c>
      <c r="F803" s="2"/>
      <c r="G803" s="1">
        <v>0</v>
      </c>
      <c r="H803" s="16">
        <f>תקן_מקור[[#This Row],[עלות פריט]]*תקן_מקור[[#This Row],[כמות]]</f>
        <v>0</v>
      </c>
    </row>
    <row r="804" spans="1:8" x14ac:dyDescent="0.3">
      <c r="A804" s="87" t="s">
        <v>94</v>
      </c>
      <c r="B804" s="1">
        <v>45</v>
      </c>
      <c r="C804" s="1" t="s">
        <v>207</v>
      </c>
      <c r="D804" s="89" t="s">
        <v>207</v>
      </c>
      <c r="E804" s="92" t="s">
        <v>205</v>
      </c>
      <c r="F804" s="2"/>
      <c r="G804" s="1">
        <v>0</v>
      </c>
      <c r="H804" s="16">
        <f>תקן_מקור[[#This Row],[עלות פריט]]*תקן_מקור[[#This Row],[כמות]]</f>
        <v>0</v>
      </c>
    </row>
    <row r="805" spans="1:8" x14ac:dyDescent="0.3">
      <c r="A805" s="87" t="s">
        <v>94</v>
      </c>
      <c r="B805" s="1">
        <v>60</v>
      </c>
      <c r="C805" s="1" t="s">
        <v>118</v>
      </c>
      <c r="D805" s="1" t="s">
        <v>109</v>
      </c>
      <c r="E805" s="91" t="s">
        <v>63</v>
      </c>
      <c r="F805" s="2">
        <v>250</v>
      </c>
      <c r="G805" s="2">
        <v>10</v>
      </c>
      <c r="H805" s="16">
        <f>תקן_מקור[[#This Row],[עלות פריט]]*תקן_מקור[[#This Row],[כמות]]</f>
        <v>2500</v>
      </c>
    </row>
    <row r="806" spans="1:8" x14ac:dyDescent="0.3">
      <c r="A806" s="87" t="s">
        <v>94</v>
      </c>
      <c r="B806" s="1">
        <v>60</v>
      </c>
      <c r="C806" s="1" t="s">
        <v>118</v>
      </c>
      <c r="D806" s="1" t="s">
        <v>216</v>
      </c>
      <c r="E806" s="91" t="s">
        <v>455</v>
      </c>
      <c r="F806" s="2">
        <v>500</v>
      </c>
      <c r="G806" s="2">
        <v>1</v>
      </c>
      <c r="H806" s="16">
        <f>תקן_מקור[[#This Row],[עלות פריט]]*תקן_מקור[[#This Row],[כמות]]</f>
        <v>500</v>
      </c>
    </row>
    <row r="807" spans="1:8" x14ac:dyDescent="0.3">
      <c r="A807" s="87" t="s">
        <v>94</v>
      </c>
      <c r="B807" s="1">
        <v>60</v>
      </c>
      <c r="C807" s="1" t="s">
        <v>118</v>
      </c>
      <c r="D807" s="1" t="s">
        <v>33</v>
      </c>
      <c r="E807" s="91" t="s">
        <v>455</v>
      </c>
      <c r="F807" s="2">
        <v>500</v>
      </c>
      <c r="G807" s="2">
        <v>1</v>
      </c>
      <c r="H807" s="16">
        <f>תקן_מקור[[#This Row],[עלות פריט]]*תקן_מקור[[#This Row],[כמות]]</f>
        <v>500</v>
      </c>
    </row>
    <row r="808" spans="1:8" x14ac:dyDescent="0.3">
      <c r="A808" s="87" t="s">
        <v>94</v>
      </c>
      <c r="B808" s="1">
        <v>60</v>
      </c>
      <c r="C808" s="1" t="s">
        <v>118</v>
      </c>
      <c r="D808" s="1" t="s">
        <v>35</v>
      </c>
      <c r="E808" s="91" t="s">
        <v>433</v>
      </c>
      <c r="F808" s="2">
        <v>500</v>
      </c>
      <c r="G808" s="2">
        <v>1</v>
      </c>
      <c r="H808" s="16">
        <f>תקן_מקור[[#This Row],[עלות פריט]]*תקן_מקור[[#This Row],[כמות]]</f>
        <v>500</v>
      </c>
    </row>
    <row r="809" spans="1:8" x14ac:dyDescent="0.3">
      <c r="A809" s="87" t="s">
        <v>94</v>
      </c>
      <c r="B809" s="1">
        <v>60</v>
      </c>
      <c r="C809" s="1" t="s">
        <v>118</v>
      </c>
      <c r="D809" s="1" t="s">
        <v>39</v>
      </c>
      <c r="E809" s="91" t="s">
        <v>208</v>
      </c>
      <c r="F809" s="2">
        <v>500</v>
      </c>
      <c r="G809" s="1">
        <v>4</v>
      </c>
      <c r="H809" s="16">
        <f>תקן_מקור[[#This Row],[עלות פריט]]*תקן_מקור[[#This Row],[כמות]]</f>
        <v>2000</v>
      </c>
    </row>
    <row r="810" spans="1:8" x14ac:dyDescent="0.3">
      <c r="A810" s="87" t="s">
        <v>94</v>
      </c>
      <c r="B810" s="1">
        <v>60</v>
      </c>
      <c r="C810" s="1" t="s">
        <v>118</v>
      </c>
      <c r="D810" s="1" t="s">
        <v>0</v>
      </c>
      <c r="E810" s="91" t="s">
        <v>432</v>
      </c>
      <c r="F810" s="2">
        <v>500</v>
      </c>
      <c r="G810" s="2">
        <v>3</v>
      </c>
      <c r="H810" s="16">
        <f>תקן_מקור[[#This Row],[עלות פריט]]*תקן_מקור[[#This Row],[כמות]]</f>
        <v>1500</v>
      </c>
    </row>
    <row r="811" spans="1:8" x14ac:dyDescent="0.3">
      <c r="A811" s="87" t="s">
        <v>94</v>
      </c>
      <c r="B811" s="1">
        <v>60</v>
      </c>
      <c r="C811" s="1" t="s">
        <v>118</v>
      </c>
      <c r="D811" s="1" t="s">
        <v>51</v>
      </c>
      <c r="E811" s="91" t="s">
        <v>430</v>
      </c>
      <c r="F811" s="2">
        <v>500</v>
      </c>
      <c r="G811" s="2">
        <v>2</v>
      </c>
      <c r="H811" s="16">
        <f>תקן_מקור[[#This Row],[עלות פריט]]*תקן_מקור[[#This Row],[כמות]]</f>
        <v>1000</v>
      </c>
    </row>
    <row r="812" spans="1:8" x14ac:dyDescent="0.3">
      <c r="A812" s="87" t="s">
        <v>94</v>
      </c>
      <c r="B812" s="1">
        <v>60</v>
      </c>
      <c r="C812" s="1" t="s">
        <v>118</v>
      </c>
      <c r="D812" s="89" t="s">
        <v>68</v>
      </c>
      <c r="E812" s="91" t="s">
        <v>431</v>
      </c>
      <c r="F812" s="2">
        <v>500</v>
      </c>
      <c r="G812" s="2">
        <v>2</v>
      </c>
      <c r="H812" s="16">
        <f>תקן_מקור[[#This Row],[עלות פריט]]*תקן_מקור[[#This Row],[כמות]]</f>
        <v>1000</v>
      </c>
    </row>
    <row r="813" spans="1:8" x14ac:dyDescent="0.3">
      <c r="A813" s="87" t="s">
        <v>94</v>
      </c>
      <c r="B813" s="1">
        <v>60</v>
      </c>
      <c r="C813" s="1" t="s">
        <v>118</v>
      </c>
      <c r="D813" s="1" t="s">
        <v>87</v>
      </c>
      <c r="E813" s="91" t="s">
        <v>81</v>
      </c>
      <c r="F813" s="2">
        <v>1300</v>
      </c>
      <c r="G813" s="1">
        <v>1</v>
      </c>
      <c r="H813" s="16">
        <f>תקן_מקור[[#This Row],[עלות פריט]]*תקן_מקור[[#This Row],[כמות]]</f>
        <v>1300</v>
      </c>
    </row>
    <row r="814" spans="1:8" x14ac:dyDescent="0.3">
      <c r="A814" s="87" t="s">
        <v>94</v>
      </c>
      <c r="B814" s="1">
        <v>60</v>
      </c>
      <c r="C814" s="1" t="s">
        <v>118</v>
      </c>
      <c r="D814" s="1" t="s">
        <v>122</v>
      </c>
      <c r="E814" s="91" t="s">
        <v>11</v>
      </c>
      <c r="F814" s="2">
        <v>150</v>
      </c>
      <c r="G814" s="1">
        <v>2</v>
      </c>
      <c r="H814" s="16">
        <f>תקן_מקור[[#This Row],[עלות פריט]]*תקן_מקור[[#This Row],[כמות]]</f>
        <v>300</v>
      </c>
    </row>
    <row r="815" spans="1:8" x14ac:dyDescent="0.3">
      <c r="A815" s="87" t="s">
        <v>94</v>
      </c>
      <c r="B815" s="1">
        <v>60</v>
      </c>
      <c r="C815" s="1" t="s">
        <v>118</v>
      </c>
      <c r="D815" s="1" t="s">
        <v>122</v>
      </c>
      <c r="E815" s="91" t="s">
        <v>40</v>
      </c>
      <c r="F815" s="2">
        <v>300</v>
      </c>
      <c r="G815" s="2">
        <v>2</v>
      </c>
      <c r="H815" s="16">
        <f>תקן_מקור[[#This Row],[עלות פריט]]*תקן_מקור[[#This Row],[כמות]]</f>
        <v>600</v>
      </c>
    </row>
    <row r="816" spans="1:8" x14ac:dyDescent="0.3">
      <c r="A816" s="87" t="s">
        <v>94</v>
      </c>
      <c r="B816" s="1">
        <v>60</v>
      </c>
      <c r="C816" s="1" t="s">
        <v>118</v>
      </c>
      <c r="D816" s="1" t="s">
        <v>5</v>
      </c>
      <c r="E816" s="91" t="s">
        <v>126</v>
      </c>
      <c r="F816" s="2">
        <v>200</v>
      </c>
      <c r="G816" s="2">
        <v>2</v>
      </c>
      <c r="H816" s="16">
        <f>תקן_מקור[[#This Row],[עלות פריט]]*תקן_מקור[[#This Row],[כמות]]</f>
        <v>400</v>
      </c>
    </row>
    <row r="817" spans="1:8" x14ac:dyDescent="0.3">
      <c r="A817" s="87" t="s">
        <v>94</v>
      </c>
      <c r="B817" s="1">
        <v>60</v>
      </c>
      <c r="C817" s="1" t="s">
        <v>118</v>
      </c>
      <c r="D817" s="1" t="s">
        <v>68</v>
      </c>
      <c r="E817" s="91" t="s">
        <v>126</v>
      </c>
      <c r="F817" s="2">
        <v>200</v>
      </c>
      <c r="G817" s="2">
        <v>2</v>
      </c>
      <c r="H817" s="16">
        <f>תקן_מקור[[#This Row],[עלות פריט]]*תקן_מקור[[#This Row],[כמות]]</f>
        <v>400</v>
      </c>
    </row>
    <row r="818" spans="1:8" x14ac:dyDescent="0.3">
      <c r="A818" s="87" t="s">
        <v>94</v>
      </c>
      <c r="B818" s="1">
        <v>60</v>
      </c>
      <c r="C818" s="1" t="s">
        <v>118</v>
      </c>
      <c r="D818" s="1" t="s">
        <v>214</v>
      </c>
      <c r="E818" s="91" t="s">
        <v>126</v>
      </c>
      <c r="F818" s="2">
        <v>200</v>
      </c>
      <c r="G818" s="2">
        <v>4</v>
      </c>
      <c r="H818" s="16">
        <f>תקן_מקור[[#This Row],[עלות פריט]]*תקן_מקור[[#This Row],[כמות]]</f>
        <v>800</v>
      </c>
    </row>
    <row r="819" spans="1:8" x14ac:dyDescent="0.3">
      <c r="A819" s="87" t="s">
        <v>94</v>
      </c>
      <c r="B819" s="1">
        <v>60</v>
      </c>
      <c r="C819" s="1" t="s">
        <v>118</v>
      </c>
      <c r="D819" s="1" t="s">
        <v>204</v>
      </c>
      <c r="E819" s="91" t="s">
        <v>126</v>
      </c>
      <c r="F819" s="2">
        <v>200</v>
      </c>
      <c r="G819" s="2">
        <v>2</v>
      </c>
      <c r="H819" s="16">
        <f>תקן_מקור[[#This Row],[עלות פריט]]*תקן_מקור[[#This Row],[כמות]]</f>
        <v>400</v>
      </c>
    </row>
    <row r="820" spans="1:8" x14ac:dyDescent="0.3">
      <c r="A820" s="87" t="s">
        <v>94</v>
      </c>
      <c r="B820" s="1">
        <v>60</v>
      </c>
      <c r="C820" s="1" t="s">
        <v>118</v>
      </c>
      <c r="D820" s="1" t="s">
        <v>109</v>
      </c>
      <c r="E820" s="91" t="s">
        <v>58</v>
      </c>
      <c r="F820" s="2">
        <v>250</v>
      </c>
      <c r="G820" s="2">
        <v>1</v>
      </c>
      <c r="H820" s="16">
        <f>תקן_מקור[[#This Row],[עלות פריט]]*תקן_מקור[[#This Row],[כמות]]</f>
        <v>250</v>
      </c>
    </row>
    <row r="821" spans="1:8" x14ac:dyDescent="0.3">
      <c r="A821" s="87" t="s">
        <v>94</v>
      </c>
      <c r="B821" s="1">
        <v>60</v>
      </c>
      <c r="C821" s="1" t="s">
        <v>118</v>
      </c>
      <c r="D821" s="1" t="s">
        <v>122</v>
      </c>
      <c r="E821" s="91" t="s">
        <v>64</v>
      </c>
      <c r="F821" s="2">
        <v>350</v>
      </c>
      <c r="G821" s="1">
        <v>2</v>
      </c>
      <c r="H821" s="16">
        <f>תקן_מקור[[#This Row],[עלות פריט]]*תקן_מקור[[#This Row],[כמות]]</f>
        <v>700</v>
      </c>
    </row>
    <row r="822" spans="1:8" x14ac:dyDescent="0.3">
      <c r="A822" s="87" t="s">
        <v>94</v>
      </c>
      <c r="B822" s="1">
        <v>60</v>
      </c>
      <c r="C822" s="1" t="s">
        <v>118</v>
      </c>
      <c r="D822" s="1" t="s">
        <v>39</v>
      </c>
      <c r="E822" s="91" t="s">
        <v>42</v>
      </c>
      <c r="F822" s="2">
        <v>500</v>
      </c>
      <c r="G822" s="1">
        <v>3</v>
      </c>
      <c r="H822" s="16">
        <f>תקן_מקור[[#This Row],[עלות פריט]]*תקן_מקור[[#This Row],[כמות]]</f>
        <v>1500</v>
      </c>
    </row>
    <row r="823" spans="1:8" x14ac:dyDescent="0.3">
      <c r="A823" s="87" t="s">
        <v>94</v>
      </c>
      <c r="B823" s="1">
        <v>60</v>
      </c>
      <c r="C823" s="1" t="s">
        <v>118</v>
      </c>
      <c r="D823" s="1" t="s">
        <v>109</v>
      </c>
      <c r="E823" s="91" t="s">
        <v>57</v>
      </c>
      <c r="F823" s="2">
        <v>200</v>
      </c>
      <c r="G823" s="2">
        <v>10</v>
      </c>
      <c r="H823" s="16">
        <f>תקן_מקור[[#This Row],[עלות פריט]]*תקן_מקור[[#This Row],[כמות]]</f>
        <v>2000</v>
      </c>
    </row>
    <row r="824" spans="1:8" x14ac:dyDescent="0.3">
      <c r="A824" s="87" t="s">
        <v>94</v>
      </c>
      <c r="B824" s="1">
        <v>60</v>
      </c>
      <c r="C824" s="1" t="s">
        <v>118</v>
      </c>
      <c r="D824" s="1" t="s">
        <v>204</v>
      </c>
      <c r="E824" s="91" t="s">
        <v>79</v>
      </c>
      <c r="F824" s="2">
        <v>50</v>
      </c>
      <c r="G824" s="2">
        <v>1</v>
      </c>
      <c r="H824" s="16">
        <f>תקן_מקור[[#This Row],[עלות פריט]]*תקן_מקור[[#This Row],[כמות]]</f>
        <v>50</v>
      </c>
    </row>
    <row r="825" spans="1:8" x14ac:dyDescent="0.3">
      <c r="A825" s="87" t="s">
        <v>94</v>
      </c>
      <c r="B825" s="1">
        <v>60</v>
      </c>
      <c r="C825" s="1" t="s">
        <v>118</v>
      </c>
      <c r="D825" s="1" t="s">
        <v>204</v>
      </c>
      <c r="E825" s="91" t="s">
        <v>78</v>
      </c>
      <c r="F825" s="2">
        <v>150</v>
      </c>
      <c r="G825" s="2">
        <v>1</v>
      </c>
      <c r="H825" s="16">
        <f>תקן_מקור[[#This Row],[עלות פריט]]*תקן_מקור[[#This Row],[כמות]]</f>
        <v>150</v>
      </c>
    </row>
    <row r="826" spans="1:8" x14ac:dyDescent="0.3">
      <c r="A826" s="87" t="s">
        <v>94</v>
      </c>
      <c r="B826" s="1">
        <v>60</v>
      </c>
      <c r="C826" s="1" t="s">
        <v>118</v>
      </c>
      <c r="D826" s="1" t="s">
        <v>36</v>
      </c>
      <c r="E826" s="91" t="s">
        <v>37</v>
      </c>
      <c r="F826" s="2">
        <v>650</v>
      </c>
      <c r="G826" s="1">
        <v>1</v>
      </c>
      <c r="H826" s="16">
        <f>תקן_מקור[[#This Row],[עלות פריט]]*תקן_מקור[[#This Row],[כמות]]</f>
        <v>650</v>
      </c>
    </row>
    <row r="827" spans="1:8" x14ac:dyDescent="0.3">
      <c r="A827" s="87" t="s">
        <v>94</v>
      </c>
      <c r="B827" s="1">
        <v>60</v>
      </c>
      <c r="C827" s="1" t="s">
        <v>118</v>
      </c>
      <c r="D827" s="1" t="s">
        <v>69</v>
      </c>
      <c r="E827" s="91" t="s">
        <v>71</v>
      </c>
      <c r="F827" s="2">
        <v>150</v>
      </c>
      <c r="G827" s="1">
        <v>2</v>
      </c>
      <c r="H827" s="16">
        <f>תקן_מקור[[#This Row],[עלות פריט]]*תקן_מקור[[#This Row],[כמות]]</f>
        <v>300</v>
      </c>
    </row>
    <row r="828" spans="1:8" x14ac:dyDescent="0.3">
      <c r="A828" s="87" t="s">
        <v>94</v>
      </c>
      <c r="B828" s="1">
        <v>60</v>
      </c>
      <c r="C828" s="1" t="s">
        <v>118</v>
      </c>
      <c r="D828" s="1" t="s">
        <v>214</v>
      </c>
      <c r="E828" s="91" t="s">
        <v>80</v>
      </c>
      <c r="F828" s="2">
        <v>30</v>
      </c>
      <c r="G828" s="2">
        <v>30</v>
      </c>
      <c r="H828" s="16">
        <f>תקן_מקור[[#This Row],[עלות פריט]]*תקן_מקור[[#This Row],[כמות]]</f>
        <v>900</v>
      </c>
    </row>
    <row r="829" spans="1:8" ht="15" customHeight="1" x14ac:dyDescent="0.3">
      <c r="A829" s="87" t="s">
        <v>94</v>
      </c>
      <c r="B829" s="1">
        <v>60</v>
      </c>
      <c r="C829" s="1" t="s">
        <v>118</v>
      </c>
      <c r="D829" s="1" t="s">
        <v>36</v>
      </c>
      <c r="E829" s="91" t="s">
        <v>38</v>
      </c>
      <c r="F829" s="2">
        <v>750</v>
      </c>
      <c r="G829" s="1">
        <v>1</v>
      </c>
      <c r="H829" s="16">
        <f>תקן_מקור[[#This Row],[עלות פריט]]*תקן_מקור[[#This Row],[כמות]]</f>
        <v>750</v>
      </c>
    </row>
    <row r="830" spans="1:8" x14ac:dyDescent="0.3">
      <c r="A830" s="87" t="s">
        <v>94</v>
      </c>
      <c r="B830" s="1">
        <v>60</v>
      </c>
      <c r="C830" s="1" t="s">
        <v>118</v>
      </c>
      <c r="D830" s="1" t="s">
        <v>36</v>
      </c>
      <c r="E830" s="91" t="s">
        <v>1</v>
      </c>
      <c r="F830" s="2">
        <v>150</v>
      </c>
      <c r="G830" s="1">
        <v>1</v>
      </c>
      <c r="H830" s="16">
        <f>תקן_מקור[[#This Row],[עלות פריט]]*תקן_מקור[[#This Row],[כמות]]</f>
        <v>150</v>
      </c>
    </row>
    <row r="831" spans="1:8" x14ac:dyDescent="0.3">
      <c r="A831" s="87" t="s">
        <v>94</v>
      </c>
      <c r="B831" s="1">
        <v>60</v>
      </c>
      <c r="C831" s="1" t="s">
        <v>118</v>
      </c>
      <c r="D831" s="1" t="s">
        <v>122</v>
      </c>
      <c r="E831" s="91" t="s">
        <v>1</v>
      </c>
      <c r="F831" s="2">
        <v>150</v>
      </c>
      <c r="G831" s="1">
        <v>2</v>
      </c>
      <c r="H831" s="16">
        <f>תקן_מקור[[#This Row],[עלות פריט]]*תקן_מקור[[#This Row],[כמות]]</f>
        <v>300</v>
      </c>
    </row>
    <row r="832" spans="1:8" x14ac:dyDescent="0.3">
      <c r="A832" s="87" t="s">
        <v>94</v>
      </c>
      <c r="B832" s="1">
        <v>60</v>
      </c>
      <c r="C832" s="1" t="s">
        <v>118</v>
      </c>
      <c r="D832" s="1" t="s">
        <v>214</v>
      </c>
      <c r="E832" s="91" t="s">
        <v>1</v>
      </c>
      <c r="F832" s="2">
        <v>150</v>
      </c>
      <c r="G832" s="2">
        <v>4</v>
      </c>
      <c r="H832" s="16">
        <f>תקן_מקור[[#This Row],[עלות פריט]]*תקן_מקור[[#This Row],[כמות]]</f>
        <v>600</v>
      </c>
    </row>
    <row r="833" spans="1:8" x14ac:dyDescent="0.3">
      <c r="A833" s="87" t="s">
        <v>94</v>
      </c>
      <c r="B833" s="1">
        <v>60</v>
      </c>
      <c r="C833" s="1" t="s">
        <v>118</v>
      </c>
      <c r="D833" s="1" t="s">
        <v>5</v>
      </c>
      <c r="E833" s="91" t="s">
        <v>135</v>
      </c>
      <c r="F833" s="2">
        <v>1000</v>
      </c>
      <c r="G833" s="2">
        <v>4</v>
      </c>
      <c r="H833" s="16">
        <f>תקן_מקור[[#This Row],[עלות פריט]]*תקן_מקור[[#This Row],[כמות]]</f>
        <v>4000</v>
      </c>
    </row>
    <row r="834" spans="1:8" x14ac:dyDescent="0.3">
      <c r="A834" s="87" t="s">
        <v>94</v>
      </c>
      <c r="B834" s="1">
        <v>60</v>
      </c>
      <c r="C834" s="1" t="s">
        <v>118</v>
      </c>
      <c r="D834" s="1" t="s">
        <v>122</v>
      </c>
      <c r="E834" s="91" t="s">
        <v>13</v>
      </c>
      <c r="F834" s="2">
        <v>300</v>
      </c>
      <c r="G834" s="1">
        <v>1</v>
      </c>
      <c r="H834" s="16">
        <f>תקן_מקור[[#This Row],[עלות פריט]]*תקן_מקור[[#This Row],[כמות]]</f>
        <v>300</v>
      </c>
    </row>
    <row r="835" spans="1:8" x14ac:dyDescent="0.3">
      <c r="A835" s="87" t="s">
        <v>94</v>
      </c>
      <c r="B835" s="1">
        <v>60</v>
      </c>
      <c r="C835" s="1" t="s">
        <v>118</v>
      </c>
      <c r="D835" s="1" t="s">
        <v>204</v>
      </c>
      <c r="E835" s="91" t="s">
        <v>13</v>
      </c>
      <c r="F835" s="2">
        <v>300</v>
      </c>
      <c r="G835" s="1">
        <v>1</v>
      </c>
      <c r="H835" s="16">
        <f>תקן_מקור[[#This Row],[עלות פריט]]*תקן_מקור[[#This Row],[כמות]]</f>
        <v>300</v>
      </c>
    </row>
    <row r="836" spans="1:8" x14ac:dyDescent="0.3">
      <c r="A836" s="87" t="s">
        <v>94</v>
      </c>
      <c r="B836" s="1">
        <v>60</v>
      </c>
      <c r="C836" s="1" t="s">
        <v>118</v>
      </c>
      <c r="D836" s="1" t="s">
        <v>69</v>
      </c>
      <c r="E836" s="91" t="s">
        <v>76</v>
      </c>
      <c r="F836" s="2">
        <v>1000</v>
      </c>
      <c r="G836" s="1">
        <v>1</v>
      </c>
      <c r="H836" s="16">
        <f>תקן_מקור[[#This Row],[עלות פריט]]*תקן_מקור[[#This Row],[כמות]]</f>
        <v>1000</v>
      </c>
    </row>
    <row r="837" spans="1:8" x14ac:dyDescent="0.3">
      <c r="A837" s="87" t="s">
        <v>94</v>
      </c>
      <c r="B837" s="1">
        <v>60</v>
      </c>
      <c r="C837" s="1" t="s">
        <v>118</v>
      </c>
      <c r="D837" s="1" t="s">
        <v>122</v>
      </c>
      <c r="E837" s="91" t="s">
        <v>65</v>
      </c>
      <c r="F837" s="2">
        <v>200</v>
      </c>
      <c r="G837" s="1">
        <v>2</v>
      </c>
      <c r="H837" s="16">
        <f>תקן_מקור[[#This Row],[עלות פריט]]*תקן_מקור[[#This Row],[כמות]]</f>
        <v>400</v>
      </c>
    </row>
    <row r="838" spans="1:8" x14ac:dyDescent="0.3">
      <c r="A838" s="87" t="s">
        <v>94</v>
      </c>
      <c r="B838" s="1">
        <v>60</v>
      </c>
      <c r="C838" s="1" t="s">
        <v>118</v>
      </c>
      <c r="D838" s="1" t="s">
        <v>109</v>
      </c>
      <c r="E838" s="91" t="s">
        <v>75</v>
      </c>
      <c r="F838" s="2">
        <v>8000</v>
      </c>
      <c r="G838" s="2">
        <v>1</v>
      </c>
      <c r="H838" s="16">
        <f>תקן_מקור[[#This Row],[עלות פריט]]*תקן_מקור[[#This Row],[כמות]]</f>
        <v>8000</v>
      </c>
    </row>
    <row r="839" spans="1:8" ht="15" customHeight="1" x14ac:dyDescent="0.3">
      <c r="A839" s="87" t="s">
        <v>94</v>
      </c>
      <c r="B839" s="1">
        <v>60</v>
      </c>
      <c r="C839" s="1" t="s">
        <v>118</v>
      </c>
      <c r="D839" s="1" t="s">
        <v>109</v>
      </c>
      <c r="E839" s="91" t="s">
        <v>614</v>
      </c>
      <c r="F839" s="2">
        <v>500</v>
      </c>
      <c r="G839" s="2">
        <v>20</v>
      </c>
      <c r="H839" s="16">
        <f>תקן_מקור[[#This Row],[עלות פריט]]*תקן_מקור[[#This Row],[כמות]]</f>
        <v>10000</v>
      </c>
    </row>
    <row r="840" spans="1:8" x14ac:dyDescent="0.3">
      <c r="A840" s="87" t="s">
        <v>94</v>
      </c>
      <c r="B840" s="1">
        <v>60</v>
      </c>
      <c r="C840" s="1" t="s">
        <v>118</v>
      </c>
      <c r="D840" s="89" t="s">
        <v>109</v>
      </c>
      <c r="E840" s="91" t="s">
        <v>97</v>
      </c>
      <c r="F840" s="2">
        <v>900</v>
      </c>
      <c r="G840" s="1">
        <v>1</v>
      </c>
      <c r="H840" s="16">
        <f>תקן_מקור[[#This Row],[עלות פריט]]*תקן_מקור[[#This Row],[כמות]]</f>
        <v>900</v>
      </c>
    </row>
    <row r="841" spans="1:8" x14ac:dyDescent="0.3">
      <c r="A841" s="87" t="s">
        <v>94</v>
      </c>
      <c r="B841" s="1">
        <v>60</v>
      </c>
      <c r="C841" s="1" t="s">
        <v>118</v>
      </c>
      <c r="D841" s="1" t="s">
        <v>109</v>
      </c>
      <c r="E841" s="91" t="s">
        <v>56</v>
      </c>
      <c r="F841" s="2">
        <v>150</v>
      </c>
      <c r="G841" s="2">
        <v>2</v>
      </c>
      <c r="H841" s="16">
        <f>תקן_מקור[[#This Row],[עלות פריט]]*תקן_מקור[[#This Row],[כמות]]</f>
        <v>300</v>
      </c>
    </row>
    <row r="842" spans="1:8" x14ac:dyDescent="0.3">
      <c r="A842" s="87" t="s">
        <v>94</v>
      </c>
      <c r="B842" s="1">
        <v>60</v>
      </c>
      <c r="C842" s="1" t="s">
        <v>118</v>
      </c>
      <c r="D842" s="1" t="s">
        <v>109</v>
      </c>
      <c r="E842" s="91" t="s">
        <v>62</v>
      </c>
      <c r="F842" s="2">
        <v>2200</v>
      </c>
      <c r="G842" s="2">
        <v>1</v>
      </c>
      <c r="H842" s="16">
        <f>תקן_מקור[[#This Row],[עלות פריט]]*תקן_מקור[[#This Row],[כמות]]</f>
        <v>2200</v>
      </c>
    </row>
    <row r="843" spans="1:8" x14ac:dyDescent="0.3">
      <c r="A843" s="87" t="s">
        <v>94</v>
      </c>
      <c r="B843" s="1">
        <v>60</v>
      </c>
      <c r="C843" s="1" t="s">
        <v>114</v>
      </c>
      <c r="D843" s="89" t="s">
        <v>114</v>
      </c>
      <c r="E843" s="92" t="s">
        <v>205</v>
      </c>
      <c r="F843" s="2"/>
      <c r="G843" s="1">
        <v>0</v>
      </c>
      <c r="H843" s="16">
        <f>תקן_מקור[[#This Row],[עלות פריט]]*תקן_מקור[[#This Row],[כמות]]</f>
        <v>0</v>
      </c>
    </row>
    <row r="844" spans="1:8" x14ac:dyDescent="0.3">
      <c r="A844" s="87" t="s">
        <v>94</v>
      </c>
      <c r="B844" s="1">
        <v>60</v>
      </c>
      <c r="C844" s="93" t="s">
        <v>113</v>
      </c>
      <c r="D844" s="94" t="s">
        <v>113</v>
      </c>
      <c r="E844" s="92" t="s">
        <v>205</v>
      </c>
      <c r="F844" s="1"/>
      <c r="G844" s="1">
        <v>0</v>
      </c>
      <c r="H844" s="16">
        <f>תקן_מקור[[#This Row],[עלות פריט]]*תקן_מקור[[#This Row],[כמות]]</f>
        <v>0</v>
      </c>
    </row>
    <row r="845" spans="1:8" x14ac:dyDescent="0.3">
      <c r="A845" s="87" t="s">
        <v>94</v>
      </c>
      <c r="B845" s="1">
        <v>60</v>
      </c>
      <c r="C845" s="1" t="s">
        <v>67</v>
      </c>
      <c r="D845" s="89" t="s">
        <v>67</v>
      </c>
      <c r="E845" s="92" t="s">
        <v>205</v>
      </c>
      <c r="F845" s="2"/>
      <c r="G845" s="1">
        <v>0</v>
      </c>
      <c r="H845" s="16">
        <f>תקן_מקור[[#This Row],[עלות פריט]]*תקן_מקור[[#This Row],[כמות]]</f>
        <v>0</v>
      </c>
    </row>
    <row r="846" spans="1:8" x14ac:dyDescent="0.3">
      <c r="A846" s="87" t="s">
        <v>94</v>
      </c>
      <c r="B846" s="1">
        <v>60</v>
      </c>
      <c r="C846" s="1" t="s">
        <v>119</v>
      </c>
      <c r="D846" s="89" t="s">
        <v>119</v>
      </c>
      <c r="E846" s="92" t="s">
        <v>205</v>
      </c>
      <c r="F846" s="2"/>
      <c r="G846" s="1">
        <v>0</v>
      </c>
      <c r="H846" s="16">
        <f>תקן_מקור[[#This Row],[עלות פריט]]*תקן_מקור[[#This Row],[כמות]]</f>
        <v>0</v>
      </c>
    </row>
    <row r="847" spans="1:8" x14ac:dyDescent="0.3">
      <c r="A847" s="87" t="s">
        <v>94</v>
      </c>
      <c r="B847" s="1">
        <v>60</v>
      </c>
      <c r="C847" s="1" t="s">
        <v>206</v>
      </c>
      <c r="D847" s="89" t="s">
        <v>206</v>
      </c>
      <c r="E847" s="92" t="s">
        <v>205</v>
      </c>
      <c r="F847" s="2"/>
      <c r="G847" s="1">
        <v>0</v>
      </c>
      <c r="H847" s="16">
        <f>תקן_מקור[[#This Row],[עלות פריט]]*תקן_מקור[[#This Row],[כמות]]</f>
        <v>0</v>
      </c>
    </row>
    <row r="848" spans="1:8" x14ac:dyDescent="0.3">
      <c r="A848" s="87" t="s">
        <v>94</v>
      </c>
      <c r="B848" s="1">
        <v>60</v>
      </c>
      <c r="C848" s="1" t="s">
        <v>459</v>
      </c>
      <c r="D848" s="1" t="s">
        <v>124</v>
      </c>
      <c r="E848" s="91" t="s">
        <v>210</v>
      </c>
      <c r="F848" s="2">
        <v>1000</v>
      </c>
      <c r="G848" s="2">
        <v>1</v>
      </c>
      <c r="H848" s="16">
        <f>תקן_מקור[[#This Row],[עלות פריט]]*תקן_מקור[[#This Row],[כמות]]</f>
        <v>1000</v>
      </c>
    </row>
    <row r="849" spans="1:8" x14ac:dyDescent="0.3">
      <c r="A849" s="87" t="s">
        <v>94</v>
      </c>
      <c r="B849" s="1">
        <v>60</v>
      </c>
      <c r="C849" s="1" t="s">
        <v>459</v>
      </c>
      <c r="D849" s="1" t="s">
        <v>124</v>
      </c>
      <c r="E849" s="91" t="s">
        <v>129</v>
      </c>
      <c r="F849" s="2">
        <v>2500</v>
      </c>
      <c r="G849" s="2">
        <v>1</v>
      </c>
      <c r="H849" s="16">
        <f>תקן_מקור[[#This Row],[עלות פריט]]*תקן_מקור[[#This Row],[כמות]]</f>
        <v>2500</v>
      </c>
    </row>
    <row r="850" spans="1:8" x14ac:dyDescent="0.3">
      <c r="A850" s="87" t="s">
        <v>94</v>
      </c>
      <c r="B850" s="1">
        <v>60</v>
      </c>
      <c r="C850" s="1" t="s">
        <v>459</v>
      </c>
      <c r="D850" s="1" t="s">
        <v>124</v>
      </c>
      <c r="E850" s="91" t="s">
        <v>23</v>
      </c>
      <c r="F850" s="2">
        <v>2000</v>
      </c>
      <c r="G850" s="2">
        <v>1</v>
      </c>
      <c r="H850" s="16">
        <f>תקן_מקור[[#This Row],[עלות פריט]]*תקן_מקור[[#This Row],[כמות]]</f>
        <v>2000</v>
      </c>
    </row>
    <row r="851" spans="1:8" x14ac:dyDescent="0.3">
      <c r="A851" s="87" t="s">
        <v>94</v>
      </c>
      <c r="B851" s="1">
        <v>60</v>
      </c>
      <c r="C851" s="1" t="s">
        <v>459</v>
      </c>
      <c r="D851" s="1" t="s">
        <v>124</v>
      </c>
      <c r="E851" s="91" t="s">
        <v>18</v>
      </c>
      <c r="F851" s="2">
        <v>1500</v>
      </c>
      <c r="G851" s="2">
        <v>1</v>
      </c>
      <c r="H851" s="16">
        <f>תקן_מקור[[#This Row],[עלות פריט]]*תקן_מקור[[#This Row],[כמות]]</f>
        <v>1500</v>
      </c>
    </row>
    <row r="852" spans="1:8" x14ac:dyDescent="0.3">
      <c r="A852" s="87" t="s">
        <v>94</v>
      </c>
      <c r="B852" s="1">
        <v>60</v>
      </c>
      <c r="C852" s="1" t="s">
        <v>459</v>
      </c>
      <c r="D852" s="1" t="s">
        <v>124</v>
      </c>
      <c r="E852" s="91" t="s">
        <v>98</v>
      </c>
      <c r="F852" s="2">
        <v>1600</v>
      </c>
      <c r="G852" s="2">
        <v>1</v>
      </c>
      <c r="H852" s="16">
        <f>תקן_מקור[[#This Row],[עלות פריט]]*תקן_מקור[[#This Row],[כמות]]</f>
        <v>1600</v>
      </c>
    </row>
    <row r="853" spans="1:8" x14ac:dyDescent="0.3">
      <c r="A853" s="87" t="s">
        <v>94</v>
      </c>
      <c r="B853" s="1">
        <v>60</v>
      </c>
      <c r="C853" s="1" t="s">
        <v>459</v>
      </c>
      <c r="D853" s="1" t="s">
        <v>124</v>
      </c>
      <c r="E853" s="91" t="s">
        <v>26</v>
      </c>
      <c r="F853" s="2">
        <v>2950</v>
      </c>
      <c r="G853" s="2">
        <v>1</v>
      </c>
      <c r="H853" s="16">
        <f>תקן_מקור[[#This Row],[עלות פריט]]*תקן_מקור[[#This Row],[כמות]]</f>
        <v>2950</v>
      </c>
    </row>
    <row r="854" spans="1:8" x14ac:dyDescent="0.3">
      <c r="A854" s="87" t="s">
        <v>94</v>
      </c>
      <c r="B854" s="1">
        <v>60</v>
      </c>
      <c r="C854" s="1" t="s">
        <v>459</v>
      </c>
      <c r="D854" s="1" t="s">
        <v>124</v>
      </c>
      <c r="E854" s="91" t="s">
        <v>134</v>
      </c>
      <c r="F854" s="2">
        <v>450</v>
      </c>
      <c r="G854" s="2">
        <v>2</v>
      </c>
      <c r="H854" s="16">
        <f>תקן_מקור[[#This Row],[עלות פריט]]*תקן_מקור[[#This Row],[כמות]]</f>
        <v>900</v>
      </c>
    </row>
    <row r="855" spans="1:8" x14ac:dyDescent="0.3">
      <c r="A855" s="87" t="s">
        <v>94</v>
      </c>
      <c r="B855" s="1">
        <v>60</v>
      </c>
      <c r="C855" s="1" t="s">
        <v>459</v>
      </c>
      <c r="D855" s="1" t="s">
        <v>124</v>
      </c>
      <c r="E855" s="91" t="s">
        <v>620</v>
      </c>
      <c r="F855" s="2">
        <v>2500</v>
      </c>
      <c r="G855" s="2">
        <v>1</v>
      </c>
      <c r="H855" s="16">
        <f>תקן_מקור[[#This Row],[עלות פריט]]*תקן_מקור[[#This Row],[כמות]]</f>
        <v>2500</v>
      </c>
    </row>
    <row r="856" spans="1:8" x14ac:dyDescent="0.3">
      <c r="A856" s="87" t="s">
        <v>94</v>
      </c>
      <c r="B856" s="1">
        <v>60</v>
      </c>
      <c r="C856" s="1" t="s">
        <v>459</v>
      </c>
      <c r="D856" s="1" t="s">
        <v>124</v>
      </c>
      <c r="E856" s="91" t="s">
        <v>25</v>
      </c>
      <c r="F856" s="2">
        <v>500</v>
      </c>
      <c r="G856" s="2">
        <v>2</v>
      </c>
      <c r="H856" s="16">
        <f>תקן_מקור[[#This Row],[עלות פריט]]*תקן_מקור[[#This Row],[כמות]]</f>
        <v>1000</v>
      </c>
    </row>
    <row r="857" spans="1:8" x14ac:dyDescent="0.3">
      <c r="A857" s="87" t="s">
        <v>94</v>
      </c>
      <c r="B857" s="1">
        <v>60</v>
      </c>
      <c r="C857" s="1" t="s">
        <v>459</v>
      </c>
      <c r="D857" s="1" t="s">
        <v>124</v>
      </c>
      <c r="E857" s="91" t="s">
        <v>24</v>
      </c>
      <c r="F857" s="2">
        <v>2200</v>
      </c>
      <c r="G857" s="2">
        <v>1</v>
      </c>
      <c r="H857" s="16">
        <f>תקן_מקור[[#This Row],[עלות פריט]]*תקן_מקור[[#This Row],[כמות]]</f>
        <v>2200</v>
      </c>
    </row>
    <row r="858" spans="1:8" x14ac:dyDescent="0.3">
      <c r="A858" s="87" t="s">
        <v>94</v>
      </c>
      <c r="B858" s="1">
        <v>60</v>
      </c>
      <c r="C858" s="1" t="s">
        <v>459</v>
      </c>
      <c r="D858" s="1" t="s">
        <v>124</v>
      </c>
      <c r="E858" s="91" t="s">
        <v>74</v>
      </c>
      <c r="F858" s="2">
        <v>550</v>
      </c>
      <c r="G858" s="2">
        <v>1</v>
      </c>
      <c r="H858" s="16">
        <f>תקן_מקור[[#This Row],[עלות פריט]]*תקן_מקור[[#This Row],[כמות]]</f>
        <v>550</v>
      </c>
    </row>
    <row r="859" spans="1:8" x14ac:dyDescent="0.3">
      <c r="A859" s="87" t="s">
        <v>94</v>
      </c>
      <c r="B859" s="1">
        <v>60</v>
      </c>
      <c r="C859" s="1" t="s">
        <v>459</v>
      </c>
      <c r="D859" s="1" t="s">
        <v>124</v>
      </c>
      <c r="E859" s="91" t="s">
        <v>22</v>
      </c>
      <c r="F859" s="2">
        <v>400</v>
      </c>
      <c r="G859" s="2">
        <v>1</v>
      </c>
      <c r="H859" s="16">
        <f>תקן_מקור[[#This Row],[עלות פריט]]*תקן_מקור[[#This Row],[כמות]]</f>
        <v>400</v>
      </c>
    </row>
    <row r="860" spans="1:8" x14ac:dyDescent="0.3">
      <c r="A860" s="87" t="s">
        <v>94</v>
      </c>
      <c r="B860" s="1">
        <v>60</v>
      </c>
      <c r="C860" s="1" t="s">
        <v>459</v>
      </c>
      <c r="D860" s="1" t="s">
        <v>124</v>
      </c>
      <c r="E860" s="91" t="s">
        <v>17</v>
      </c>
      <c r="F860" s="2">
        <v>600</v>
      </c>
      <c r="G860" s="2">
        <v>1</v>
      </c>
      <c r="H860" s="16">
        <f>תקן_מקור[[#This Row],[עלות פריט]]*תקן_מקור[[#This Row],[כמות]]</f>
        <v>600</v>
      </c>
    </row>
    <row r="861" spans="1:8" x14ac:dyDescent="0.3">
      <c r="A861" s="87" t="s">
        <v>94</v>
      </c>
      <c r="B861" s="1">
        <v>60</v>
      </c>
      <c r="C861" s="1" t="s">
        <v>459</v>
      </c>
      <c r="D861" s="1" t="s">
        <v>124</v>
      </c>
      <c r="E861" s="91" t="s">
        <v>28</v>
      </c>
      <c r="F861" s="2">
        <v>300</v>
      </c>
      <c r="G861" s="2">
        <v>1</v>
      </c>
      <c r="H861" s="16">
        <f>תקן_מקור[[#This Row],[עלות פריט]]*תקן_מקור[[#This Row],[כמות]]</f>
        <v>300</v>
      </c>
    </row>
    <row r="862" spans="1:8" x14ac:dyDescent="0.3">
      <c r="A862" s="87" t="s">
        <v>94</v>
      </c>
      <c r="B862" s="1">
        <v>60</v>
      </c>
      <c r="C862" s="1" t="s">
        <v>459</v>
      </c>
      <c r="D862" s="1" t="s">
        <v>124</v>
      </c>
      <c r="E862" s="91" t="s">
        <v>27</v>
      </c>
      <c r="F862" s="2">
        <v>900</v>
      </c>
      <c r="G862" s="2">
        <v>1</v>
      </c>
      <c r="H862" s="16">
        <f>תקן_מקור[[#This Row],[עלות פריט]]*תקן_מקור[[#This Row],[כמות]]</f>
        <v>900</v>
      </c>
    </row>
    <row r="863" spans="1:8" x14ac:dyDescent="0.3">
      <c r="A863" s="87" t="s">
        <v>94</v>
      </c>
      <c r="B863" s="1">
        <v>60</v>
      </c>
      <c r="C863" s="1" t="s">
        <v>459</v>
      </c>
      <c r="D863" s="1" t="s">
        <v>124</v>
      </c>
      <c r="E863" s="91" t="s">
        <v>21</v>
      </c>
      <c r="F863" s="2">
        <v>800</v>
      </c>
      <c r="G863" s="2">
        <v>1</v>
      </c>
      <c r="H863" s="16">
        <f>תקן_מקור[[#This Row],[עלות פריט]]*תקן_מקור[[#This Row],[כמות]]</f>
        <v>800</v>
      </c>
    </row>
    <row r="864" spans="1:8" x14ac:dyDescent="0.3">
      <c r="A864" s="87" t="s">
        <v>94</v>
      </c>
      <c r="B864" s="1">
        <v>60</v>
      </c>
      <c r="C864" s="1" t="s">
        <v>459</v>
      </c>
      <c r="D864" s="1" t="s">
        <v>124</v>
      </c>
      <c r="E864" s="91" t="s">
        <v>1</v>
      </c>
      <c r="F864" s="2">
        <v>150</v>
      </c>
      <c r="G864" s="2">
        <v>1</v>
      </c>
      <c r="H864" s="16">
        <f>תקן_מקור[[#This Row],[עלות פריט]]*תקן_מקור[[#This Row],[כמות]]</f>
        <v>150</v>
      </c>
    </row>
    <row r="865" spans="1:8" x14ac:dyDescent="0.3">
      <c r="A865" s="87" t="s">
        <v>94</v>
      </c>
      <c r="B865" s="1">
        <v>60</v>
      </c>
      <c r="C865" s="1" t="s">
        <v>459</v>
      </c>
      <c r="D865" s="1" t="s">
        <v>124</v>
      </c>
      <c r="E865" s="91" t="s">
        <v>13</v>
      </c>
      <c r="F865" s="2">
        <v>300</v>
      </c>
      <c r="G865" s="2">
        <v>1</v>
      </c>
      <c r="H865" s="16">
        <f>תקן_מקור[[#This Row],[עלות פריט]]*תקן_מקור[[#This Row],[כמות]]</f>
        <v>300</v>
      </c>
    </row>
    <row r="866" spans="1:8" x14ac:dyDescent="0.3">
      <c r="A866" s="87" t="s">
        <v>94</v>
      </c>
      <c r="B866" s="1">
        <v>60</v>
      </c>
      <c r="C866" s="1" t="s">
        <v>459</v>
      </c>
      <c r="D866" s="1" t="s">
        <v>124</v>
      </c>
      <c r="E866" s="91" t="s">
        <v>20</v>
      </c>
      <c r="F866" s="2">
        <v>350</v>
      </c>
      <c r="G866" s="2">
        <v>1</v>
      </c>
      <c r="H866" s="16">
        <f>תקן_מקור[[#This Row],[עלות פריט]]*תקן_מקור[[#This Row],[כמות]]</f>
        <v>350</v>
      </c>
    </row>
    <row r="867" spans="1:8" x14ac:dyDescent="0.3">
      <c r="A867" s="87" t="s">
        <v>94</v>
      </c>
      <c r="B867" s="1">
        <v>60</v>
      </c>
      <c r="C867" s="1" t="s">
        <v>459</v>
      </c>
      <c r="D867" s="1" t="s">
        <v>124</v>
      </c>
      <c r="E867" s="91" t="s">
        <v>19</v>
      </c>
      <c r="F867" s="2">
        <v>750</v>
      </c>
      <c r="G867" s="2">
        <v>1</v>
      </c>
      <c r="H867" s="16">
        <f>תקן_מקור[[#This Row],[עלות פריט]]*תקן_מקור[[#This Row],[כמות]]</f>
        <v>750</v>
      </c>
    </row>
    <row r="868" spans="1:8" x14ac:dyDescent="0.3">
      <c r="A868" s="87" t="s">
        <v>94</v>
      </c>
      <c r="B868" s="1">
        <v>60</v>
      </c>
      <c r="C868" s="1" t="s">
        <v>117</v>
      </c>
      <c r="D868" s="1" t="s">
        <v>69</v>
      </c>
      <c r="E868" s="91" t="s">
        <v>72</v>
      </c>
      <c r="F868" s="2">
        <v>2500</v>
      </c>
      <c r="G868" s="1">
        <v>1</v>
      </c>
      <c r="H868" s="16">
        <f>תקן_מקור[[#This Row],[עלות פריט]]*תקן_מקור[[#This Row],[כמות]]</f>
        <v>2500</v>
      </c>
    </row>
    <row r="869" spans="1:8" x14ac:dyDescent="0.3">
      <c r="A869" s="87" t="s">
        <v>94</v>
      </c>
      <c r="B869" s="1">
        <v>60</v>
      </c>
      <c r="C869" s="1" t="s">
        <v>117</v>
      </c>
      <c r="D869" s="1" t="s">
        <v>122</v>
      </c>
      <c r="E869" s="91" t="s">
        <v>15</v>
      </c>
      <c r="F869" s="2">
        <v>250</v>
      </c>
      <c r="G869" s="1">
        <v>2</v>
      </c>
      <c r="H869" s="16">
        <f>תקן_מקור[[#This Row],[עלות פריט]]*תקן_מקור[[#This Row],[כמות]]</f>
        <v>500</v>
      </c>
    </row>
    <row r="870" spans="1:8" x14ac:dyDescent="0.3">
      <c r="A870" s="87" t="s">
        <v>94</v>
      </c>
      <c r="B870" s="1">
        <v>60</v>
      </c>
      <c r="C870" s="1" t="s">
        <v>117</v>
      </c>
      <c r="D870" s="1" t="s">
        <v>69</v>
      </c>
      <c r="E870" s="91" t="s">
        <v>70</v>
      </c>
      <c r="F870" s="2">
        <v>3500</v>
      </c>
      <c r="G870" s="1">
        <v>1</v>
      </c>
      <c r="H870" s="16">
        <f>תקן_מקור[[#This Row],[עלות פריט]]*תקן_מקור[[#This Row],[כמות]]</f>
        <v>3500</v>
      </c>
    </row>
    <row r="871" spans="1:8" x14ac:dyDescent="0.3">
      <c r="A871" s="87" t="s">
        <v>94</v>
      </c>
      <c r="B871" s="1">
        <v>60</v>
      </c>
      <c r="C871" s="1" t="s">
        <v>117</v>
      </c>
      <c r="D871" s="1" t="s">
        <v>36</v>
      </c>
      <c r="E871" s="91" t="s">
        <v>410</v>
      </c>
      <c r="F871" s="2">
        <v>15000</v>
      </c>
      <c r="G871" s="1">
        <v>1</v>
      </c>
      <c r="H871" s="16">
        <f>תקן_מקור[[#This Row],[עלות פריט]]*תקן_מקור[[#This Row],[כמות]]</f>
        <v>15000</v>
      </c>
    </row>
    <row r="872" spans="1:8" x14ac:dyDescent="0.3">
      <c r="A872" s="87" t="s">
        <v>94</v>
      </c>
      <c r="B872" s="1">
        <v>60</v>
      </c>
      <c r="C872" s="1" t="s">
        <v>117</v>
      </c>
      <c r="D872" s="1" t="s">
        <v>39</v>
      </c>
      <c r="E872" s="91" t="s">
        <v>41</v>
      </c>
      <c r="F872" s="2">
        <v>650</v>
      </c>
      <c r="G872" s="1">
        <v>4</v>
      </c>
      <c r="H872" s="16">
        <f>תקן_מקור[[#This Row],[עלות פריט]]*תקן_מקור[[#This Row],[כמות]]</f>
        <v>2600</v>
      </c>
    </row>
    <row r="873" spans="1:8" x14ac:dyDescent="0.3">
      <c r="A873" s="87" t="s">
        <v>94</v>
      </c>
      <c r="B873" s="1">
        <v>60</v>
      </c>
      <c r="C873" s="1" t="s">
        <v>117</v>
      </c>
      <c r="D873" s="1" t="s">
        <v>0</v>
      </c>
      <c r="E873" s="91" t="s">
        <v>77</v>
      </c>
      <c r="F873" s="2">
        <v>2500</v>
      </c>
      <c r="G873" s="2">
        <v>1</v>
      </c>
      <c r="H873" s="16">
        <f>תקן_מקור[[#This Row],[עלות פריט]]*תקן_מקור[[#This Row],[כמות]]</f>
        <v>2500</v>
      </c>
    </row>
    <row r="874" spans="1:8" x14ac:dyDescent="0.3">
      <c r="A874" s="87" t="s">
        <v>94</v>
      </c>
      <c r="B874" s="1">
        <v>60</v>
      </c>
      <c r="C874" s="1" t="s">
        <v>117</v>
      </c>
      <c r="D874" s="1" t="s">
        <v>5</v>
      </c>
      <c r="E874" s="91" t="s">
        <v>6</v>
      </c>
      <c r="F874" s="2">
        <v>4500</v>
      </c>
      <c r="G874" s="2">
        <v>1</v>
      </c>
      <c r="H874" s="16">
        <f>תקן_מקור[[#This Row],[עלות פריט]]*תקן_מקור[[#This Row],[כמות]]</f>
        <v>4500</v>
      </c>
    </row>
    <row r="875" spans="1:8" x14ac:dyDescent="0.3">
      <c r="A875" s="87" t="s">
        <v>94</v>
      </c>
      <c r="B875" s="1">
        <v>60</v>
      </c>
      <c r="C875" s="1" t="s">
        <v>117</v>
      </c>
      <c r="D875" s="1" t="s">
        <v>122</v>
      </c>
      <c r="E875" s="91" t="s">
        <v>14</v>
      </c>
      <c r="F875" s="2">
        <v>250</v>
      </c>
      <c r="G875" s="1">
        <v>2</v>
      </c>
      <c r="H875" s="16">
        <f>תקן_מקור[[#This Row],[עלות פריט]]*תקן_מקור[[#This Row],[כמות]]</f>
        <v>500</v>
      </c>
    </row>
    <row r="876" spans="1:8" x14ac:dyDescent="0.3">
      <c r="A876" s="87" t="s">
        <v>94</v>
      </c>
      <c r="B876" s="1">
        <v>60</v>
      </c>
      <c r="C876" s="1" t="s">
        <v>109</v>
      </c>
      <c r="D876" s="89" t="s">
        <v>204</v>
      </c>
      <c r="E876" s="91" t="s">
        <v>425</v>
      </c>
      <c r="F876" s="2">
        <v>250</v>
      </c>
      <c r="G876" s="1">
        <v>1</v>
      </c>
      <c r="H876" s="16">
        <f>תקן_מקור[[#This Row],[עלות פריט]]*תקן_מקור[[#This Row],[כמות]]</f>
        <v>250</v>
      </c>
    </row>
    <row r="877" spans="1:8" x14ac:dyDescent="0.3">
      <c r="A877" s="87" t="s">
        <v>94</v>
      </c>
      <c r="B877" s="1">
        <v>60</v>
      </c>
      <c r="C877" s="1" t="s">
        <v>109</v>
      </c>
      <c r="D877" s="1" t="s">
        <v>204</v>
      </c>
      <c r="E877" s="91" t="s">
        <v>412</v>
      </c>
      <c r="F877" s="2">
        <v>2500</v>
      </c>
      <c r="G877" s="1">
        <v>1</v>
      </c>
      <c r="H877" s="16">
        <f>תקן_מקור[[#This Row],[עלות פריט]]*תקן_מקור[[#This Row],[כמות]]</f>
        <v>2500</v>
      </c>
    </row>
    <row r="878" spans="1:8" x14ac:dyDescent="0.3">
      <c r="A878" s="87" t="s">
        <v>94</v>
      </c>
      <c r="B878" s="1">
        <v>60</v>
      </c>
      <c r="C878" s="1" t="s">
        <v>109</v>
      </c>
      <c r="D878" s="89" t="s">
        <v>109</v>
      </c>
      <c r="E878" s="91" t="s">
        <v>411</v>
      </c>
      <c r="F878" s="2">
        <v>350</v>
      </c>
      <c r="G878" s="1">
        <v>2</v>
      </c>
      <c r="H878" s="16">
        <f>תקן_מקור[[#This Row],[עלות פריט]]*תקן_מקור[[#This Row],[כמות]]</f>
        <v>700</v>
      </c>
    </row>
    <row r="879" spans="1:8" x14ac:dyDescent="0.3">
      <c r="A879" s="87" t="s">
        <v>94</v>
      </c>
      <c r="B879" s="1">
        <v>60</v>
      </c>
      <c r="C879" s="1" t="s">
        <v>109</v>
      </c>
      <c r="D879" s="89" t="s">
        <v>109</v>
      </c>
      <c r="E879" s="91" t="s">
        <v>120</v>
      </c>
      <c r="F879" s="2">
        <v>10000</v>
      </c>
      <c r="G879" s="1">
        <v>2</v>
      </c>
      <c r="H879" s="16">
        <f>תקן_מקור[[#This Row],[עלות פריט]]*תקן_מקור[[#This Row],[כמות]]</f>
        <v>20000</v>
      </c>
    </row>
    <row r="880" spans="1:8" x14ac:dyDescent="0.3">
      <c r="A880" s="87" t="s">
        <v>94</v>
      </c>
      <c r="B880" s="1">
        <v>60</v>
      </c>
      <c r="C880" s="1" t="s">
        <v>109</v>
      </c>
      <c r="D880" s="1" t="s">
        <v>109</v>
      </c>
      <c r="E880" s="95" t="s">
        <v>621</v>
      </c>
      <c r="F880" s="2">
        <v>250</v>
      </c>
      <c r="G880" s="2">
        <v>3</v>
      </c>
      <c r="H880" s="16">
        <f>תקן_מקור[[#This Row],[עלות פריט]]*תקן_מקור[[#This Row],[כמות]]</f>
        <v>750</v>
      </c>
    </row>
    <row r="881" spans="1:8" x14ac:dyDescent="0.3">
      <c r="A881" s="87" t="s">
        <v>94</v>
      </c>
      <c r="B881" s="1">
        <v>60</v>
      </c>
      <c r="C881" s="1" t="s">
        <v>458</v>
      </c>
      <c r="D881" s="1" t="s">
        <v>112</v>
      </c>
      <c r="E881" s="91" t="s">
        <v>438</v>
      </c>
      <c r="F881" s="2">
        <v>7500</v>
      </c>
      <c r="G881" s="2">
        <v>1</v>
      </c>
      <c r="H881" s="16">
        <f>תקן_מקור[[#This Row],[עלות פריט]]*תקן_מקור[[#This Row],[כמות]]</f>
        <v>7500</v>
      </c>
    </row>
    <row r="882" spans="1:8" x14ac:dyDescent="0.3">
      <c r="A882" s="87" t="s">
        <v>94</v>
      </c>
      <c r="B882" s="1">
        <v>60</v>
      </c>
      <c r="C882" s="1" t="s">
        <v>458</v>
      </c>
      <c r="D882" s="1" t="s">
        <v>112</v>
      </c>
      <c r="E882" s="91" t="s">
        <v>107</v>
      </c>
      <c r="F882" s="2">
        <v>1500</v>
      </c>
      <c r="G882" s="2">
        <v>2</v>
      </c>
      <c r="H882" s="16">
        <f>תקן_מקור[[#This Row],[עלות פריט]]*תקן_מקור[[#This Row],[כמות]]</f>
        <v>3000</v>
      </c>
    </row>
    <row r="883" spans="1:8" x14ac:dyDescent="0.3">
      <c r="A883" s="87" t="s">
        <v>94</v>
      </c>
      <c r="B883" s="1">
        <v>60</v>
      </c>
      <c r="C883" s="1" t="s">
        <v>458</v>
      </c>
      <c r="D883" s="1" t="s">
        <v>5</v>
      </c>
      <c r="E883" s="91" t="s">
        <v>622</v>
      </c>
      <c r="F883" s="2">
        <v>1000</v>
      </c>
      <c r="G883" s="2">
        <v>18</v>
      </c>
      <c r="H883" s="16">
        <f>תקן_מקור[[#This Row],[עלות פריט]]*תקן_מקור[[#This Row],[כמות]]</f>
        <v>18000</v>
      </c>
    </row>
    <row r="884" spans="1:8" x14ac:dyDescent="0.3">
      <c r="A884" s="87" t="s">
        <v>94</v>
      </c>
      <c r="B884" s="1">
        <v>60</v>
      </c>
      <c r="C884" s="1" t="s">
        <v>458</v>
      </c>
      <c r="D884" s="1" t="s">
        <v>121</v>
      </c>
      <c r="E884" s="91" t="s">
        <v>50</v>
      </c>
      <c r="F884" s="2">
        <v>3500</v>
      </c>
      <c r="G884" s="2">
        <v>2</v>
      </c>
      <c r="H884" s="16">
        <f>תקן_מקור[[#This Row],[עלות פריט]]*תקן_מקור[[#This Row],[כמות]]</f>
        <v>7000</v>
      </c>
    </row>
    <row r="885" spans="1:8" x14ac:dyDescent="0.3">
      <c r="A885" s="87" t="s">
        <v>94</v>
      </c>
      <c r="B885" s="1">
        <v>60</v>
      </c>
      <c r="C885" s="1" t="s">
        <v>458</v>
      </c>
      <c r="D885" s="1" t="s">
        <v>112</v>
      </c>
      <c r="E885" s="91" t="s">
        <v>223</v>
      </c>
      <c r="F885" s="2">
        <v>8500</v>
      </c>
      <c r="G885" s="2"/>
      <c r="H885" s="16">
        <f>תקן_מקור[[#This Row],[עלות פריט]]*תקן_מקור[[#This Row],[כמות]]</f>
        <v>0</v>
      </c>
    </row>
    <row r="886" spans="1:8" x14ac:dyDescent="0.3">
      <c r="A886" s="87" t="s">
        <v>94</v>
      </c>
      <c r="B886" s="1">
        <v>60</v>
      </c>
      <c r="C886" s="1" t="s">
        <v>458</v>
      </c>
      <c r="D886" s="1" t="s">
        <v>112</v>
      </c>
      <c r="E886" s="91" t="s">
        <v>221</v>
      </c>
      <c r="F886" s="2">
        <v>17000</v>
      </c>
      <c r="G886" s="2">
        <v>1</v>
      </c>
      <c r="H886" s="16">
        <f>תקן_מקור[[#This Row],[עלות פריט]]*תקן_מקור[[#This Row],[כמות]]</f>
        <v>17000</v>
      </c>
    </row>
    <row r="887" spans="1:8" x14ac:dyDescent="0.3">
      <c r="A887" s="87" t="s">
        <v>94</v>
      </c>
      <c r="B887" s="1">
        <v>60</v>
      </c>
      <c r="C887" s="1" t="s">
        <v>458</v>
      </c>
      <c r="D887" s="1" t="s">
        <v>112</v>
      </c>
      <c r="E887" s="91" t="s">
        <v>218</v>
      </c>
      <c r="F887" s="2">
        <v>5000</v>
      </c>
      <c r="G887" s="2">
        <v>1</v>
      </c>
      <c r="H887" s="16">
        <f>תקן_מקור[[#This Row],[עלות פריט]]*תקן_מקור[[#This Row],[כמות]]</f>
        <v>5000</v>
      </c>
    </row>
    <row r="888" spans="1:8" x14ac:dyDescent="0.3">
      <c r="A888" s="87" t="s">
        <v>94</v>
      </c>
      <c r="B888" s="1">
        <v>60</v>
      </c>
      <c r="C888" s="1" t="s">
        <v>458</v>
      </c>
      <c r="D888" s="1" t="s">
        <v>112</v>
      </c>
      <c r="E888" s="91" t="s">
        <v>48</v>
      </c>
      <c r="F888" s="2">
        <v>400</v>
      </c>
      <c r="G888" s="2">
        <v>5</v>
      </c>
      <c r="H888" s="16">
        <f>תקן_מקור[[#This Row],[עלות פריט]]*תקן_מקור[[#This Row],[כמות]]</f>
        <v>2000</v>
      </c>
    </row>
    <row r="889" spans="1:8" x14ac:dyDescent="0.3">
      <c r="A889" s="87" t="s">
        <v>94</v>
      </c>
      <c r="B889" s="1">
        <v>60</v>
      </c>
      <c r="C889" s="1" t="s">
        <v>458</v>
      </c>
      <c r="D889" s="89" t="s">
        <v>112</v>
      </c>
      <c r="E889" s="91" t="s">
        <v>225</v>
      </c>
      <c r="F889" s="2">
        <v>4500</v>
      </c>
      <c r="G889" s="1">
        <v>1</v>
      </c>
      <c r="H889" s="16">
        <f>תקן_מקור[[#This Row],[עלות פריט]]*תקן_מקור[[#This Row],[כמות]]</f>
        <v>4500</v>
      </c>
    </row>
    <row r="890" spans="1:8" x14ac:dyDescent="0.3">
      <c r="A890" s="87" t="s">
        <v>94</v>
      </c>
      <c r="B890" s="1">
        <v>60</v>
      </c>
      <c r="C890" s="1" t="s">
        <v>458</v>
      </c>
      <c r="D890" s="1" t="s">
        <v>112</v>
      </c>
      <c r="E890" s="91" t="s">
        <v>47</v>
      </c>
      <c r="F890" s="2">
        <v>8000</v>
      </c>
      <c r="G890" s="2">
        <v>1</v>
      </c>
      <c r="H890" s="16">
        <f>תקן_מקור[[#This Row],[עלות פריט]]*תקן_מקור[[#This Row],[כמות]]</f>
        <v>8000</v>
      </c>
    </row>
    <row r="891" spans="1:8" x14ac:dyDescent="0.3">
      <c r="A891" s="87" t="s">
        <v>94</v>
      </c>
      <c r="B891" s="1">
        <v>60</v>
      </c>
      <c r="C891" s="1" t="s">
        <v>458</v>
      </c>
      <c r="D891" s="1" t="s">
        <v>112</v>
      </c>
      <c r="E891" s="91" t="s">
        <v>222</v>
      </c>
      <c r="F891" s="2">
        <v>2500</v>
      </c>
      <c r="G891" s="2">
        <v>1</v>
      </c>
      <c r="H891" s="16">
        <f>תקן_מקור[[#This Row],[עלות פריט]]*תקן_מקור[[#This Row],[כמות]]</f>
        <v>2500</v>
      </c>
    </row>
    <row r="892" spans="1:8" x14ac:dyDescent="0.3">
      <c r="A892" s="87" t="s">
        <v>94</v>
      </c>
      <c r="B892" s="1">
        <v>60</v>
      </c>
      <c r="C892" s="1" t="s">
        <v>458</v>
      </c>
      <c r="D892" s="1" t="s">
        <v>123</v>
      </c>
      <c r="E892" s="91" t="s">
        <v>429</v>
      </c>
      <c r="F892" s="2">
        <v>150</v>
      </c>
      <c r="G892" s="2">
        <v>32</v>
      </c>
      <c r="H892" s="16">
        <f>תקן_מקור[[#This Row],[עלות פריט]]*תקן_מקור[[#This Row],[כמות]]</f>
        <v>4800</v>
      </c>
    </row>
    <row r="893" spans="1:8" x14ac:dyDescent="0.3">
      <c r="A893" s="87" t="s">
        <v>94</v>
      </c>
      <c r="B893" s="1">
        <v>60</v>
      </c>
      <c r="C893" s="1" t="s">
        <v>458</v>
      </c>
      <c r="D893" s="1" t="s">
        <v>112</v>
      </c>
      <c r="E893" s="91" t="s">
        <v>73</v>
      </c>
      <c r="F893" s="2">
        <v>9000</v>
      </c>
      <c r="G893" s="2">
        <v>1</v>
      </c>
      <c r="H893" s="16">
        <f>תקן_מקור[[#This Row],[עלות פריט]]*תקן_מקור[[#This Row],[כמות]]</f>
        <v>9000</v>
      </c>
    </row>
    <row r="894" spans="1:8" x14ac:dyDescent="0.3">
      <c r="A894" s="87" t="s">
        <v>94</v>
      </c>
      <c r="B894" s="1">
        <v>60</v>
      </c>
      <c r="C894" s="1" t="s">
        <v>458</v>
      </c>
      <c r="D894" s="1" t="s">
        <v>112</v>
      </c>
      <c r="E894" s="91" t="s">
        <v>44</v>
      </c>
      <c r="F894" s="2">
        <v>7700</v>
      </c>
      <c r="G894" s="2"/>
      <c r="H894" s="16">
        <f>תקן_מקור[[#This Row],[עלות פריט]]*תקן_מקור[[#This Row],[כמות]]</f>
        <v>0</v>
      </c>
    </row>
    <row r="895" spans="1:8" x14ac:dyDescent="0.3">
      <c r="A895" s="87" t="s">
        <v>94</v>
      </c>
      <c r="B895" s="1">
        <v>60</v>
      </c>
      <c r="C895" s="1" t="s">
        <v>458</v>
      </c>
      <c r="D895" s="1" t="s">
        <v>112</v>
      </c>
      <c r="E895" s="91" t="s">
        <v>45</v>
      </c>
      <c r="F895" s="2">
        <v>10800</v>
      </c>
      <c r="G895" s="2">
        <v>1</v>
      </c>
      <c r="H895" s="16">
        <f>תקן_מקור[[#This Row],[עלות פריט]]*תקן_מקור[[#This Row],[כמות]]</f>
        <v>10800</v>
      </c>
    </row>
    <row r="896" spans="1:8" x14ac:dyDescent="0.3">
      <c r="A896" s="87" t="s">
        <v>94</v>
      </c>
      <c r="B896" s="1">
        <v>60</v>
      </c>
      <c r="C896" s="1" t="s">
        <v>458</v>
      </c>
      <c r="D896" s="89" t="s">
        <v>112</v>
      </c>
      <c r="E896" s="91" t="s">
        <v>219</v>
      </c>
      <c r="F896" s="2">
        <v>3000</v>
      </c>
      <c r="G896" s="1">
        <v>1</v>
      </c>
      <c r="H896" s="16">
        <f>תקן_מקור[[#This Row],[עלות פריט]]*תקן_מקור[[#This Row],[כמות]]</f>
        <v>3000</v>
      </c>
    </row>
    <row r="897" spans="1:8" x14ac:dyDescent="0.3">
      <c r="A897" s="87" t="s">
        <v>94</v>
      </c>
      <c r="B897" s="1">
        <v>60</v>
      </c>
      <c r="C897" s="1" t="s">
        <v>458</v>
      </c>
      <c r="D897" s="1" t="s">
        <v>123</v>
      </c>
      <c r="E897" s="91" t="s">
        <v>427</v>
      </c>
      <c r="F897" s="2">
        <v>250</v>
      </c>
      <c r="G897" s="2">
        <v>18</v>
      </c>
      <c r="H897" s="16">
        <f>תקן_מקור[[#This Row],[עלות פריט]]*תקן_מקור[[#This Row],[כמות]]</f>
        <v>4500</v>
      </c>
    </row>
    <row r="898" spans="1:8" x14ac:dyDescent="0.3">
      <c r="A898" s="87" t="s">
        <v>94</v>
      </c>
      <c r="B898" s="1">
        <v>60</v>
      </c>
      <c r="C898" s="1" t="s">
        <v>458</v>
      </c>
      <c r="D898" s="1" t="s">
        <v>112</v>
      </c>
      <c r="E898" s="91" t="s">
        <v>43</v>
      </c>
      <c r="F898" s="2">
        <v>1000</v>
      </c>
      <c r="G898" s="2">
        <v>2</v>
      </c>
      <c r="H898" s="16">
        <f>תקן_מקור[[#This Row],[עלות פריט]]*תקן_מקור[[#This Row],[כמות]]</f>
        <v>2000</v>
      </c>
    </row>
    <row r="899" spans="1:8" x14ac:dyDescent="0.3">
      <c r="A899" s="87" t="s">
        <v>94</v>
      </c>
      <c r="B899" s="1">
        <v>60</v>
      </c>
      <c r="C899" s="1" t="s">
        <v>458</v>
      </c>
      <c r="D899" s="1" t="s">
        <v>112</v>
      </c>
      <c r="E899" s="91" t="s">
        <v>226</v>
      </c>
      <c r="F899" s="2">
        <v>500</v>
      </c>
      <c r="G899" s="2">
        <v>1</v>
      </c>
      <c r="H899" s="16">
        <f>תקן_מקור[[#This Row],[עלות פריט]]*תקן_מקור[[#This Row],[כמות]]</f>
        <v>500</v>
      </c>
    </row>
    <row r="900" spans="1:8" x14ac:dyDescent="0.3">
      <c r="A900" s="87" t="s">
        <v>94</v>
      </c>
      <c r="B900" s="1">
        <v>60</v>
      </c>
      <c r="C900" s="1" t="s">
        <v>458</v>
      </c>
      <c r="D900" s="1" t="s">
        <v>112</v>
      </c>
      <c r="E900" s="91" t="s">
        <v>220</v>
      </c>
      <c r="F900" s="2">
        <v>15000</v>
      </c>
      <c r="G900" s="2">
        <v>2</v>
      </c>
      <c r="H900" s="16">
        <f>תקן_מקור[[#This Row],[עלות פריט]]*תקן_מקור[[#This Row],[כמות]]</f>
        <v>30000</v>
      </c>
    </row>
    <row r="901" spans="1:8" x14ac:dyDescent="0.3">
      <c r="A901" s="87" t="s">
        <v>94</v>
      </c>
      <c r="B901" s="1">
        <v>60</v>
      </c>
      <c r="C901" s="1" t="s">
        <v>458</v>
      </c>
      <c r="D901" s="89" t="s">
        <v>112</v>
      </c>
      <c r="E901" s="91" t="s">
        <v>224</v>
      </c>
      <c r="F901" s="2">
        <v>5000</v>
      </c>
      <c r="G901" s="1">
        <v>1</v>
      </c>
      <c r="H901" s="16">
        <f>תקן_מקור[[#This Row],[עלות פריט]]*תקן_מקור[[#This Row],[כמות]]</f>
        <v>5000</v>
      </c>
    </row>
    <row r="902" spans="1:8" x14ac:dyDescent="0.3">
      <c r="A902" s="87" t="s">
        <v>94</v>
      </c>
      <c r="B902" s="1">
        <v>60</v>
      </c>
      <c r="C902" s="1" t="s">
        <v>458</v>
      </c>
      <c r="D902" s="1" t="s">
        <v>123</v>
      </c>
      <c r="E902" s="91" t="s">
        <v>428</v>
      </c>
      <c r="F902" s="2">
        <v>1200</v>
      </c>
      <c r="G902" s="2">
        <v>3</v>
      </c>
      <c r="H902" s="16">
        <f>תקן_מקור[[#This Row],[עלות פריט]]*תקן_מקור[[#This Row],[כמות]]</f>
        <v>3600</v>
      </c>
    </row>
    <row r="903" spans="1:8" x14ac:dyDescent="0.3">
      <c r="A903" s="87" t="s">
        <v>94</v>
      </c>
      <c r="B903" s="1">
        <v>60</v>
      </c>
      <c r="C903" s="1" t="s">
        <v>458</v>
      </c>
      <c r="D903" s="1" t="s">
        <v>121</v>
      </c>
      <c r="E903" s="91" t="s">
        <v>49</v>
      </c>
      <c r="F903" s="2">
        <v>500</v>
      </c>
      <c r="G903" s="2">
        <v>2</v>
      </c>
      <c r="H903" s="16">
        <f>תקן_מקור[[#This Row],[עלות פריט]]*תקן_מקור[[#This Row],[כמות]]</f>
        <v>1000</v>
      </c>
    </row>
    <row r="904" spans="1:8" x14ac:dyDescent="0.3">
      <c r="A904" s="87" t="s">
        <v>94</v>
      </c>
      <c r="B904" s="1">
        <v>60</v>
      </c>
      <c r="C904" s="1" t="s">
        <v>458</v>
      </c>
      <c r="D904" s="1" t="s">
        <v>112</v>
      </c>
      <c r="E904" s="91" t="s">
        <v>401</v>
      </c>
      <c r="F904" s="2">
        <v>4200</v>
      </c>
      <c r="G904" s="2">
        <v>1</v>
      </c>
      <c r="H904" s="16">
        <f>תקן_מקור[[#This Row],[עלות פריט]]*תקן_מקור[[#This Row],[כמות]]</f>
        <v>4200</v>
      </c>
    </row>
    <row r="905" spans="1:8" x14ac:dyDescent="0.3">
      <c r="A905" s="87" t="s">
        <v>94</v>
      </c>
      <c r="B905" s="1">
        <v>60</v>
      </c>
      <c r="C905" s="1" t="s">
        <v>458</v>
      </c>
      <c r="D905" s="1" t="s">
        <v>112</v>
      </c>
      <c r="E905" s="91" t="s">
        <v>403</v>
      </c>
      <c r="F905" s="2">
        <v>2500</v>
      </c>
      <c r="G905" s="2">
        <v>3</v>
      </c>
      <c r="H905" s="16">
        <f>תקן_מקור[[#This Row],[עלות פריט]]*תקן_מקור[[#This Row],[כמות]]</f>
        <v>7500</v>
      </c>
    </row>
    <row r="906" spans="1:8" x14ac:dyDescent="0.3">
      <c r="A906" s="87" t="s">
        <v>94</v>
      </c>
      <c r="B906" s="1">
        <v>60</v>
      </c>
      <c r="C906" s="1" t="s">
        <v>458</v>
      </c>
      <c r="D906" s="1" t="s">
        <v>112</v>
      </c>
      <c r="E906" s="91" t="s">
        <v>402</v>
      </c>
      <c r="F906" s="2">
        <v>3500</v>
      </c>
      <c r="G906" s="2">
        <v>2</v>
      </c>
      <c r="H906" s="16">
        <f>תקן_מקור[[#This Row],[עלות פריט]]*תקן_מקור[[#This Row],[כמות]]</f>
        <v>7000</v>
      </c>
    </row>
    <row r="907" spans="1:8" x14ac:dyDescent="0.3">
      <c r="A907" s="87" t="s">
        <v>94</v>
      </c>
      <c r="B907" s="1">
        <v>60</v>
      </c>
      <c r="C907" s="1" t="s">
        <v>458</v>
      </c>
      <c r="D907" s="1" t="s">
        <v>112</v>
      </c>
      <c r="E907" s="91" t="s">
        <v>437</v>
      </c>
      <c r="F907" s="2">
        <v>6500</v>
      </c>
      <c r="G907" s="2">
        <v>1</v>
      </c>
      <c r="H907" s="16">
        <f>תקן_מקור[[#This Row],[עלות פריט]]*תקן_מקור[[#This Row],[כמות]]</f>
        <v>6500</v>
      </c>
    </row>
    <row r="908" spans="1:8" x14ac:dyDescent="0.3">
      <c r="A908" s="87" t="s">
        <v>94</v>
      </c>
      <c r="B908" s="1">
        <v>60</v>
      </c>
      <c r="C908" s="1" t="s">
        <v>458</v>
      </c>
      <c r="D908" s="1" t="s">
        <v>112</v>
      </c>
      <c r="E908" s="91" t="s">
        <v>46</v>
      </c>
      <c r="F908" s="2">
        <v>1200</v>
      </c>
      <c r="G908" s="2">
        <v>1</v>
      </c>
      <c r="H908" s="16">
        <f>תקן_מקור[[#This Row],[עלות פריט]]*תקן_מקור[[#This Row],[כמות]]</f>
        <v>1200</v>
      </c>
    </row>
    <row r="909" spans="1:8" x14ac:dyDescent="0.3">
      <c r="A909" s="87" t="s">
        <v>94</v>
      </c>
      <c r="B909" s="1">
        <v>60</v>
      </c>
      <c r="C909" s="1" t="s">
        <v>458</v>
      </c>
      <c r="D909" s="89" t="s">
        <v>5</v>
      </c>
      <c r="E909" s="91" t="s">
        <v>436</v>
      </c>
      <c r="F909" s="2">
        <v>2500</v>
      </c>
      <c r="G909" s="1">
        <v>1</v>
      </c>
      <c r="H909" s="16">
        <f>תקן_מקור[[#This Row],[עלות פריט]]*תקן_מקור[[#This Row],[כמות]]</f>
        <v>2500</v>
      </c>
    </row>
    <row r="910" spans="1:8" x14ac:dyDescent="0.3">
      <c r="A910" s="87" t="s">
        <v>94</v>
      </c>
      <c r="B910" s="1">
        <v>60</v>
      </c>
      <c r="C910" s="1" t="s">
        <v>96</v>
      </c>
      <c r="D910" s="1" t="s">
        <v>216</v>
      </c>
      <c r="E910" s="91" t="s">
        <v>217</v>
      </c>
      <c r="F910" s="2">
        <v>600</v>
      </c>
      <c r="G910" s="1">
        <v>1</v>
      </c>
      <c r="H910" s="16">
        <f>תקן_מקור[[#This Row],[עלות פריט]]*תקן_מקור[[#This Row],[כמות]]</f>
        <v>600</v>
      </c>
    </row>
    <row r="911" spans="1:8" x14ac:dyDescent="0.3">
      <c r="A911" s="87" t="s">
        <v>94</v>
      </c>
      <c r="B911" s="1">
        <v>60</v>
      </c>
      <c r="C911" s="1" t="s">
        <v>96</v>
      </c>
      <c r="D911" s="1" t="s">
        <v>216</v>
      </c>
      <c r="E911" s="91" t="s">
        <v>30</v>
      </c>
      <c r="F911" s="2">
        <v>1200</v>
      </c>
      <c r="G911" s="2">
        <v>1</v>
      </c>
      <c r="H911" s="16">
        <f>תקן_מקור[[#This Row],[עלות פריט]]*תקן_מקור[[#This Row],[כמות]]</f>
        <v>1200</v>
      </c>
    </row>
    <row r="912" spans="1:8" x14ac:dyDescent="0.3">
      <c r="A912" s="87" t="s">
        <v>94</v>
      </c>
      <c r="B912" s="1">
        <v>60</v>
      </c>
      <c r="C912" s="1" t="s">
        <v>96</v>
      </c>
      <c r="D912" s="1" t="s">
        <v>68</v>
      </c>
      <c r="E912" s="91" t="s">
        <v>30</v>
      </c>
      <c r="F912" s="2">
        <v>1200</v>
      </c>
      <c r="G912" s="2">
        <v>1</v>
      </c>
      <c r="H912" s="16">
        <f>תקן_מקור[[#This Row],[עלות פריט]]*תקן_מקור[[#This Row],[כמות]]</f>
        <v>1200</v>
      </c>
    </row>
    <row r="913" spans="1:8" x14ac:dyDescent="0.3">
      <c r="A913" s="87" t="s">
        <v>94</v>
      </c>
      <c r="B913" s="1">
        <v>60</v>
      </c>
      <c r="C913" s="1" t="s">
        <v>96</v>
      </c>
      <c r="D913" s="1" t="s">
        <v>68</v>
      </c>
      <c r="E913" s="91" t="s">
        <v>136</v>
      </c>
      <c r="F913" s="2">
        <v>2500</v>
      </c>
      <c r="G913" s="2">
        <v>1</v>
      </c>
      <c r="H913" s="16">
        <f>תקן_מקור[[#This Row],[עלות פריט]]*תקן_מקור[[#This Row],[כמות]]</f>
        <v>2500</v>
      </c>
    </row>
    <row r="914" spans="1:8" x14ac:dyDescent="0.3">
      <c r="A914" s="87" t="s">
        <v>94</v>
      </c>
      <c r="B914" s="1">
        <v>60</v>
      </c>
      <c r="C914" s="1" t="s">
        <v>96</v>
      </c>
      <c r="D914" s="1" t="s">
        <v>68</v>
      </c>
      <c r="E914" s="91" t="s">
        <v>59</v>
      </c>
      <c r="F914" s="2">
        <v>3500</v>
      </c>
      <c r="G914" s="2">
        <v>3</v>
      </c>
      <c r="H914" s="16">
        <f>תקן_מקור[[#This Row],[עלות פריט]]*תקן_מקור[[#This Row],[כמות]]</f>
        <v>10500</v>
      </c>
    </row>
    <row r="915" spans="1:8" x14ac:dyDescent="0.3">
      <c r="A915" s="87" t="s">
        <v>94</v>
      </c>
      <c r="B915" s="1">
        <v>60</v>
      </c>
      <c r="C915" s="1" t="s">
        <v>96</v>
      </c>
      <c r="D915" s="1" t="s">
        <v>216</v>
      </c>
      <c r="E915" s="91" t="s">
        <v>29</v>
      </c>
      <c r="F915" s="2">
        <v>3500</v>
      </c>
      <c r="G915" s="2">
        <v>1</v>
      </c>
      <c r="H915" s="16">
        <f>תקן_מקור[[#This Row],[עלות פריט]]*תקן_מקור[[#This Row],[כמות]]</f>
        <v>3500</v>
      </c>
    </row>
    <row r="916" spans="1:8" x14ac:dyDescent="0.3">
      <c r="A916" s="87" t="s">
        <v>94</v>
      </c>
      <c r="B916" s="1">
        <v>60</v>
      </c>
      <c r="C916" s="1" t="s">
        <v>96</v>
      </c>
      <c r="D916" s="1" t="s">
        <v>204</v>
      </c>
      <c r="E916" s="91" t="s">
        <v>29</v>
      </c>
      <c r="F916" s="2">
        <v>3500</v>
      </c>
      <c r="G916" s="2">
        <v>2</v>
      </c>
      <c r="H916" s="16">
        <f>תקן_מקור[[#This Row],[עלות פריט]]*תקן_מקור[[#This Row],[כמות]]</f>
        <v>7000</v>
      </c>
    </row>
    <row r="917" spans="1:8" x14ac:dyDescent="0.3">
      <c r="A917" s="87" t="s">
        <v>94</v>
      </c>
      <c r="B917" s="1">
        <v>60</v>
      </c>
      <c r="C917" s="1" t="s">
        <v>100</v>
      </c>
      <c r="D917" s="89" t="s">
        <v>100</v>
      </c>
      <c r="E917" s="92" t="s">
        <v>205</v>
      </c>
      <c r="F917" s="2"/>
      <c r="G917" s="1">
        <v>0</v>
      </c>
      <c r="H917" s="16">
        <f>תקן_מקור[[#This Row],[עלות פריט]]*תקן_מקור[[#This Row],[כמות]]</f>
        <v>0</v>
      </c>
    </row>
    <row r="918" spans="1:8" x14ac:dyDescent="0.3">
      <c r="A918" s="87" t="s">
        <v>94</v>
      </c>
      <c r="B918" s="1">
        <v>60</v>
      </c>
      <c r="C918" s="1" t="s">
        <v>116</v>
      </c>
      <c r="D918" s="89" t="s">
        <v>109</v>
      </c>
      <c r="E918" s="91" t="s">
        <v>101</v>
      </c>
      <c r="F918" s="2">
        <v>4500</v>
      </c>
      <c r="G918" s="1">
        <v>1</v>
      </c>
      <c r="H918" s="16">
        <f>תקן_מקור[[#This Row],[עלות פריט]]*תקן_מקור[[#This Row],[כמות]]</f>
        <v>4500</v>
      </c>
    </row>
    <row r="919" spans="1:8" x14ac:dyDescent="0.3">
      <c r="A919" s="87" t="s">
        <v>94</v>
      </c>
      <c r="B919" s="1">
        <v>60</v>
      </c>
      <c r="C919" s="1" t="s">
        <v>116</v>
      </c>
      <c r="D919" s="1" t="s">
        <v>68</v>
      </c>
      <c r="E919" s="91" t="s">
        <v>201</v>
      </c>
      <c r="F919" s="2">
        <v>2500</v>
      </c>
      <c r="G919" s="2">
        <v>1</v>
      </c>
      <c r="H919" s="16">
        <f>תקן_מקור[[#This Row],[עלות פריט]]*תקן_מקור[[#This Row],[כמות]]</f>
        <v>2500</v>
      </c>
    </row>
    <row r="920" spans="1:8" x14ac:dyDescent="0.3">
      <c r="A920" s="87" t="s">
        <v>94</v>
      </c>
      <c r="B920" s="1">
        <v>60</v>
      </c>
      <c r="C920" s="1" t="s">
        <v>116</v>
      </c>
      <c r="D920" s="1" t="s">
        <v>33</v>
      </c>
      <c r="E920" s="91" t="s">
        <v>201</v>
      </c>
      <c r="F920" s="2">
        <v>2500</v>
      </c>
      <c r="G920" s="2">
        <v>1</v>
      </c>
      <c r="H920" s="16">
        <f>תקן_מקור[[#This Row],[עלות פריט]]*תקן_מקור[[#This Row],[כמות]]</f>
        <v>2500</v>
      </c>
    </row>
    <row r="921" spans="1:8" x14ac:dyDescent="0.3">
      <c r="A921" s="87" t="s">
        <v>94</v>
      </c>
      <c r="B921" s="1">
        <v>60</v>
      </c>
      <c r="C921" s="1" t="s">
        <v>116</v>
      </c>
      <c r="D921" s="1" t="s">
        <v>214</v>
      </c>
      <c r="E921" s="91" t="s">
        <v>201</v>
      </c>
      <c r="F921" s="2">
        <v>2500</v>
      </c>
      <c r="G921" s="2">
        <v>2</v>
      </c>
      <c r="H921" s="16">
        <f>תקן_מקור[[#This Row],[עלות פריט]]*תקן_מקור[[#This Row],[כמות]]</f>
        <v>5000</v>
      </c>
    </row>
    <row r="922" spans="1:8" x14ac:dyDescent="0.3">
      <c r="A922" s="87" t="s">
        <v>94</v>
      </c>
      <c r="B922" s="1">
        <v>60</v>
      </c>
      <c r="C922" s="1" t="s">
        <v>116</v>
      </c>
      <c r="D922" s="1" t="s">
        <v>204</v>
      </c>
      <c r="E922" s="91" t="s">
        <v>201</v>
      </c>
      <c r="F922" s="2">
        <v>2500</v>
      </c>
      <c r="G922" s="2">
        <v>2</v>
      </c>
      <c r="H922" s="16">
        <f>תקן_מקור[[#This Row],[עלות פריט]]*תקן_מקור[[#This Row],[כמות]]</f>
        <v>5000</v>
      </c>
    </row>
    <row r="923" spans="1:8" x14ac:dyDescent="0.3">
      <c r="A923" s="87" t="s">
        <v>94</v>
      </c>
      <c r="B923" s="1">
        <v>60</v>
      </c>
      <c r="C923" s="1" t="s">
        <v>116</v>
      </c>
      <c r="D923" s="1" t="s">
        <v>0</v>
      </c>
      <c r="E923" s="91" t="s">
        <v>200</v>
      </c>
      <c r="F923" s="2">
        <v>5000</v>
      </c>
      <c r="G923" s="2">
        <v>1</v>
      </c>
      <c r="H923" s="16">
        <f>תקן_מקור[[#This Row],[עלות פריט]]*תקן_מקור[[#This Row],[כמות]]</f>
        <v>5000</v>
      </c>
    </row>
    <row r="924" spans="1:8" x14ac:dyDescent="0.3">
      <c r="A924" s="87" t="s">
        <v>94</v>
      </c>
      <c r="B924" s="1">
        <v>60</v>
      </c>
      <c r="C924" s="1" t="s">
        <v>116</v>
      </c>
      <c r="D924" s="1" t="s">
        <v>5</v>
      </c>
      <c r="E924" s="91" t="s">
        <v>200</v>
      </c>
      <c r="F924" s="2">
        <v>5000</v>
      </c>
      <c r="G924" s="2">
        <v>1</v>
      </c>
      <c r="H924" s="16">
        <f>תקן_מקור[[#This Row],[עלות פריט]]*תקן_מקור[[#This Row],[כמות]]</f>
        <v>5000</v>
      </c>
    </row>
    <row r="925" spans="1:8" x14ac:dyDescent="0.3">
      <c r="A925" s="87" t="s">
        <v>94</v>
      </c>
      <c r="B925" s="1">
        <v>60</v>
      </c>
      <c r="C925" s="1" t="s">
        <v>116</v>
      </c>
      <c r="D925" s="1" t="s">
        <v>5</v>
      </c>
      <c r="E925" s="91" t="s">
        <v>199</v>
      </c>
      <c r="F925" s="2">
        <v>8000</v>
      </c>
      <c r="G925" s="2">
        <v>1</v>
      </c>
      <c r="H925" s="16">
        <f>תקן_מקור[[#This Row],[עלות פריט]]*תקן_מקור[[#This Row],[כמות]]</f>
        <v>8000</v>
      </c>
    </row>
    <row r="926" spans="1:8" x14ac:dyDescent="0.3">
      <c r="A926" s="87" t="s">
        <v>94</v>
      </c>
      <c r="B926" s="1">
        <v>60</v>
      </c>
      <c r="C926" s="1" t="s">
        <v>116</v>
      </c>
      <c r="D926" s="1" t="s">
        <v>116</v>
      </c>
      <c r="E926" s="91" t="s">
        <v>103</v>
      </c>
      <c r="F926" s="2">
        <v>900</v>
      </c>
      <c r="G926" s="2">
        <v>1</v>
      </c>
      <c r="H926" s="16">
        <f>תקן_מקור[[#This Row],[עלות פריט]]*תקן_מקור[[#This Row],[כמות]]</f>
        <v>900</v>
      </c>
    </row>
    <row r="927" spans="1:8" x14ac:dyDescent="0.3">
      <c r="A927" s="87" t="s">
        <v>94</v>
      </c>
      <c r="B927" s="1">
        <v>60</v>
      </c>
      <c r="C927" s="1" t="s">
        <v>116</v>
      </c>
      <c r="D927" s="1" t="s">
        <v>109</v>
      </c>
      <c r="E927" s="91" t="s">
        <v>426</v>
      </c>
      <c r="F927" s="2">
        <v>5000</v>
      </c>
      <c r="G927" s="2">
        <v>2</v>
      </c>
      <c r="H927" s="16">
        <f>תקן_מקור[[#This Row],[עלות פריט]]*תקן_מקור[[#This Row],[כמות]]</f>
        <v>10000</v>
      </c>
    </row>
    <row r="928" spans="1:8" x14ac:dyDescent="0.3">
      <c r="A928" s="87" t="s">
        <v>94</v>
      </c>
      <c r="B928" s="1">
        <v>60</v>
      </c>
      <c r="C928" s="1" t="s">
        <v>116</v>
      </c>
      <c r="D928" s="1" t="s">
        <v>116</v>
      </c>
      <c r="E928" s="91" t="s">
        <v>61</v>
      </c>
      <c r="F928" s="2">
        <v>5200</v>
      </c>
      <c r="G928" s="2">
        <v>1</v>
      </c>
      <c r="H928" s="16">
        <f>תקן_מקור[[#This Row],[עלות פריט]]*תקן_מקור[[#This Row],[כמות]]</f>
        <v>5200</v>
      </c>
    </row>
    <row r="929" spans="1:8" x14ac:dyDescent="0.3">
      <c r="A929" s="87" t="s">
        <v>94</v>
      </c>
      <c r="B929" s="1">
        <v>60</v>
      </c>
      <c r="C929" s="1" t="s">
        <v>116</v>
      </c>
      <c r="D929" s="1" t="s">
        <v>116</v>
      </c>
      <c r="E929" s="91" t="s">
        <v>60</v>
      </c>
      <c r="F929" s="2">
        <v>6100</v>
      </c>
      <c r="G929" s="2">
        <v>1</v>
      </c>
      <c r="H929" s="16">
        <f>תקן_מקור[[#This Row],[עלות פריט]]*תקן_מקור[[#This Row],[כמות]]</f>
        <v>6100</v>
      </c>
    </row>
    <row r="930" spans="1:8" x14ac:dyDescent="0.3">
      <c r="A930" s="87" t="s">
        <v>94</v>
      </c>
      <c r="B930" s="1">
        <v>60</v>
      </c>
      <c r="C930" s="1" t="s">
        <v>116</v>
      </c>
      <c r="D930" s="1" t="s">
        <v>116</v>
      </c>
      <c r="E930" s="91" t="s">
        <v>397</v>
      </c>
      <c r="F930" s="2">
        <v>5000</v>
      </c>
      <c r="G930" s="2">
        <v>1</v>
      </c>
      <c r="H930" s="16">
        <f>תקן_מקור[[#This Row],[עלות פריט]]*תקן_מקור[[#This Row],[כמות]]</f>
        <v>5000</v>
      </c>
    </row>
    <row r="931" spans="1:8" x14ac:dyDescent="0.3">
      <c r="A931" s="87" t="s">
        <v>94</v>
      </c>
      <c r="B931" s="1">
        <v>60</v>
      </c>
      <c r="C931" s="1" t="s">
        <v>95</v>
      </c>
      <c r="D931" s="1" t="s">
        <v>9</v>
      </c>
      <c r="E931" s="91" t="s">
        <v>210</v>
      </c>
      <c r="F931" s="2">
        <v>1000</v>
      </c>
      <c r="G931" s="2">
        <v>1</v>
      </c>
      <c r="H931" s="16">
        <f>תקן_מקור[[#This Row],[עלות פריט]]*תקן_מקור[[#This Row],[כמות]]</f>
        <v>1000</v>
      </c>
    </row>
    <row r="932" spans="1:8" x14ac:dyDescent="0.3">
      <c r="A932" s="87" t="s">
        <v>94</v>
      </c>
      <c r="B932" s="1">
        <v>60</v>
      </c>
      <c r="C932" s="1" t="s">
        <v>95</v>
      </c>
      <c r="D932" s="1" t="s">
        <v>36</v>
      </c>
      <c r="E932" s="91" t="s">
        <v>210</v>
      </c>
      <c r="F932" s="2">
        <v>1000</v>
      </c>
      <c r="G932" s="1">
        <v>1</v>
      </c>
      <c r="H932" s="16">
        <f>תקן_מקור[[#This Row],[עלות פריט]]*תקן_מקור[[#This Row],[כמות]]</f>
        <v>1000</v>
      </c>
    </row>
    <row r="933" spans="1:8" x14ac:dyDescent="0.3">
      <c r="A933" s="87" t="s">
        <v>94</v>
      </c>
      <c r="B933" s="1">
        <v>60</v>
      </c>
      <c r="C933" s="1" t="s">
        <v>95</v>
      </c>
      <c r="D933" s="1" t="s">
        <v>214</v>
      </c>
      <c r="E933" s="91" t="s">
        <v>210</v>
      </c>
      <c r="F933" s="2">
        <v>1000</v>
      </c>
      <c r="G933" s="2">
        <v>4</v>
      </c>
      <c r="H933" s="16">
        <f>תקן_מקור[[#This Row],[עלות פריט]]*תקן_מקור[[#This Row],[כמות]]</f>
        <v>4000</v>
      </c>
    </row>
    <row r="934" spans="1:8" x14ac:dyDescent="0.3">
      <c r="A934" s="87" t="s">
        <v>94</v>
      </c>
      <c r="B934" s="1">
        <v>60</v>
      </c>
      <c r="C934" s="1" t="s">
        <v>95</v>
      </c>
      <c r="D934" s="1" t="s">
        <v>87</v>
      </c>
      <c r="E934" s="91" t="s">
        <v>210</v>
      </c>
      <c r="F934" s="2">
        <v>1000</v>
      </c>
      <c r="G934" s="1">
        <v>3</v>
      </c>
      <c r="H934" s="16">
        <f>תקן_מקור[[#This Row],[עלות פריט]]*תקן_מקור[[#This Row],[כמות]]</f>
        <v>3000</v>
      </c>
    </row>
    <row r="935" spans="1:8" x14ac:dyDescent="0.3">
      <c r="A935" s="87" t="s">
        <v>94</v>
      </c>
      <c r="B935" s="1">
        <v>60</v>
      </c>
      <c r="C935" s="1" t="s">
        <v>95</v>
      </c>
      <c r="D935" s="1" t="s">
        <v>69</v>
      </c>
      <c r="E935" s="91" t="s">
        <v>210</v>
      </c>
      <c r="F935" s="2">
        <v>1000</v>
      </c>
      <c r="G935" s="1">
        <v>1</v>
      </c>
      <c r="H935" s="16">
        <f>תקן_מקור[[#This Row],[עלות פריט]]*תקן_מקור[[#This Row],[כמות]]</f>
        <v>1000</v>
      </c>
    </row>
    <row r="936" spans="1:8" x14ac:dyDescent="0.3">
      <c r="A936" s="87" t="s">
        <v>94</v>
      </c>
      <c r="B936" s="1">
        <v>60</v>
      </c>
      <c r="C936" s="1" t="s">
        <v>95</v>
      </c>
      <c r="D936" s="1" t="s">
        <v>216</v>
      </c>
      <c r="E936" s="91" t="s">
        <v>211</v>
      </c>
      <c r="F936" s="2">
        <v>1500</v>
      </c>
      <c r="G936" s="2">
        <v>2</v>
      </c>
      <c r="H936" s="16">
        <f>תקן_מקור[[#This Row],[עלות פריט]]*תקן_מקור[[#This Row],[כמות]]</f>
        <v>3000</v>
      </c>
    </row>
    <row r="937" spans="1:8" x14ac:dyDescent="0.3">
      <c r="A937" s="87" t="s">
        <v>94</v>
      </c>
      <c r="B937" s="1">
        <v>60</v>
      </c>
      <c r="C937" s="1" t="s">
        <v>95</v>
      </c>
      <c r="D937" s="1" t="s">
        <v>68</v>
      </c>
      <c r="E937" s="91" t="s">
        <v>211</v>
      </c>
      <c r="F937" s="2">
        <v>1500</v>
      </c>
      <c r="G937" s="2">
        <v>1</v>
      </c>
      <c r="H937" s="16">
        <f>תקן_מקור[[#This Row],[עלות פריט]]*תקן_מקור[[#This Row],[כמות]]</f>
        <v>1500</v>
      </c>
    </row>
    <row r="938" spans="1:8" x14ac:dyDescent="0.3">
      <c r="A938" s="87" t="s">
        <v>94</v>
      </c>
      <c r="B938" s="1">
        <v>60</v>
      </c>
      <c r="C938" s="1" t="s">
        <v>95</v>
      </c>
      <c r="D938" s="1" t="s">
        <v>33</v>
      </c>
      <c r="E938" s="91" t="s">
        <v>211</v>
      </c>
      <c r="F938" s="2">
        <v>1500</v>
      </c>
      <c r="G938" s="2">
        <v>1</v>
      </c>
      <c r="H938" s="16">
        <f>תקן_מקור[[#This Row],[עלות פריט]]*תקן_מקור[[#This Row],[כמות]]</f>
        <v>1500</v>
      </c>
    </row>
    <row r="939" spans="1:8" x14ac:dyDescent="0.3">
      <c r="A939" s="87" t="s">
        <v>94</v>
      </c>
      <c r="B939" s="1">
        <v>60</v>
      </c>
      <c r="C939" s="1" t="s">
        <v>95</v>
      </c>
      <c r="D939" s="1" t="s">
        <v>204</v>
      </c>
      <c r="E939" s="91" t="s">
        <v>211</v>
      </c>
      <c r="F939" s="2">
        <v>1500</v>
      </c>
      <c r="G939" s="2">
        <v>2</v>
      </c>
      <c r="H939" s="16">
        <f>תקן_מקור[[#This Row],[עלות פריט]]*תקן_מקור[[#This Row],[כמות]]</f>
        <v>3000</v>
      </c>
    </row>
    <row r="940" spans="1:8" x14ac:dyDescent="0.3">
      <c r="A940" s="87" t="s">
        <v>94</v>
      </c>
      <c r="B940" s="1">
        <v>60</v>
      </c>
      <c r="C940" s="1" t="s">
        <v>95</v>
      </c>
      <c r="D940" s="89" t="s">
        <v>216</v>
      </c>
      <c r="E940" s="91" t="s">
        <v>111</v>
      </c>
      <c r="F940" s="2">
        <v>1500</v>
      </c>
      <c r="G940" s="1">
        <v>1</v>
      </c>
      <c r="H940" s="16">
        <f>תקן_מקור[[#This Row],[עלות פריט]]*תקן_מקור[[#This Row],[כמות]]</f>
        <v>1500</v>
      </c>
    </row>
    <row r="941" spans="1:8" x14ac:dyDescent="0.3">
      <c r="A941" s="87" t="s">
        <v>94</v>
      </c>
      <c r="B941" s="1">
        <v>60</v>
      </c>
      <c r="C941" s="1" t="s">
        <v>95</v>
      </c>
      <c r="D941" s="1" t="s">
        <v>3</v>
      </c>
      <c r="E941" s="91" t="s">
        <v>209</v>
      </c>
      <c r="F941" s="2">
        <v>1000</v>
      </c>
      <c r="G941" s="1">
        <v>1</v>
      </c>
      <c r="H941" s="16">
        <f>תקן_מקור[[#This Row],[עלות פריט]]*תקן_מקור[[#This Row],[כמות]]</f>
        <v>1000</v>
      </c>
    </row>
    <row r="942" spans="1:8" x14ac:dyDescent="0.3">
      <c r="A942" s="87" t="s">
        <v>94</v>
      </c>
      <c r="B942" s="1">
        <v>60</v>
      </c>
      <c r="C942" s="1" t="s">
        <v>95</v>
      </c>
      <c r="D942" s="1" t="s">
        <v>35</v>
      </c>
      <c r="E942" s="91" t="s">
        <v>209</v>
      </c>
      <c r="F942" s="2">
        <v>1000</v>
      </c>
      <c r="G942" s="1">
        <v>1</v>
      </c>
      <c r="H942" s="16">
        <f>תקן_מקור[[#This Row],[עלות פריט]]*תקן_מקור[[#This Row],[כמות]]</f>
        <v>1000</v>
      </c>
    </row>
    <row r="943" spans="1:8" x14ac:dyDescent="0.3">
      <c r="A943" s="87" t="s">
        <v>94</v>
      </c>
      <c r="B943" s="1">
        <v>60</v>
      </c>
      <c r="C943" s="1" t="s">
        <v>95</v>
      </c>
      <c r="D943" s="1" t="s">
        <v>216</v>
      </c>
      <c r="E943" s="91" t="s">
        <v>215</v>
      </c>
      <c r="F943" s="2">
        <v>1200</v>
      </c>
      <c r="G943" s="2">
        <v>1</v>
      </c>
      <c r="H943" s="16">
        <f>תקן_מקור[[#This Row],[עלות פריט]]*תקן_מקור[[#This Row],[כמות]]</f>
        <v>1200</v>
      </c>
    </row>
    <row r="944" spans="1:8" ht="15" customHeight="1" x14ac:dyDescent="0.3">
      <c r="A944" s="87" t="s">
        <v>94</v>
      </c>
      <c r="B944" s="1">
        <v>60</v>
      </c>
      <c r="C944" s="1" t="s">
        <v>95</v>
      </c>
      <c r="D944" s="1" t="s">
        <v>33</v>
      </c>
      <c r="E944" s="91" t="s">
        <v>215</v>
      </c>
      <c r="F944" s="2">
        <v>1200</v>
      </c>
      <c r="G944" s="2"/>
      <c r="H944" s="16">
        <f>תקן_מקור[[#This Row],[עלות פריט]]*תקן_מקור[[#This Row],[כמות]]</f>
        <v>0</v>
      </c>
    </row>
    <row r="945" spans="1:8" x14ac:dyDescent="0.3">
      <c r="A945" s="87" t="s">
        <v>94</v>
      </c>
      <c r="B945" s="1">
        <v>60</v>
      </c>
      <c r="C945" s="1" t="s">
        <v>95</v>
      </c>
      <c r="D945" s="1" t="s">
        <v>204</v>
      </c>
      <c r="E945" s="91" t="s">
        <v>8</v>
      </c>
      <c r="F945" s="2">
        <v>400</v>
      </c>
      <c r="G945" s="2">
        <v>1</v>
      </c>
      <c r="H945" s="16">
        <f>תקן_מקור[[#This Row],[עלות פריט]]*תקן_מקור[[#This Row],[כמות]]</f>
        <v>400</v>
      </c>
    </row>
    <row r="946" spans="1:8" x14ac:dyDescent="0.3">
      <c r="A946" s="87" t="s">
        <v>94</v>
      </c>
      <c r="B946" s="1">
        <v>60</v>
      </c>
      <c r="C946" s="1" t="s">
        <v>95</v>
      </c>
      <c r="D946" s="1" t="s">
        <v>214</v>
      </c>
      <c r="E946" s="91" t="s">
        <v>129</v>
      </c>
      <c r="F946" s="2">
        <v>2500</v>
      </c>
      <c r="G946" s="2">
        <v>1</v>
      </c>
      <c r="H946" s="16">
        <f>תקן_מקור[[#This Row],[עלות פריט]]*תקן_מקור[[#This Row],[כמות]]</f>
        <v>2500</v>
      </c>
    </row>
    <row r="947" spans="1:8" x14ac:dyDescent="0.3">
      <c r="A947" s="87" t="s">
        <v>94</v>
      </c>
      <c r="B947" s="1">
        <v>60</v>
      </c>
      <c r="C947" s="1" t="s">
        <v>95</v>
      </c>
      <c r="D947" s="1" t="s">
        <v>204</v>
      </c>
      <c r="E947" s="91" t="s">
        <v>129</v>
      </c>
      <c r="F947" s="2">
        <v>2500</v>
      </c>
      <c r="G947" s="2">
        <v>2</v>
      </c>
      <c r="H947" s="16">
        <f>תקן_מקור[[#This Row],[עלות פריט]]*תקן_מקור[[#This Row],[כמות]]</f>
        <v>5000</v>
      </c>
    </row>
    <row r="948" spans="1:8" x14ac:dyDescent="0.3">
      <c r="A948" s="87" t="s">
        <v>94</v>
      </c>
      <c r="B948" s="1">
        <v>60</v>
      </c>
      <c r="C948" s="1" t="s">
        <v>95</v>
      </c>
      <c r="D948" s="1" t="s">
        <v>216</v>
      </c>
      <c r="E948" s="91" t="s">
        <v>108</v>
      </c>
      <c r="F948" s="2">
        <v>900</v>
      </c>
      <c r="G948" s="2">
        <v>2</v>
      </c>
      <c r="H948" s="16">
        <f>תקן_מקור[[#This Row],[עלות פריט]]*תקן_מקור[[#This Row],[כמות]]</f>
        <v>1800</v>
      </c>
    </row>
    <row r="949" spans="1:8" x14ac:dyDescent="0.3">
      <c r="A949" s="87" t="s">
        <v>94</v>
      </c>
      <c r="B949" s="1">
        <v>60</v>
      </c>
      <c r="C949" s="1" t="s">
        <v>95</v>
      </c>
      <c r="D949" s="1" t="s">
        <v>204</v>
      </c>
      <c r="E949" s="91" t="s">
        <v>108</v>
      </c>
      <c r="F949" s="2">
        <v>900</v>
      </c>
      <c r="G949" s="2">
        <v>1</v>
      </c>
      <c r="H949" s="16">
        <f>תקן_מקור[[#This Row],[עלות פריט]]*תקן_מקור[[#This Row],[כמות]]</f>
        <v>900</v>
      </c>
    </row>
    <row r="950" spans="1:8" x14ac:dyDescent="0.3">
      <c r="A950" s="87" t="s">
        <v>94</v>
      </c>
      <c r="B950" s="1">
        <v>60</v>
      </c>
      <c r="C950" s="1" t="s">
        <v>95</v>
      </c>
      <c r="D950" s="1" t="s">
        <v>0</v>
      </c>
      <c r="E950" s="91" t="s">
        <v>212</v>
      </c>
      <c r="F950" s="2">
        <v>1500</v>
      </c>
      <c r="G950" s="2">
        <v>2</v>
      </c>
      <c r="H950" s="16">
        <f>תקן_מקור[[#This Row],[עלות פריט]]*תקן_מקור[[#This Row],[כמות]]</f>
        <v>3000</v>
      </c>
    </row>
    <row r="951" spans="1:8" x14ac:dyDescent="0.3">
      <c r="A951" s="87" t="s">
        <v>94</v>
      </c>
      <c r="B951" s="1">
        <v>60</v>
      </c>
      <c r="C951" s="1" t="s">
        <v>95</v>
      </c>
      <c r="D951" s="1" t="s">
        <v>214</v>
      </c>
      <c r="E951" s="91" t="s">
        <v>212</v>
      </c>
      <c r="F951" s="2">
        <v>1500</v>
      </c>
      <c r="G951" s="2">
        <v>2</v>
      </c>
      <c r="H951" s="16">
        <f>תקן_מקור[[#This Row],[עלות פריט]]*תקן_מקור[[#This Row],[כמות]]</f>
        <v>3000</v>
      </c>
    </row>
    <row r="952" spans="1:8" x14ac:dyDescent="0.3">
      <c r="A952" s="87" t="s">
        <v>94</v>
      </c>
      <c r="B952" s="1">
        <v>60</v>
      </c>
      <c r="C952" s="1" t="s">
        <v>95</v>
      </c>
      <c r="D952" s="1" t="s">
        <v>122</v>
      </c>
      <c r="E952" s="91" t="s">
        <v>83</v>
      </c>
      <c r="F952" s="2">
        <v>350</v>
      </c>
      <c r="G952" s="1">
        <v>2</v>
      </c>
      <c r="H952" s="16">
        <f>תקן_מקור[[#This Row],[עלות פריט]]*תקן_מקור[[#This Row],[כמות]]</f>
        <v>700</v>
      </c>
    </row>
    <row r="953" spans="1:8" x14ac:dyDescent="0.3">
      <c r="A953" s="87" t="s">
        <v>94</v>
      </c>
      <c r="B953" s="1">
        <v>60</v>
      </c>
      <c r="C953" s="1" t="s">
        <v>95</v>
      </c>
      <c r="D953" s="1" t="s">
        <v>216</v>
      </c>
      <c r="E953" s="91" t="s">
        <v>31</v>
      </c>
      <c r="F953" s="2">
        <v>15000</v>
      </c>
      <c r="G953" s="2">
        <v>1</v>
      </c>
      <c r="H953" s="16">
        <f>תקן_מקור[[#This Row],[עלות פריט]]*תקן_מקור[[#This Row],[כמות]]</f>
        <v>15000</v>
      </c>
    </row>
    <row r="954" spans="1:8" x14ac:dyDescent="0.3">
      <c r="A954" s="87" t="s">
        <v>94</v>
      </c>
      <c r="B954" s="1">
        <v>60</v>
      </c>
      <c r="C954" s="1" t="s">
        <v>95</v>
      </c>
      <c r="D954" s="1" t="s">
        <v>109</v>
      </c>
      <c r="E954" s="91" t="s">
        <v>198</v>
      </c>
      <c r="F954" s="2">
        <v>375</v>
      </c>
      <c r="G954" s="2">
        <v>30</v>
      </c>
      <c r="H954" s="16">
        <f>תקן_מקור[[#This Row],[עלות פריט]]*תקן_מקור[[#This Row],[כמות]]</f>
        <v>11250</v>
      </c>
    </row>
    <row r="955" spans="1:8" x14ac:dyDescent="0.3">
      <c r="A955" s="87" t="s">
        <v>94</v>
      </c>
      <c r="B955" s="1">
        <v>60</v>
      </c>
      <c r="C955" s="1" t="s">
        <v>95</v>
      </c>
      <c r="D955" s="1" t="s">
        <v>36</v>
      </c>
      <c r="E955" s="91" t="s">
        <v>7</v>
      </c>
      <c r="F955" s="2">
        <v>600</v>
      </c>
      <c r="G955" s="1">
        <v>2</v>
      </c>
      <c r="H955" s="16">
        <f>תקן_מקור[[#This Row],[עלות פריט]]*תקן_מקור[[#This Row],[כמות]]</f>
        <v>1200</v>
      </c>
    </row>
    <row r="956" spans="1:8" x14ac:dyDescent="0.3">
      <c r="A956" s="87" t="s">
        <v>94</v>
      </c>
      <c r="B956" s="1">
        <v>60</v>
      </c>
      <c r="C956" s="1" t="s">
        <v>95</v>
      </c>
      <c r="D956" s="1" t="s">
        <v>214</v>
      </c>
      <c r="E956" s="91" t="s">
        <v>7</v>
      </c>
      <c r="F956" s="2">
        <v>600</v>
      </c>
      <c r="G956" s="2">
        <v>5</v>
      </c>
      <c r="H956" s="16">
        <f>תקן_מקור[[#This Row],[עלות פריט]]*תקן_מקור[[#This Row],[כמות]]</f>
        <v>3000</v>
      </c>
    </row>
    <row r="957" spans="1:8" x14ac:dyDescent="0.3">
      <c r="A957" s="87" t="s">
        <v>94</v>
      </c>
      <c r="B957" s="1">
        <v>60</v>
      </c>
      <c r="C957" s="1" t="s">
        <v>95</v>
      </c>
      <c r="D957" s="1" t="s">
        <v>87</v>
      </c>
      <c r="E957" s="91" t="s">
        <v>7</v>
      </c>
      <c r="F957" s="2">
        <v>600</v>
      </c>
      <c r="G957" s="1">
        <v>6</v>
      </c>
      <c r="H957" s="16">
        <f>תקן_מקור[[#This Row],[עלות פריט]]*תקן_מקור[[#This Row],[כמות]]</f>
        <v>3600</v>
      </c>
    </row>
    <row r="958" spans="1:8" x14ac:dyDescent="0.3">
      <c r="A958" s="87" t="s">
        <v>94</v>
      </c>
      <c r="B958" s="1">
        <v>60</v>
      </c>
      <c r="C958" s="1" t="s">
        <v>95</v>
      </c>
      <c r="D958" s="1" t="s">
        <v>216</v>
      </c>
      <c r="E958" s="91" t="s">
        <v>10</v>
      </c>
      <c r="F958" s="2">
        <v>800</v>
      </c>
      <c r="G958" s="2">
        <v>1</v>
      </c>
      <c r="H958" s="16">
        <f>תקן_מקור[[#This Row],[עלות פריט]]*תקן_מקור[[#This Row],[כמות]]</f>
        <v>800</v>
      </c>
    </row>
    <row r="959" spans="1:8" x14ac:dyDescent="0.3">
      <c r="A959" s="87" t="s">
        <v>94</v>
      </c>
      <c r="B959" s="1">
        <v>60</v>
      </c>
      <c r="C959" s="1" t="s">
        <v>95</v>
      </c>
      <c r="D959" s="1" t="s">
        <v>68</v>
      </c>
      <c r="E959" s="91" t="s">
        <v>10</v>
      </c>
      <c r="F959" s="2">
        <v>1400</v>
      </c>
      <c r="G959" s="2">
        <v>1</v>
      </c>
      <c r="H959" s="16">
        <f>תקן_מקור[[#This Row],[עלות פריט]]*תקן_מקור[[#This Row],[כמות]]</f>
        <v>1400</v>
      </c>
    </row>
    <row r="960" spans="1:8" x14ac:dyDescent="0.3">
      <c r="A960" s="87" t="s">
        <v>94</v>
      </c>
      <c r="B960" s="1">
        <v>60</v>
      </c>
      <c r="C960" s="1" t="s">
        <v>95</v>
      </c>
      <c r="D960" s="1" t="s">
        <v>204</v>
      </c>
      <c r="E960" s="91" t="s">
        <v>10</v>
      </c>
      <c r="F960" s="2">
        <v>800</v>
      </c>
      <c r="G960" s="2">
        <v>2</v>
      </c>
      <c r="H960" s="16">
        <f>תקן_מקור[[#This Row],[עלות פריט]]*תקן_מקור[[#This Row],[כמות]]</f>
        <v>1600</v>
      </c>
    </row>
    <row r="961" spans="1:8" x14ac:dyDescent="0.3">
      <c r="A961" s="87" t="s">
        <v>94</v>
      </c>
      <c r="B961" s="1">
        <v>60</v>
      </c>
      <c r="C961" s="1" t="s">
        <v>95</v>
      </c>
      <c r="D961" s="1" t="s">
        <v>69</v>
      </c>
      <c r="E961" s="91" t="s">
        <v>10</v>
      </c>
      <c r="F961" s="2">
        <v>1200</v>
      </c>
      <c r="G961" s="1">
        <v>1</v>
      </c>
      <c r="H961" s="16">
        <f>תקן_מקור[[#This Row],[עלות פריט]]*תקן_מקור[[#This Row],[כמות]]</f>
        <v>1200</v>
      </c>
    </row>
    <row r="962" spans="1:8" x14ac:dyDescent="0.3">
      <c r="A962" s="87" t="s">
        <v>94</v>
      </c>
      <c r="B962" s="1">
        <v>60</v>
      </c>
      <c r="C962" s="1" t="s">
        <v>95</v>
      </c>
      <c r="D962" s="1" t="s">
        <v>0</v>
      </c>
      <c r="E962" s="91" t="s">
        <v>84</v>
      </c>
      <c r="F962" s="2">
        <v>750</v>
      </c>
      <c r="G962" s="2">
        <v>6</v>
      </c>
      <c r="H962" s="16">
        <f>תקן_מקור[[#This Row],[עלות פריט]]*תקן_מקור[[#This Row],[כמות]]</f>
        <v>4500</v>
      </c>
    </row>
    <row r="963" spans="1:8" x14ac:dyDescent="0.3">
      <c r="A963" s="87" t="s">
        <v>94</v>
      </c>
      <c r="B963" s="1">
        <v>60</v>
      </c>
      <c r="C963" s="1" t="s">
        <v>95</v>
      </c>
      <c r="D963" s="1" t="s">
        <v>9</v>
      </c>
      <c r="E963" s="91" t="s">
        <v>86</v>
      </c>
      <c r="F963" s="2">
        <v>2000</v>
      </c>
      <c r="G963" s="2">
        <v>2</v>
      </c>
      <c r="H963" s="16">
        <f>תקן_מקור[[#This Row],[עלות פריט]]*תקן_מקור[[#This Row],[כמות]]</f>
        <v>4000</v>
      </c>
    </row>
    <row r="964" spans="1:8" x14ac:dyDescent="0.3">
      <c r="A964" s="87" t="s">
        <v>94</v>
      </c>
      <c r="B964" s="1">
        <v>60</v>
      </c>
      <c r="C964" s="1" t="s">
        <v>95</v>
      </c>
      <c r="D964" s="1" t="s">
        <v>9</v>
      </c>
      <c r="E964" s="91" t="s">
        <v>137</v>
      </c>
      <c r="F964" s="2">
        <v>4000</v>
      </c>
      <c r="G964" s="2">
        <v>1</v>
      </c>
      <c r="H964" s="16">
        <f>תקן_מקור[[#This Row],[עלות פריט]]*תקן_מקור[[#This Row],[כמות]]</f>
        <v>4000</v>
      </c>
    </row>
    <row r="965" spans="1:8" x14ac:dyDescent="0.3">
      <c r="A965" s="87" t="s">
        <v>94</v>
      </c>
      <c r="B965" s="1">
        <v>60</v>
      </c>
      <c r="C965" s="1" t="s">
        <v>95</v>
      </c>
      <c r="D965" s="1" t="s">
        <v>5</v>
      </c>
      <c r="E965" s="91" t="s">
        <v>133</v>
      </c>
      <c r="F965" s="2">
        <v>650</v>
      </c>
      <c r="G965" s="2">
        <v>65</v>
      </c>
      <c r="H965" s="16">
        <f>תקן_מקור[[#This Row],[עלות פריט]]*תקן_מקור[[#This Row],[כמות]]</f>
        <v>42250</v>
      </c>
    </row>
    <row r="966" spans="1:8" x14ac:dyDescent="0.3">
      <c r="A966" s="87" t="s">
        <v>94</v>
      </c>
      <c r="B966" s="1">
        <v>60</v>
      </c>
      <c r="C966" s="1" t="s">
        <v>95</v>
      </c>
      <c r="D966" s="89" t="s">
        <v>109</v>
      </c>
      <c r="E966" s="91" t="s">
        <v>424</v>
      </c>
      <c r="F966" s="2">
        <v>1200</v>
      </c>
      <c r="G966" s="1">
        <v>1</v>
      </c>
      <c r="H966" s="16">
        <f>תקן_מקור[[#This Row],[עלות פריט]]*תקן_מקור[[#This Row],[כמות]]</f>
        <v>1200</v>
      </c>
    </row>
    <row r="967" spans="1:8" x14ac:dyDescent="0.3">
      <c r="A967" s="87" t="s">
        <v>94</v>
      </c>
      <c r="B967" s="1">
        <v>60</v>
      </c>
      <c r="C967" s="1" t="s">
        <v>95</v>
      </c>
      <c r="D967" s="1" t="s">
        <v>51</v>
      </c>
      <c r="E967" s="91" t="s">
        <v>54</v>
      </c>
      <c r="F967" s="2">
        <v>200</v>
      </c>
      <c r="G967" s="2">
        <v>8</v>
      </c>
      <c r="H967" s="16">
        <f>תקן_מקור[[#This Row],[עלות פריט]]*תקן_מקור[[#This Row],[כמות]]</f>
        <v>1600</v>
      </c>
    </row>
    <row r="968" spans="1:8" x14ac:dyDescent="0.3">
      <c r="A968" s="87" t="s">
        <v>94</v>
      </c>
      <c r="B968" s="1">
        <v>60</v>
      </c>
      <c r="C968" s="1" t="s">
        <v>95</v>
      </c>
      <c r="D968" s="1" t="s">
        <v>68</v>
      </c>
      <c r="E968" s="91" t="s">
        <v>106</v>
      </c>
      <c r="F968" s="2">
        <v>450</v>
      </c>
      <c r="G968" s="2">
        <v>3</v>
      </c>
      <c r="H968" s="16">
        <f>תקן_מקור[[#This Row],[עלות פריט]]*תקן_מקור[[#This Row],[כמות]]</f>
        <v>1350</v>
      </c>
    </row>
    <row r="969" spans="1:8" x14ac:dyDescent="0.3">
      <c r="A969" s="87" t="s">
        <v>94</v>
      </c>
      <c r="B969" s="1">
        <v>60</v>
      </c>
      <c r="C969" s="1" t="s">
        <v>95</v>
      </c>
      <c r="D969" s="1" t="s">
        <v>33</v>
      </c>
      <c r="E969" s="91" t="s">
        <v>34</v>
      </c>
      <c r="F969" s="2">
        <v>1200</v>
      </c>
      <c r="G969" s="2">
        <v>1</v>
      </c>
      <c r="H969" s="16">
        <f>תקן_מקור[[#This Row],[עלות פריט]]*תקן_מקור[[#This Row],[כמות]]</f>
        <v>1200</v>
      </c>
    </row>
    <row r="970" spans="1:8" x14ac:dyDescent="0.3">
      <c r="A970" s="87" t="s">
        <v>94</v>
      </c>
      <c r="B970" s="1">
        <v>60</v>
      </c>
      <c r="C970" s="1" t="s">
        <v>95</v>
      </c>
      <c r="D970" s="1" t="s">
        <v>0</v>
      </c>
      <c r="E970" s="91" t="s">
        <v>134</v>
      </c>
      <c r="F970" s="2">
        <v>450</v>
      </c>
      <c r="G970" s="2">
        <v>6</v>
      </c>
      <c r="H970" s="16">
        <f>תקן_מקור[[#This Row],[עלות פריט]]*תקן_מקור[[#This Row],[כמות]]</f>
        <v>2700</v>
      </c>
    </row>
    <row r="971" spans="1:8" x14ac:dyDescent="0.3">
      <c r="A971" s="87" t="s">
        <v>94</v>
      </c>
      <c r="B971" s="1">
        <v>60</v>
      </c>
      <c r="C971" s="1" t="s">
        <v>95</v>
      </c>
      <c r="D971" s="1" t="s">
        <v>216</v>
      </c>
      <c r="E971" s="91" t="s">
        <v>134</v>
      </c>
      <c r="F971" s="2">
        <v>450</v>
      </c>
      <c r="G971" s="2">
        <v>2</v>
      </c>
      <c r="H971" s="16">
        <f>תקן_מקור[[#This Row],[עלות פריט]]*תקן_מקור[[#This Row],[כמות]]</f>
        <v>900</v>
      </c>
    </row>
    <row r="972" spans="1:8" x14ac:dyDescent="0.3">
      <c r="A972" s="87" t="s">
        <v>94</v>
      </c>
      <c r="B972" s="1">
        <v>60</v>
      </c>
      <c r="C972" s="1" t="s">
        <v>95</v>
      </c>
      <c r="D972" s="1" t="s">
        <v>33</v>
      </c>
      <c r="E972" s="91" t="s">
        <v>134</v>
      </c>
      <c r="F972" s="2">
        <v>450</v>
      </c>
      <c r="G972" s="2">
        <v>2</v>
      </c>
      <c r="H972" s="16">
        <f>תקן_מקור[[#This Row],[עלות פריט]]*תקן_מקור[[#This Row],[כמות]]</f>
        <v>900</v>
      </c>
    </row>
    <row r="973" spans="1:8" x14ac:dyDescent="0.3">
      <c r="A973" s="87" t="s">
        <v>94</v>
      </c>
      <c r="B973" s="1">
        <v>60</v>
      </c>
      <c r="C973" s="1" t="s">
        <v>95</v>
      </c>
      <c r="D973" s="1" t="s">
        <v>214</v>
      </c>
      <c r="E973" s="91" t="s">
        <v>134</v>
      </c>
      <c r="F973" s="2">
        <v>450</v>
      </c>
      <c r="G973" s="2">
        <v>60</v>
      </c>
      <c r="H973" s="16">
        <f>תקן_מקור[[#This Row],[עלות פריט]]*תקן_מקור[[#This Row],[כמות]]</f>
        <v>27000</v>
      </c>
    </row>
    <row r="974" spans="1:8" x14ac:dyDescent="0.3">
      <c r="A974" s="87" t="s">
        <v>94</v>
      </c>
      <c r="B974" s="1">
        <v>60</v>
      </c>
      <c r="C974" s="1" t="s">
        <v>95</v>
      </c>
      <c r="D974" s="1" t="s">
        <v>204</v>
      </c>
      <c r="E974" s="91" t="s">
        <v>134</v>
      </c>
      <c r="F974" s="2">
        <v>450</v>
      </c>
      <c r="G974" s="2">
        <v>12</v>
      </c>
      <c r="H974" s="16">
        <f>תקן_מקור[[#This Row],[עלות פריט]]*תקן_מקור[[#This Row],[כמות]]</f>
        <v>5400</v>
      </c>
    </row>
    <row r="975" spans="1:8" x14ac:dyDescent="0.3">
      <c r="A975" s="87" t="s">
        <v>94</v>
      </c>
      <c r="B975" s="1">
        <v>60</v>
      </c>
      <c r="C975" s="1" t="s">
        <v>95</v>
      </c>
      <c r="D975" s="1" t="s">
        <v>122</v>
      </c>
      <c r="E975" s="91" t="s">
        <v>82</v>
      </c>
      <c r="F975" s="2">
        <v>1200</v>
      </c>
      <c r="G975" s="1">
        <v>2</v>
      </c>
      <c r="H975" s="16">
        <f>תקן_מקור[[#This Row],[עלות פריט]]*תקן_מקור[[#This Row],[כמות]]</f>
        <v>2400</v>
      </c>
    </row>
    <row r="976" spans="1:8" x14ac:dyDescent="0.3">
      <c r="A976" s="87" t="s">
        <v>94</v>
      </c>
      <c r="B976" s="1">
        <v>60</v>
      </c>
      <c r="C976" s="1" t="s">
        <v>95</v>
      </c>
      <c r="D976" s="89" t="s">
        <v>109</v>
      </c>
      <c r="E976" s="91" t="s">
        <v>110</v>
      </c>
      <c r="F976" s="2">
        <v>800</v>
      </c>
      <c r="G976" s="1">
        <v>2</v>
      </c>
      <c r="H976" s="16">
        <f>תקן_מקור[[#This Row],[עלות פריט]]*תקן_מקור[[#This Row],[כמות]]</f>
        <v>1600</v>
      </c>
    </row>
    <row r="977" spans="1:8" x14ac:dyDescent="0.3">
      <c r="A977" s="87" t="s">
        <v>94</v>
      </c>
      <c r="B977" s="1">
        <v>60</v>
      </c>
      <c r="C977" s="1" t="s">
        <v>95</v>
      </c>
      <c r="D977" s="1" t="s">
        <v>122</v>
      </c>
      <c r="E977" s="91" t="s">
        <v>16</v>
      </c>
      <c r="F977" s="2">
        <v>350</v>
      </c>
      <c r="G977" s="1">
        <v>2</v>
      </c>
      <c r="H977" s="16">
        <f>תקן_מקור[[#This Row],[עלות פריט]]*תקן_מקור[[#This Row],[כמות]]</f>
        <v>700</v>
      </c>
    </row>
    <row r="978" spans="1:8" x14ac:dyDescent="0.3">
      <c r="A978" s="87" t="s">
        <v>94</v>
      </c>
      <c r="B978" s="1">
        <v>60</v>
      </c>
      <c r="C978" s="1" t="s">
        <v>95</v>
      </c>
      <c r="D978" s="1" t="s">
        <v>9</v>
      </c>
      <c r="E978" s="91" t="s">
        <v>435</v>
      </c>
      <c r="F978" s="2">
        <v>1500</v>
      </c>
      <c r="G978" s="2">
        <v>1</v>
      </c>
      <c r="H978" s="16">
        <f>תקן_מקור[[#This Row],[עלות פריט]]*תקן_מקור[[#This Row],[כמות]]</f>
        <v>1500</v>
      </c>
    </row>
    <row r="979" spans="1:8" x14ac:dyDescent="0.3">
      <c r="A979" s="87" t="s">
        <v>94</v>
      </c>
      <c r="B979" s="1">
        <v>60</v>
      </c>
      <c r="C979" s="1" t="s">
        <v>95</v>
      </c>
      <c r="D979" s="1" t="s">
        <v>204</v>
      </c>
      <c r="E979" s="91" t="s">
        <v>434</v>
      </c>
      <c r="F979" s="2">
        <v>6000</v>
      </c>
      <c r="G979" s="2">
        <v>1</v>
      </c>
      <c r="H979" s="16">
        <f>תקן_מקור[[#This Row],[עלות פריט]]*תקן_מקור[[#This Row],[כמות]]</f>
        <v>6000</v>
      </c>
    </row>
    <row r="980" spans="1:8" x14ac:dyDescent="0.3">
      <c r="A980" s="87" t="s">
        <v>94</v>
      </c>
      <c r="B980" s="1">
        <v>60</v>
      </c>
      <c r="C980" s="1" t="s">
        <v>95</v>
      </c>
      <c r="D980" s="1" t="s">
        <v>122</v>
      </c>
      <c r="E980" s="91" t="s">
        <v>17</v>
      </c>
      <c r="F980" s="2">
        <v>250</v>
      </c>
      <c r="G980" s="1">
        <v>2</v>
      </c>
      <c r="H980" s="16">
        <f>תקן_מקור[[#This Row],[עלות פריט]]*תקן_מקור[[#This Row],[כמות]]</f>
        <v>500</v>
      </c>
    </row>
    <row r="981" spans="1:8" x14ac:dyDescent="0.3">
      <c r="A981" s="87" t="s">
        <v>94</v>
      </c>
      <c r="B981" s="1">
        <v>60</v>
      </c>
      <c r="C981" s="1" t="s">
        <v>95</v>
      </c>
      <c r="D981" s="1" t="s">
        <v>3</v>
      </c>
      <c r="E981" s="91" t="s">
        <v>4</v>
      </c>
      <c r="F981" s="2">
        <v>1200</v>
      </c>
      <c r="G981" s="1">
        <v>1</v>
      </c>
      <c r="H981" s="16">
        <f>תקן_מקור[[#This Row],[עלות פריט]]*תקן_מקור[[#This Row],[כמות]]</f>
        <v>1200</v>
      </c>
    </row>
    <row r="982" spans="1:8" x14ac:dyDescent="0.3">
      <c r="A982" s="87" t="s">
        <v>94</v>
      </c>
      <c r="B982" s="1">
        <v>60</v>
      </c>
      <c r="C982" s="1" t="s">
        <v>95</v>
      </c>
      <c r="D982" s="1" t="s">
        <v>35</v>
      </c>
      <c r="E982" s="91" t="s">
        <v>4</v>
      </c>
      <c r="F982" s="2">
        <v>1200</v>
      </c>
      <c r="G982" s="2">
        <v>1</v>
      </c>
      <c r="H982" s="16">
        <f>תקן_מקור[[#This Row],[עלות פריט]]*תקן_מקור[[#This Row],[כמות]]</f>
        <v>1200</v>
      </c>
    </row>
    <row r="983" spans="1:8" x14ac:dyDescent="0.3">
      <c r="A983" s="87" t="s">
        <v>94</v>
      </c>
      <c r="B983" s="1">
        <v>60</v>
      </c>
      <c r="C983" s="1" t="s">
        <v>95</v>
      </c>
      <c r="D983" s="1" t="s">
        <v>51</v>
      </c>
      <c r="E983" s="91" t="s">
        <v>55</v>
      </c>
      <c r="F983" s="2">
        <v>1650</v>
      </c>
      <c r="G983" s="2">
        <v>2</v>
      </c>
      <c r="H983" s="16">
        <f>תקן_מקור[[#This Row],[עלות פריט]]*תקן_מקור[[#This Row],[כמות]]</f>
        <v>3300</v>
      </c>
    </row>
    <row r="984" spans="1:8" x14ac:dyDescent="0.3">
      <c r="A984" s="87" t="s">
        <v>94</v>
      </c>
      <c r="B984" s="1">
        <v>60</v>
      </c>
      <c r="C984" s="1" t="s">
        <v>95</v>
      </c>
      <c r="D984" s="1" t="s">
        <v>122</v>
      </c>
      <c r="E984" s="91" t="s">
        <v>12</v>
      </c>
      <c r="F984" s="2">
        <v>600</v>
      </c>
      <c r="G984" s="1">
        <v>2</v>
      </c>
      <c r="H984" s="16">
        <f>תקן_מקור[[#This Row],[עלות פריט]]*תקן_מקור[[#This Row],[כמות]]</f>
        <v>1200</v>
      </c>
    </row>
    <row r="985" spans="1:8" x14ac:dyDescent="0.3">
      <c r="A985" s="87" t="s">
        <v>94</v>
      </c>
      <c r="B985" s="1">
        <v>60</v>
      </c>
      <c r="C985" s="1" t="s">
        <v>95</v>
      </c>
      <c r="D985" s="1" t="s">
        <v>216</v>
      </c>
      <c r="E985" s="91" t="s">
        <v>32</v>
      </c>
      <c r="F985" s="2">
        <v>1100</v>
      </c>
      <c r="G985" s="2">
        <v>1</v>
      </c>
      <c r="H985" s="16">
        <f>תקן_מקור[[#This Row],[עלות פריט]]*תקן_מקור[[#This Row],[כמות]]</f>
        <v>1100</v>
      </c>
    </row>
    <row r="986" spans="1:8" x14ac:dyDescent="0.3">
      <c r="A986" s="87" t="s">
        <v>94</v>
      </c>
      <c r="B986" s="1">
        <v>60</v>
      </c>
      <c r="C986" s="1" t="s">
        <v>95</v>
      </c>
      <c r="D986" s="1" t="s">
        <v>9</v>
      </c>
      <c r="E986" s="91" t="s">
        <v>127</v>
      </c>
      <c r="F986" s="2">
        <v>700</v>
      </c>
      <c r="G986" s="2">
        <v>1</v>
      </c>
      <c r="H986" s="16">
        <f>תקן_מקור[[#This Row],[עלות פריט]]*תקן_מקור[[#This Row],[כמות]]</f>
        <v>700</v>
      </c>
    </row>
    <row r="987" spans="1:8" x14ac:dyDescent="0.3">
      <c r="A987" s="87" t="s">
        <v>94</v>
      </c>
      <c r="B987" s="1">
        <v>60</v>
      </c>
      <c r="C987" s="1" t="s">
        <v>95</v>
      </c>
      <c r="D987" s="1" t="s">
        <v>204</v>
      </c>
      <c r="E987" s="91" t="s">
        <v>127</v>
      </c>
      <c r="F987" s="2">
        <v>700</v>
      </c>
      <c r="G987" s="2">
        <v>1</v>
      </c>
      <c r="H987" s="16">
        <f>תקן_מקור[[#This Row],[עלות פריט]]*תקן_מקור[[#This Row],[כמות]]</f>
        <v>700</v>
      </c>
    </row>
    <row r="988" spans="1:8" x14ac:dyDescent="0.3">
      <c r="A988" s="87" t="s">
        <v>94</v>
      </c>
      <c r="B988" s="1">
        <v>60</v>
      </c>
      <c r="C988" s="1" t="s">
        <v>95</v>
      </c>
      <c r="D988" s="89" t="s">
        <v>51</v>
      </c>
      <c r="E988" s="91" t="s">
        <v>102</v>
      </c>
      <c r="F988" s="2">
        <v>15000</v>
      </c>
      <c r="G988" s="1">
        <v>1</v>
      </c>
      <c r="H988" s="16">
        <f>תקן_מקור[[#This Row],[עלות פריט]]*תקן_מקור[[#This Row],[כמות]]</f>
        <v>15000</v>
      </c>
    </row>
    <row r="989" spans="1:8" x14ac:dyDescent="0.3">
      <c r="A989" s="87" t="s">
        <v>94</v>
      </c>
      <c r="B989" s="1">
        <v>60</v>
      </c>
      <c r="C989" s="1" t="s">
        <v>95</v>
      </c>
      <c r="D989" s="1" t="s">
        <v>5</v>
      </c>
      <c r="E989" s="91" t="s">
        <v>190</v>
      </c>
      <c r="F989" s="2">
        <v>1590</v>
      </c>
      <c r="G989" s="2">
        <v>16</v>
      </c>
      <c r="H989" s="16">
        <f>תקן_מקור[[#This Row],[עלות פריט]]*תקן_מקור[[#This Row],[כמות]]</f>
        <v>25440</v>
      </c>
    </row>
    <row r="990" spans="1:8" x14ac:dyDescent="0.3">
      <c r="A990" s="87" t="s">
        <v>94</v>
      </c>
      <c r="B990" s="1">
        <v>60</v>
      </c>
      <c r="C990" s="1" t="s">
        <v>95</v>
      </c>
      <c r="D990" s="1" t="s">
        <v>51</v>
      </c>
      <c r="E990" s="91" t="s">
        <v>52</v>
      </c>
      <c r="F990" s="2">
        <v>850</v>
      </c>
      <c r="G990" s="2">
        <v>2</v>
      </c>
      <c r="H990" s="16">
        <f>תקן_מקור[[#This Row],[עלות פריט]]*תקן_מקור[[#This Row],[כמות]]</f>
        <v>1700</v>
      </c>
    </row>
    <row r="991" spans="1:8" x14ac:dyDescent="0.3">
      <c r="A991" s="87" t="s">
        <v>94</v>
      </c>
      <c r="B991" s="1">
        <v>60</v>
      </c>
      <c r="C991" s="1" t="s">
        <v>95</v>
      </c>
      <c r="D991" s="1" t="s">
        <v>68</v>
      </c>
      <c r="E991" s="91" t="s">
        <v>92</v>
      </c>
      <c r="F991" s="2">
        <v>750</v>
      </c>
      <c r="G991" s="2">
        <v>2</v>
      </c>
      <c r="H991" s="16">
        <f>תקן_מקור[[#This Row],[עלות פריט]]*תקן_מקור[[#This Row],[כמות]]</f>
        <v>1500</v>
      </c>
    </row>
    <row r="992" spans="1:8" x14ac:dyDescent="0.3">
      <c r="A992" s="87" t="s">
        <v>94</v>
      </c>
      <c r="B992" s="1">
        <v>60</v>
      </c>
      <c r="C992" s="1" t="s">
        <v>95</v>
      </c>
      <c r="D992" s="1" t="s">
        <v>68</v>
      </c>
      <c r="E992" s="91" t="s">
        <v>400</v>
      </c>
      <c r="F992" s="2">
        <v>2500</v>
      </c>
      <c r="G992" s="2">
        <v>1</v>
      </c>
      <c r="H992" s="16">
        <f>תקן_מקור[[#This Row],[עלות פריט]]*תקן_מקור[[#This Row],[כמות]]</f>
        <v>2500</v>
      </c>
    </row>
    <row r="993" spans="1:8" x14ac:dyDescent="0.3">
      <c r="A993" s="87" t="s">
        <v>94</v>
      </c>
      <c r="B993" s="1">
        <v>60</v>
      </c>
      <c r="C993" s="1" t="s">
        <v>95</v>
      </c>
      <c r="D993" s="1" t="s">
        <v>216</v>
      </c>
      <c r="E993" s="91" t="s">
        <v>128</v>
      </c>
      <c r="F993" s="2">
        <v>1700</v>
      </c>
      <c r="G993" s="2">
        <v>1</v>
      </c>
      <c r="H993" s="16">
        <f>תקן_מקור[[#This Row],[עלות פריט]]*תקן_מקור[[#This Row],[כמות]]</f>
        <v>1700</v>
      </c>
    </row>
    <row r="994" spans="1:8" x14ac:dyDescent="0.3">
      <c r="A994" s="87" t="s">
        <v>94</v>
      </c>
      <c r="B994" s="1">
        <v>60</v>
      </c>
      <c r="C994" s="1" t="s">
        <v>95</v>
      </c>
      <c r="D994" s="1" t="s">
        <v>33</v>
      </c>
      <c r="E994" s="91" t="s">
        <v>128</v>
      </c>
      <c r="F994" s="2">
        <v>1700</v>
      </c>
      <c r="G994" s="2">
        <v>1</v>
      </c>
      <c r="H994" s="16">
        <f>תקן_מקור[[#This Row],[עלות פריט]]*תקן_מקור[[#This Row],[כמות]]</f>
        <v>1700</v>
      </c>
    </row>
    <row r="995" spans="1:8" x14ac:dyDescent="0.3">
      <c r="A995" s="87" t="s">
        <v>94</v>
      </c>
      <c r="B995" s="1">
        <v>60</v>
      </c>
      <c r="C995" s="1" t="s">
        <v>95</v>
      </c>
      <c r="D995" s="1" t="s">
        <v>204</v>
      </c>
      <c r="E995" s="91" t="s">
        <v>128</v>
      </c>
      <c r="F995" s="2">
        <v>1700</v>
      </c>
      <c r="G995" s="2">
        <v>2</v>
      </c>
      <c r="H995" s="16">
        <f>תקן_מקור[[#This Row],[עלות פריט]]*תקן_מקור[[#This Row],[כמות]]</f>
        <v>3400</v>
      </c>
    </row>
    <row r="996" spans="1:8" x14ac:dyDescent="0.3">
      <c r="A996" s="87" t="s">
        <v>94</v>
      </c>
      <c r="B996" s="1">
        <v>60</v>
      </c>
      <c r="C996" s="1" t="s">
        <v>95</v>
      </c>
      <c r="D996" s="1" t="s">
        <v>0</v>
      </c>
      <c r="E996" s="91" t="s">
        <v>85</v>
      </c>
      <c r="F996" s="2">
        <v>800</v>
      </c>
      <c r="G996" s="2">
        <v>2</v>
      </c>
      <c r="H996" s="16">
        <f>תקן_מקור[[#This Row],[עלות פריט]]*תקן_מקור[[#This Row],[כמות]]</f>
        <v>1600</v>
      </c>
    </row>
    <row r="997" spans="1:8" x14ac:dyDescent="0.3">
      <c r="A997" s="87" t="s">
        <v>94</v>
      </c>
      <c r="B997" s="1">
        <v>60</v>
      </c>
      <c r="C997" s="1" t="s">
        <v>95</v>
      </c>
      <c r="D997" s="1" t="s">
        <v>214</v>
      </c>
      <c r="E997" s="91" t="s">
        <v>131</v>
      </c>
      <c r="F997" s="2">
        <v>1500</v>
      </c>
      <c r="G997" s="2">
        <v>10</v>
      </c>
      <c r="H997" s="16">
        <f>תקן_מקור[[#This Row],[עלות פריט]]*תקן_מקור[[#This Row],[כמות]]</f>
        <v>15000</v>
      </c>
    </row>
    <row r="998" spans="1:8" x14ac:dyDescent="0.3">
      <c r="A998" s="87" t="s">
        <v>94</v>
      </c>
      <c r="B998" s="1">
        <v>60</v>
      </c>
      <c r="C998" s="1" t="s">
        <v>95</v>
      </c>
      <c r="D998" s="1" t="s">
        <v>204</v>
      </c>
      <c r="E998" s="91" t="s">
        <v>131</v>
      </c>
      <c r="F998" s="2">
        <v>1500</v>
      </c>
      <c r="G998" s="2">
        <v>2</v>
      </c>
      <c r="H998" s="16">
        <f>תקן_מקור[[#This Row],[עלות פריט]]*תקן_מקור[[#This Row],[כמות]]</f>
        <v>3000</v>
      </c>
    </row>
    <row r="999" spans="1:8" x14ac:dyDescent="0.3">
      <c r="A999" s="87" t="s">
        <v>94</v>
      </c>
      <c r="B999" s="1">
        <v>60</v>
      </c>
      <c r="C999" s="1" t="s">
        <v>95</v>
      </c>
      <c r="D999" s="1" t="s">
        <v>51</v>
      </c>
      <c r="E999" s="91" t="s">
        <v>53</v>
      </c>
      <c r="F999" s="2">
        <v>400</v>
      </c>
      <c r="G999" s="2">
        <v>2</v>
      </c>
      <c r="H999" s="16">
        <f>תקן_מקור[[#This Row],[עלות פריט]]*תקן_מקור[[#This Row],[כמות]]</f>
        <v>800</v>
      </c>
    </row>
    <row r="1000" spans="1:8" x14ac:dyDescent="0.3">
      <c r="A1000" s="87" t="s">
        <v>94</v>
      </c>
      <c r="B1000" s="1">
        <v>60</v>
      </c>
      <c r="C1000" s="1" t="s">
        <v>95</v>
      </c>
      <c r="D1000" s="1" t="s">
        <v>3</v>
      </c>
      <c r="E1000" s="91" t="s">
        <v>125</v>
      </c>
      <c r="F1000" s="2">
        <v>250</v>
      </c>
      <c r="G1000" s="1">
        <v>20</v>
      </c>
      <c r="H1000" s="16">
        <f>תקן_מקור[[#This Row],[עלות פריט]]*תקן_מקור[[#This Row],[כמות]]</f>
        <v>5000</v>
      </c>
    </row>
    <row r="1001" spans="1:8" x14ac:dyDescent="0.3">
      <c r="A1001" s="87" t="s">
        <v>94</v>
      </c>
      <c r="B1001" s="1">
        <v>60</v>
      </c>
      <c r="C1001" s="1" t="s">
        <v>95</v>
      </c>
      <c r="D1001" s="1" t="s">
        <v>35</v>
      </c>
      <c r="E1001" s="91" t="s">
        <v>125</v>
      </c>
      <c r="F1001" s="2">
        <v>250</v>
      </c>
      <c r="G1001" s="2">
        <v>13</v>
      </c>
      <c r="H1001" s="16">
        <f>תקן_מקור[[#This Row],[עלות פריט]]*תקן_מקור[[#This Row],[כמות]]</f>
        <v>3250</v>
      </c>
    </row>
    <row r="1002" spans="1:8" x14ac:dyDescent="0.3">
      <c r="A1002" s="87" t="s">
        <v>94</v>
      </c>
      <c r="B1002" s="1">
        <v>60</v>
      </c>
      <c r="C1002" s="1" t="s">
        <v>456</v>
      </c>
      <c r="D1002" s="89" t="s">
        <v>456</v>
      </c>
      <c r="E1002" s="92" t="s">
        <v>205</v>
      </c>
      <c r="F1002" s="2"/>
      <c r="G1002" s="1">
        <v>0</v>
      </c>
      <c r="H1002" s="16">
        <f>תקן_מקור[[#This Row],[עלות פריט]]*תקן_מקור[[#This Row],[כמות]]</f>
        <v>0</v>
      </c>
    </row>
    <row r="1003" spans="1:8" x14ac:dyDescent="0.3">
      <c r="A1003" s="87" t="s">
        <v>94</v>
      </c>
      <c r="B1003" s="1">
        <v>60</v>
      </c>
      <c r="C1003" s="1" t="s">
        <v>207</v>
      </c>
      <c r="D1003" s="89" t="s">
        <v>207</v>
      </c>
      <c r="E1003" s="92" t="s">
        <v>205</v>
      </c>
      <c r="F1003" s="2"/>
      <c r="G1003" s="1">
        <v>0</v>
      </c>
      <c r="H1003" s="16">
        <f>תקן_מקור[[#This Row],[עלות פריט]]*תקן_מקור[[#This Row],[כמות]]</f>
        <v>0</v>
      </c>
    </row>
    <row r="1004" spans="1:8" x14ac:dyDescent="0.3">
      <c r="A1004" s="87" t="s">
        <v>625</v>
      </c>
      <c r="B1004" s="1">
        <v>60</v>
      </c>
      <c r="C1004" s="1" t="s">
        <v>118</v>
      </c>
      <c r="D1004" s="1" t="s">
        <v>109</v>
      </c>
      <c r="E1004" s="91" t="s">
        <v>63</v>
      </c>
      <c r="F1004" s="2">
        <v>250</v>
      </c>
      <c r="G1004" s="2">
        <v>10</v>
      </c>
      <c r="H1004" s="16">
        <f>תקן_מקור[[#This Row],[עלות פריט]]*תקן_מקור[[#This Row],[כמות]]</f>
        <v>2500</v>
      </c>
    </row>
    <row r="1005" spans="1:8" x14ac:dyDescent="0.3">
      <c r="A1005" s="87" t="s">
        <v>625</v>
      </c>
      <c r="B1005" s="1">
        <v>60</v>
      </c>
      <c r="C1005" s="1" t="s">
        <v>118</v>
      </c>
      <c r="D1005" s="1" t="s">
        <v>216</v>
      </c>
      <c r="E1005" s="91" t="s">
        <v>455</v>
      </c>
      <c r="F1005" s="2">
        <v>500</v>
      </c>
      <c r="G1005" s="2">
        <v>1</v>
      </c>
      <c r="H1005" s="16">
        <f>תקן_מקור[[#This Row],[עלות פריט]]*תקן_מקור[[#This Row],[כמות]]</f>
        <v>500</v>
      </c>
    </row>
    <row r="1006" spans="1:8" x14ac:dyDescent="0.3">
      <c r="A1006" s="87" t="s">
        <v>625</v>
      </c>
      <c r="B1006" s="1">
        <v>60</v>
      </c>
      <c r="C1006" s="1" t="s">
        <v>118</v>
      </c>
      <c r="D1006" s="1" t="s">
        <v>33</v>
      </c>
      <c r="E1006" s="91" t="s">
        <v>455</v>
      </c>
      <c r="F1006" s="2">
        <v>500</v>
      </c>
      <c r="G1006" s="2">
        <v>1</v>
      </c>
      <c r="H1006" s="16">
        <f>תקן_מקור[[#This Row],[עלות פריט]]*תקן_מקור[[#This Row],[כמות]]</f>
        <v>500</v>
      </c>
    </row>
    <row r="1007" spans="1:8" x14ac:dyDescent="0.3">
      <c r="A1007" s="87" t="s">
        <v>625</v>
      </c>
      <c r="B1007" s="1">
        <v>60</v>
      </c>
      <c r="C1007" s="1" t="s">
        <v>118</v>
      </c>
      <c r="D1007" s="1" t="s">
        <v>35</v>
      </c>
      <c r="E1007" s="91" t="s">
        <v>433</v>
      </c>
      <c r="F1007" s="2">
        <v>500</v>
      </c>
      <c r="G1007" s="2">
        <v>1</v>
      </c>
      <c r="H1007" s="16">
        <f>תקן_מקור[[#This Row],[עלות פריט]]*תקן_מקור[[#This Row],[כמות]]</f>
        <v>500</v>
      </c>
    </row>
    <row r="1008" spans="1:8" x14ac:dyDescent="0.3">
      <c r="A1008" s="87" t="s">
        <v>625</v>
      </c>
      <c r="B1008" s="1">
        <v>60</v>
      </c>
      <c r="C1008" s="1" t="s">
        <v>118</v>
      </c>
      <c r="D1008" s="1" t="s">
        <v>39</v>
      </c>
      <c r="E1008" s="91" t="s">
        <v>208</v>
      </c>
      <c r="F1008" s="2">
        <v>500</v>
      </c>
      <c r="G1008" s="1">
        <v>4</v>
      </c>
      <c r="H1008" s="16">
        <f>תקן_מקור[[#This Row],[עלות פריט]]*תקן_מקור[[#This Row],[כמות]]</f>
        <v>2000</v>
      </c>
    </row>
    <row r="1009" spans="1:8" ht="42" x14ac:dyDescent="0.3">
      <c r="A1009" s="87" t="s">
        <v>625</v>
      </c>
      <c r="B1009" s="1">
        <v>60</v>
      </c>
      <c r="C1009" s="1" t="s">
        <v>118</v>
      </c>
      <c r="D1009" s="1" t="s">
        <v>0</v>
      </c>
      <c r="E1009" s="96" t="s">
        <v>432</v>
      </c>
      <c r="F1009" s="2">
        <v>500</v>
      </c>
      <c r="G1009" s="2">
        <v>3</v>
      </c>
      <c r="H1009" s="16">
        <f>תקן_מקור[[#This Row],[עלות פריט]]*תקן_מקור[[#This Row],[כמות]]</f>
        <v>1500</v>
      </c>
    </row>
    <row r="1010" spans="1:8" x14ac:dyDescent="0.3">
      <c r="A1010" s="87" t="s">
        <v>625</v>
      </c>
      <c r="B1010" s="1">
        <v>60</v>
      </c>
      <c r="C1010" s="1" t="s">
        <v>118</v>
      </c>
      <c r="D1010" s="1" t="s">
        <v>51</v>
      </c>
      <c r="E1010" s="91" t="s">
        <v>430</v>
      </c>
      <c r="F1010" s="2">
        <v>500</v>
      </c>
      <c r="G1010" s="2">
        <v>2</v>
      </c>
      <c r="H1010" s="16">
        <f>תקן_מקור[[#This Row],[עלות פריט]]*תקן_מקור[[#This Row],[כמות]]</f>
        <v>1000</v>
      </c>
    </row>
    <row r="1011" spans="1:8" x14ac:dyDescent="0.3">
      <c r="A1011" s="87" t="s">
        <v>625</v>
      </c>
      <c r="B1011" s="1">
        <v>60</v>
      </c>
      <c r="C1011" s="1" t="s">
        <v>118</v>
      </c>
      <c r="D1011" s="89" t="s">
        <v>68</v>
      </c>
      <c r="E1011" s="91" t="s">
        <v>431</v>
      </c>
      <c r="F1011" s="2">
        <v>500</v>
      </c>
      <c r="G1011" s="2">
        <v>1</v>
      </c>
      <c r="H1011" s="16">
        <f>תקן_מקור[[#This Row],[עלות פריט]]*תקן_מקור[[#This Row],[כמות]]</f>
        <v>500</v>
      </c>
    </row>
    <row r="1012" spans="1:8" x14ac:dyDescent="0.3">
      <c r="A1012" s="87" t="s">
        <v>625</v>
      </c>
      <c r="B1012" s="1">
        <v>60</v>
      </c>
      <c r="C1012" s="1" t="s">
        <v>118</v>
      </c>
      <c r="D1012" s="1" t="s">
        <v>87</v>
      </c>
      <c r="E1012" s="91" t="s">
        <v>81</v>
      </c>
      <c r="F1012" s="2">
        <v>1300</v>
      </c>
      <c r="G1012" s="1">
        <v>1</v>
      </c>
      <c r="H1012" s="16">
        <f>תקן_מקור[[#This Row],[עלות פריט]]*תקן_מקור[[#This Row],[כמות]]</f>
        <v>1300</v>
      </c>
    </row>
    <row r="1013" spans="1:8" x14ac:dyDescent="0.3">
      <c r="A1013" s="87" t="s">
        <v>625</v>
      </c>
      <c r="B1013" s="1">
        <v>60</v>
      </c>
      <c r="C1013" s="1" t="s">
        <v>118</v>
      </c>
      <c r="D1013" s="1" t="s">
        <v>122</v>
      </c>
      <c r="E1013" s="91" t="s">
        <v>11</v>
      </c>
      <c r="F1013" s="2">
        <v>150</v>
      </c>
      <c r="G1013" s="2">
        <v>2</v>
      </c>
      <c r="H1013" s="16">
        <f>תקן_מקור[[#This Row],[עלות פריט]]*תקן_מקור[[#This Row],[כמות]]</f>
        <v>300</v>
      </c>
    </row>
    <row r="1014" spans="1:8" x14ac:dyDescent="0.3">
      <c r="A1014" s="87" t="s">
        <v>625</v>
      </c>
      <c r="B1014" s="1">
        <v>60</v>
      </c>
      <c r="C1014" s="1" t="s">
        <v>118</v>
      </c>
      <c r="D1014" s="1" t="s">
        <v>122</v>
      </c>
      <c r="E1014" s="91" t="s">
        <v>40</v>
      </c>
      <c r="F1014" s="2">
        <v>300</v>
      </c>
      <c r="G1014" s="2">
        <v>2</v>
      </c>
      <c r="H1014" s="16">
        <f>תקן_מקור[[#This Row],[עלות פריט]]*תקן_מקור[[#This Row],[כמות]]</f>
        <v>600</v>
      </c>
    </row>
    <row r="1015" spans="1:8" x14ac:dyDescent="0.3">
      <c r="A1015" s="87" t="s">
        <v>625</v>
      </c>
      <c r="B1015" s="1">
        <v>60</v>
      </c>
      <c r="C1015" s="1" t="s">
        <v>118</v>
      </c>
      <c r="D1015" s="1" t="s">
        <v>5</v>
      </c>
      <c r="E1015" s="91" t="s">
        <v>126</v>
      </c>
      <c r="F1015" s="2">
        <v>200</v>
      </c>
      <c r="G1015" s="2">
        <v>2</v>
      </c>
      <c r="H1015" s="16">
        <f>תקן_מקור[[#This Row],[עלות פריט]]*תקן_מקור[[#This Row],[כמות]]</f>
        <v>400</v>
      </c>
    </row>
    <row r="1016" spans="1:8" x14ac:dyDescent="0.3">
      <c r="A1016" s="87" t="s">
        <v>625</v>
      </c>
      <c r="B1016" s="1">
        <v>60</v>
      </c>
      <c r="C1016" s="1" t="s">
        <v>118</v>
      </c>
      <c r="D1016" s="1" t="s">
        <v>68</v>
      </c>
      <c r="E1016" s="91" t="s">
        <v>126</v>
      </c>
      <c r="F1016" s="2">
        <v>200</v>
      </c>
      <c r="G1016" s="2">
        <v>2</v>
      </c>
      <c r="H1016" s="16">
        <f>תקן_מקור[[#This Row],[עלות פריט]]*תקן_מקור[[#This Row],[כמות]]</f>
        <v>400</v>
      </c>
    </row>
    <row r="1017" spans="1:8" x14ac:dyDescent="0.3">
      <c r="A1017" s="87" t="s">
        <v>625</v>
      </c>
      <c r="B1017" s="1">
        <v>60</v>
      </c>
      <c r="C1017" s="1" t="s">
        <v>118</v>
      </c>
      <c r="D1017" s="1" t="s">
        <v>214</v>
      </c>
      <c r="E1017" s="91" t="s">
        <v>126</v>
      </c>
      <c r="F1017" s="2">
        <v>200</v>
      </c>
      <c r="G1017" s="2">
        <v>4</v>
      </c>
      <c r="H1017" s="16">
        <f>תקן_מקור[[#This Row],[עלות פריט]]*תקן_מקור[[#This Row],[כמות]]</f>
        <v>800</v>
      </c>
    </row>
    <row r="1018" spans="1:8" x14ac:dyDescent="0.3">
      <c r="A1018" s="87" t="s">
        <v>625</v>
      </c>
      <c r="B1018" s="1">
        <v>60</v>
      </c>
      <c r="C1018" s="1" t="s">
        <v>118</v>
      </c>
      <c r="D1018" s="1" t="s">
        <v>204</v>
      </c>
      <c r="E1018" s="91" t="s">
        <v>126</v>
      </c>
      <c r="F1018" s="2">
        <v>200</v>
      </c>
      <c r="G1018" s="1">
        <v>2</v>
      </c>
      <c r="H1018" s="16">
        <f>תקן_מקור[[#This Row],[עלות פריט]]*תקן_מקור[[#This Row],[כמות]]</f>
        <v>400</v>
      </c>
    </row>
    <row r="1019" spans="1:8" x14ac:dyDescent="0.3">
      <c r="A1019" s="87" t="s">
        <v>625</v>
      </c>
      <c r="B1019" s="1">
        <v>60</v>
      </c>
      <c r="C1019" s="1" t="s">
        <v>118</v>
      </c>
      <c r="D1019" s="1" t="s">
        <v>109</v>
      </c>
      <c r="E1019" s="91" t="s">
        <v>58</v>
      </c>
      <c r="F1019" s="2">
        <v>250</v>
      </c>
      <c r="G1019" s="2">
        <v>1</v>
      </c>
      <c r="H1019" s="16">
        <f>תקן_מקור[[#This Row],[עלות פריט]]*תקן_מקור[[#This Row],[כמות]]</f>
        <v>250</v>
      </c>
    </row>
    <row r="1020" spans="1:8" x14ac:dyDescent="0.3">
      <c r="A1020" s="87" t="s">
        <v>625</v>
      </c>
      <c r="B1020" s="1">
        <v>60</v>
      </c>
      <c r="C1020" s="1" t="s">
        <v>118</v>
      </c>
      <c r="D1020" s="1" t="s">
        <v>122</v>
      </c>
      <c r="E1020" s="91" t="s">
        <v>64</v>
      </c>
      <c r="F1020" s="2">
        <v>350</v>
      </c>
      <c r="G1020" s="2">
        <v>2</v>
      </c>
      <c r="H1020" s="16">
        <f>תקן_מקור[[#This Row],[עלות פריט]]*תקן_מקור[[#This Row],[כמות]]</f>
        <v>700</v>
      </c>
    </row>
    <row r="1021" spans="1:8" x14ac:dyDescent="0.3">
      <c r="A1021" s="87" t="s">
        <v>625</v>
      </c>
      <c r="B1021" s="1">
        <v>60</v>
      </c>
      <c r="C1021" s="1" t="s">
        <v>118</v>
      </c>
      <c r="D1021" s="1" t="s">
        <v>39</v>
      </c>
      <c r="E1021" s="91" t="s">
        <v>42</v>
      </c>
      <c r="F1021" s="2">
        <v>500</v>
      </c>
      <c r="G1021" s="2">
        <v>1</v>
      </c>
      <c r="H1021" s="16">
        <f>תקן_מקור[[#This Row],[עלות פריט]]*תקן_מקור[[#This Row],[כמות]]</f>
        <v>500</v>
      </c>
    </row>
    <row r="1022" spans="1:8" x14ac:dyDescent="0.3">
      <c r="A1022" s="87" t="s">
        <v>625</v>
      </c>
      <c r="B1022" s="1">
        <v>60</v>
      </c>
      <c r="C1022" s="1" t="s">
        <v>118</v>
      </c>
      <c r="D1022" s="1" t="s">
        <v>109</v>
      </c>
      <c r="E1022" s="91" t="s">
        <v>57</v>
      </c>
      <c r="F1022" s="2">
        <v>200</v>
      </c>
      <c r="G1022" s="2">
        <v>10</v>
      </c>
      <c r="H1022" s="16">
        <f>תקן_מקור[[#This Row],[עלות פריט]]*תקן_מקור[[#This Row],[כמות]]</f>
        <v>2000</v>
      </c>
    </row>
    <row r="1023" spans="1:8" x14ac:dyDescent="0.3">
      <c r="A1023" s="87" t="s">
        <v>625</v>
      </c>
      <c r="B1023" s="1">
        <v>60</v>
      </c>
      <c r="C1023" s="1" t="s">
        <v>118</v>
      </c>
      <c r="D1023" s="1" t="s">
        <v>204</v>
      </c>
      <c r="E1023" s="91" t="s">
        <v>79</v>
      </c>
      <c r="F1023" s="2">
        <v>50</v>
      </c>
      <c r="G1023" s="2">
        <v>1</v>
      </c>
      <c r="H1023" s="16">
        <f>תקן_מקור[[#This Row],[עלות פריט]]*תקן_מקור[[#This Row],[כמות]]</f>
        <v>50</v>
      </c>
    </row>
    <row r="1024" spans="1:8" x14ac:dyDescent="0.3">
      <c r="A1024" s="87" t="s">
        <v>625</v>
      </c>
      <c r="B1024" s="1">
        <v>60</v>
      </c>
      <c r="C1024" s="1" t="s">
        <v>118</v>
      </c>
      <c r="D1024" s="1" t="s">
        <v>204</v>
      </c>
      <c r="E1024" s="91" t="s">
        <v>78</v>
      </c>
      <c r="F1024" s="2">
        <v>150</v>
      </c>
      <c r="G1024" s="2">
        <v>1</v>
      </c>
      <c r="H1024" s="16">
        <f>תקן_מקור[[#This Row],[עלות פריט]]*תקן_מקור[[#This Row],[כמות]]</f>
        <v>150</v>
      </c>
    </row>
    <row r="1025" spans="1:8" x14ac:dyDescent="0.3">
      <c r="A1025" s="87" t="s">
        <v>625</v>
      </c>
      <c r="B1025" s="1">
        <v>60</v>
      </c>
      <c r="C1025" s="1" t="s">
        <v>118</v>
      </c>
      <c r="D1025" s="1" t="s">
        <v>36</v>
      </c>
      <c r="E1025" s="91" t="s">
        <v>37</v>
      </c>
      <c r="F1025" s="2">
        <v>650</v>
      </c>
      <c r="G1025" s="1">
        <v>1</v>
      </c>
      <c r="H1025" s="16">
        <f>תקן_מקור[[#This Row],[עלות פריט]]*תקן_מקור[[#This Row],[כמות]]</f>
        <v>650</v>
      </c>
    </row>
    <row r="1026" spans="1:8" x14ac:dyDescent="0.3">
      <c r="A1026" s="87" t="s">
        <v>625</v>
      </c>
      <c r="B1026" s="1">
        <v>60</v>
      </c>
      <c r="C1026" s="1" t="s">
        <v>118</v>
      </c>
      <c r="D1026" s="1" t="s">
        <v>69</v>
      </c>
      <c r="E1026" s="91" t="s">
        <v>71</v>
      </c>
      <c r="F1026" s="2">
        <v>150</v>
      </c>
      <c r="G1026" s="1">
        <v>1</v>
      </c>
      <c r="H1026" s="16">
        <f>תקן_מקור[[#This Row],[עלות פריט]]*תקן_מקור[[#This Row],[כמות]]</f>
        <v>150</v>
      </c>
    </row>
    <row r="1027" spans="1:8" x14ac:dyDescent="0.3">
      <c r="A1027" s="87" t="s">
        <v>625</v>
      </c>
      <c r="B1027" s="1">
        <v>60</v>
      </c>
      <c r="C1027" s="1" t="s">
        <v>118</v>
      </c>
      <c r="D1027" s="1" t="s">
        <v>214</v>
      </c>
      <c r="E1027" s="91" t="s">
        <v>80</v>
      </c>
      <c r="F1027" s="2">
        <v>30</v>
      </c>
      <c r="G1027" s="2">
        <v>30</v>
      </c>
      <c r="H1027" s="16">
        <f>תקן_מקור[[#This Row],[עלות פריט]]*תקן_מקור[[#This Row],[כמות]]</f>
        <v>900</v>
      </c>
    </row>
    <row r="1028" spans="1:8" ht="15" customHeight="1" x14ac:dyDescent="0.3">
      <c r="A1028" s="87" t="s">
        <v>625</v>
      </c>
      <c r="B1028" s="1">
        <v>60</v>
      </c>
      <c r="C1028" s="1" t="s">
        <v>118</v>
      </c>
      <c r="D1028" s="1" t="s">
        <v>36</v>
      </c>
      <c r="E1028" s="91" t="s">
        <v>38</v>
      </c>
      <c r="F1028" s="2">
        <v>750</v>
      </c>
      <c r="G1028" s="1">
        <v>1</v>
      </c>
      <c r="H1028" s="16">
        <f>תקן_מקור[[#This Row],[עלות פריט]]*תקן_מקור[[#This Row],[כמות]]</f>
        <v>750</v>
      </c>
    </row>
    <row r="1029" spans="1:8" x14ac:dyDescent="0.3">
      <c r="A1029" s="87" t="s">
        <v>625</v>
      </c>
      <c r="B1029" s="1">
        <v>60</v>
      </c>
      <c r="C1029" s="1" t="s">
        <v>118</v>
      </c>
      <c r="D1029" s="1" t="s">
        <v>36</v>
      </c>
      <c r="E1029" s="91" t="s">
        <v>1</v>
      </c>
      <c r="F1029" s="2">
        <v>150</v>
      </c>
      <c r="G1029" s="1">
        <v>1</v>
      </c>
      <c r="H1029" s="16">
        <f>תקן_מקור[[#This Row],[עלות פריט]]*תקן_מקור[[#This Row],[כמות]]</f>
        <v>150</v>
      </c>
    </row>
    <row r="1030" spans="1:8" x14ac:dyDescent="0.3">
      <c r="A1030" s="87" t="s">
        <v>625</v>
      </c>
      <c r="B1030" s="1">
        <v>60</v>
      </c>
      <c r="C1030" s="1" t="s">
        <v>118</v>
      </c>
      <c r="D1030" s="1" t="s">
        <v>122</v>
      </c>
      <c r="E1030" s="91" t="s">
        <v>1</v>
      </c>
      <c r="F1030" s="2">
        <v>150</v>
      </c>
      <c r="G1030" s="2">
        <v>2</v>
      </c>
      <c r="H1030" s="16">
        <f>תקן_מקור[[#This Row],[עלות פריט]]*תקן_מקור[[#This Row],[כמות]]</f>
        <v>300</v>
      </c>
    </row>
    <row r="1031" spans="1:8" x14ac:dyDescent="0.3">
      <c r="A1031" s="87" t="s">
        <v>625</v>
      </c>
      <c r="B1031" s="1">
        <v>60</v>
      </c>
      <c r="C1031" s="1" t="s">
        <v>118</v>
      </c>
      <c r="D1031" s="1" t="s">
        <v>214</v>
      </c>
      <c r="E1031" s="91" t="s">
        <v>1</v>
      </c>
      <c r="F1031" s="2">
        <v>150</v>
      </c>
      <c r="G1031" s="2">
        <v>4</v>
      </c>
      <c r="H1031" s="16">
        <f>תקן_מקור[[#This Row],[עלות פריט]]*תקן_מקור[[#This Row],[כמות]]</f>
        <v>600</v>
      </c>
    </row>
    <row r="1032" spans="1:8" x14ac:dyDescent="0.3">
      <c r="A1032" s="87" t="s">
        <v>625</v>
      </c>
      <c r="B1032" s="1">
        <v>60</v>
      </c>
      <c r="C1032" s="1" t="s">
        <v>118</v>
      </c>
      <c r="D1032" s="1" t="s">
        <v>5</v>
      </c>
      <c r="E1032" s="91" t="s">
        <v>135</v>
      </c>
      <c r="F1032" s="2">
        <v>1000</v>
      </c>
      <c r="G1032" s="2">
        <v>4</v>
      </c>
      <c r="H1032" s="16">
        <f>תקן_מקור[[#This Row],[עלות פריט]]*תקן_מקור[[#This Row],[כמות]]</f>
        <v>4000</v>
      </c>
    </row>
    <row r="1033" spans="1:8" x14ac:dyDescent="0.3">
      <c r="A1033" s="87" t="s">
        <v>625</v>
      </c>
      <c r="B1033" s="1">
        <v>60</v>
      </c>
      <c r="C1033" s="1" t="s">
        <v>118</v>
      </c>
      <c r="D1033" s="1" t="s">
        <v>122</v>
      </c>
      <c r="E1033" s="91" t="s">
        <v>13</v>
      </c>
      <c r="F1033" s="2">
        <v>300</v>
      </c>
      <c r="G1033" s="2">
        <v>1</v>
      </c>
      <c r="H1033" s="16">
        <f>תקן_מקור[[#This Row],[עלות פריט]]*תקן_מקור[[#This Row],[כמות]]</f>
        <v>300</v>
      </c>
    </row>
    <row r="1034" spans="1:8" x14ac:dyDescent="0.3">
      <c r="A1034" s="87" t="s">
        <v>625</v>
      </c>
      <c r="B1034" s="1">
        <v>60</v>
      </c>
      <c r="C1034" s="1" t="s">
        <v>118</v>
      </c>
      <c r="D1034" s="1" t="s">
        <v>204</v>
      </c>
      <c r="E1034" s="91" t="s">
        <v>13</v>
      </c>
      <c r="F1034" s="2">
        <v>300</v>
      </c>
      <c r="G1034" s="1">
        <v>1</v>
      </c>
      <c r="H1034" s="16">
        <f>תקן_מקור[[#This Row],[עלות פריט]]*תקן_מקור[[#This Row],[כמות]]</f>
        <v>300</v>
      </c>
    </row>
    <row r="1035" spans="1:8" x14ac:dyDescent="0.3">
      <c r="A1035" s="87" t="s">
        <v>625</v>
      </c>
      <c r="B1035" s="1">
        <v>60</v>
      </c>
      <c r="C1035" s="1" t="s">
        <v>118</v>
      </c>
      <c r="D1035" s="1" t="s">
        <v>69</v>
      </c>
      <c r="E1035" s="91" t="s">
        <v>76</v>
      </c>
      <c r="F1035" s="2">
        <v>1000</v>
      </c>
      <c r="G1035" s="1">
        <v>1</v>
      </c>
      <c r="H1035" s="16">
        <f>תקן_מקור[[#This Row],[עלות פריט]]*תקן_מקור[[#This Row],[כמות]]</f>
        <v>1000</v>
      </c>
    </row>
    <row r="1036" spans="1:8" x14ac:dyDescent="0.3">
      <c r="A1036" s="87" t="s">
        <v>625</v>
      </c>
      <c r="B1036" s="1">
        <v>60</v>
      </c>
      <c r="C1036" s="1" t="s">
        <v>118</v>
      </c>
      <c r="D1036" s="1" t="s">
        <v>122</v>
      </c>
      <c r="E1036" s="91" t="s">
        <v>65</v>
      </c>
      <c r="F1036" s="2">
        <v>200</v>
      </c>
      <c r="G1036" s="2">
        <v>2</v>
      </c>
      <c r="H1036" s="16">
        <f>תקן_מקור[[#This Row],[עלות פריט]]*תקן_מקור[[#This Row],[כמות]]</f>
        <v>400</v>
      </c>
    </row>
    <row r="1037" spans="1:8" x14ac:dyDescent="0.3">
      <c r="A1037" s="87" t="s">
        <v>625</v>
      </c>
      <c r="B1037" s="1">
        <v>60</v>
      </c>
      <c r="C1037" s="1" t="s">
        <v>118</v>
      </c>
      <c r="D1037" s="1" t="s">
        <v>109</v>
      </c>
      <c r="E1037" s="91" t="s">
        <v>75</v>
      </c>
      <c r="F1037" s="2">
        <v>8000</v>
      </c>
      <c r="G1037" s="2">
        <v>1</v>
      </c>
      <c r="H1037" s="16">
        <f>תקן_מקור[[#This Row],[עלות פריט]]*תקן_מקור[[#This Row],[כמות]]</f>
        <v>8000</v>
      </c>
    </row>
    <row r="1038" spans="1:8" ht="15" customHeight="1" x14ac:dyDescent="0.3">
      <c r="A1038" s="87" t="s">
        <v>625</v>
      </c>
      <c r="B1038" s="1">
        <v>60</v>
      </c>
      <c r="C1038" s="1" t="s">
        <v>118</v>
      </c>
      <c r="D1038" s="1" t="s">
        <v>109</v>
      </c>
      <c r="E1038" s="91" t="s">
        <v>614</v>
      </c>
      <c r="F1038" s="2">
        <v>500</v>
      </c>
      <c r="G1038" s="2">
        <v>10</v>
      </c>
      <c r="H1038" s="16">
        <f>תקן_מקור[[#This Row],[עלות פריט]]*תקן_מקור[[#This Row],[כמות]]</f>
        <v>5000</v>
      </c>
    </row>
    <row r="1039" spans="1:8" x14ac:dyDescent="0.3">
      <c r="A1039" s="87" t="s">
        <v>625</v>
      </c>
      <c r="B1039" s="1">
        <v>60</v>
      </c>
      <c r="C1039" s="1" t="s">
        <v>118</v>
      </c>
      <c r="D1039" s="89" t="s">
        <v>109</v>
      </c>
      <c r="E1039" s="91" t="s">
        <v>97</v>
      </c>
      <c r="F1039" s="2">
        <v>900</v>
      </c>
      <c r="G1039" s="1">
        <v>1</v>
      </c>
      <c r="H1039" s="16">
        <f>תקן_מקור[[#This Row],[עלות פריט]]*תקן_מקור[[#This Row],[כמות]]</f>
        <v>900</v>
      </c>
    </row>
    <row r="1040" spans="1:8" x14ac:dyDescent="0.3">
      <c r="A1040" s="87" t="s">
        <v>625</v>
      </c>
      <c r="B1040" s="1">
        <v>60</v>
      </c>
      <c r="C1040" s="1" t="s">
        <v>118</v>
      </c>
      <c r="D1040" s="1" t="s">
        <v>109</v>
      </c>
      <c r="E1040" s="91" t="s">
        <v>56</v>
      </c>
      <c r="F1040" s="2">
        <v>150</v>
      </c>
      <c r="G1040" s="2">
        <v>2</v>
      </c>
      <c r="H1040" s="16">
        <f>תקן_מקור[[#This Row],[עלות פריט]]*תקן_מקור[[#This Row],[כמות]]</f>
        <v>300</v>
      </c>
    </row>
    <row r="1041" spans="1:8" x14ac:dyDescent="0.3">
      <c r="A1041" s="87" t="s">
        <v>625</v>
      </c>
      <c r="B1041" s="1">
        <v>60</v>
      </c>
      <c r="C1041" s="1" t="s">
        <v>118</v>
      </c>
      <c r="D1041" s="1" t="s">
        <v>109</v>
      </c>
      <c r="E1041" s="91" t="s">
        <v>62</v>
      </c>
      <c r="F1041" s="2">
        <v>2200</v>
      </c>
      <c r="G1041" s="2">
        <v>1</v>
      </c>
      <c r="H1041" s="16">
        <f>תקן_מקור[[#This Row],[עלות פריט]]*תקן_מקור[[#This Row],[כמות]]</f>
        <v>2200</v>
      </c>
    </row>
    <row r="1042" spans="1:8" x14ac:dyDescent="0.3">
      <c r="A1042" s="87" t="s">
        <v>625</v>
      </c>
      <c r="B1042" s="1">
        <v>60</v>
      </c>
      <c r="C1042" s="1" t="s">
        <v>114</v>
      </c>
      <c r="D1042" s="89" t="s">
        <v>114</v>
      </c>
      <c r="E1042" s="92" t="s">
        <v>205</v>
      </c>
      <c r="F1042" s="2"/>
      <c r="G1042" s="1">
        <v>0</v>
      </c>
      <c r="H1042" s="16">
        <f>תקן_מקור[[#This Row],[עלות פריט]]*תקן_מקור[[#This Row],[כמות]]</f>
        <v>0</v>
      </c>
    </row>
    <row r="1043" spans="1:8" x14ac:dyDescent="0.3">
      <c r="A1043" s="87" t="s">
        <v>625</v>
      </c>
      <c r="B1043" s="1">
        <v>60</v>
      </c>
      <c r="C1043" s="93" t="s">
        <v>113</v>
      </c>
      <c r="D1043" s="94" t="s">
        <v>113</v>
      </c>
      <c r="E1043" s="92" t="s">
        <v>205</v>
      </c>
      <c r="F1043" s="1"/>
      <c r="G1043" s="1">
        <v>0</v>
      </c>
      <c r="H1043" s="16">
        <f>תקן_מקור[[#This Row],[עלות פריט]]*תקן_מקור[[#This Row],[כמות]]</f>
        <v>0</v>
      </c>
    </row>
    <row r="1044" spans="1:8" x14ac:dyDescent="0.3">
      <c r="A1044" s="87" t="s">
        <v>625</v>
      </c>
      <c r="B1044" s="1">
        <v>60</v>
      </c>
      <c r="C1044" s="1" t="s">
        <v>67</v>
      </c>
      <c r="D1044" s="89" t="s">
        <v>67</v>
      </c>
      <c r="E1044" s="92" t="s">
        <v>205</v>
      </c>
      <c r="F1044" s="2"/>
      <c r="G1044" s="1">
        <v>0</v>
      </c>
      <c r="H1044" s="16">
        <f>תקן_מקור[[#This Row],[עלות פריט]]*תקן_מקור[[#This Row],[כמות]]</f>
        <v>0</v>
      </c>
    </row>
    <row r="1045" spans="1:8" x14ac:dyDescent="0.3">
      <c r="A1045" s="87" t="s">
        <v>625</v>
      </c>
      <c r="B1045" s="1">
        <v>60</v>
      </c>
      <c r="C1045" s="1" t="s">
        <v>119</v>
      </c>
      <c r="D1045" s="89" t="s">
        <v>119</v>
      </c>
      <c r="E1045" s="92" t="s">
        <v>205</v>
      </c>
      <c r="F1045" s="2"/>
      <c r="G1045" s="1">
        <v>0</v>
      </c>
      <c r="H1045" s="16">
        <f>תקן_מקור[[#This Row],[עלות פריט]]*תקן_מקור[[#This Row],[כמות]]</f>
        <v>0</v>
      </c>
    </row>
    <row r="1046" spans="1:8" x14ac:dyDescent="0.3">
      <c r="A1046" s="87" t="s">
        <v>625</v>
      </c>
      <c r="B1046" s="1">
        <v>60</v>
      </c>
      <c r="C1046" s="1" t="s">
        <v>206</v>
      </c>
      <c r="D1046" s="89" t="s">
        <v>206</v>
      </c>
      <c r="E1046" s="92" t="s">
        <v>205</v>
      </c>
      <c r="F1046" s="2"/>
      <c r="G1046" s="1">
        <v>0</v>
      </c>
      <c r="H1046" s="16">
        <f>תקן_מקור[[#This Row],[עלות פריט]]*תקן_מקור[[#This Row],[כמות]]</f>
        <v>0</v>
      </c>
    </row>
    <row r="1047" spans="1:8" x14ac:dyDescent="0.3">
      <c r="A1047" s="87" t="s">
        <v>625</v>
      </c>
      <c r="B1047" s="1">
        <v>60</v>
      </c>
      <c r="C1047" s="1" t="s">
        <v>459</v>
      </c>
      <c r="D1047" s="1" t="s">
        <v>124</v>
      </c>
      <c r="E1047" s="91" t="s">
        <v>210</v>
      </c>
      <c r="F1047" s="2">
        <v>1000</v>
      </c>
      <c r="G1047" s="2">
        <v>1</v>
      </c>
      <c r="H1047" s="16">
        <f>תקן_מקור[[#This Row],[עלות פריט]]*תקן_מקור[[#This Row],[כמות]]</f>
        <v>1000</v>
      </c>
    </row>
    <row r="1048" spans="1:8" x14ac:dyDescent="0.3">
      <c r="A1048" s="87" t="s">
        <v>625</v>
      </c>
      <c r="B1048" s="1">
        <v>60</v>
      </c>
      <c r="C1048" s="1" t="s">
        <v>459</v>
      </c>
      <c r="D1048" s="1" t="s">
        <v>124</v>
      </c>
      <c r="E1048" s="91" t="s">
        <v>129</v>
      </c>
      <c r="F1048" s="2">
        <v>2500</v>
      </c>
      <c r="G1048" s="2">
        <v>1</v>
      </c>
      <c r="H1048" s="16">
        <f>תקן_מקור[[#This Row],[עלות פריט]]*תקן_מקור[[#This Row],[כמות]]</f>
        <v>2500</v>
      </c>
    </row>
    <row r="1049" spans="1:8" x14ac:dyDescent="0.3">
      <c r="A1049" s="87" t="s">
        <v>625</v>
      </c>
      <c r="B1049" s="1">
        <v>60</v>
      </c>
      <c r="C1049" s="1" t="s">
        <v>459</v>
      </c>
      <c r="D1049" s="1" t="s">
        <v>124</v>
      </c>
      <c r="E1049" s="91" t="s">
        <v>23</v>
      </c>
      <c r="F1049" s="2">
        <v>2000</v>
      </c>
      <c r="G1049" s="2">
        <v>1</v>
      </c>
      <c r="H1049" s="16">
        <f>תקן_מקור[[#This Row],[עלות פריט]]*תקן_מקור[[#This Row],[כמות]]</f>
        <v>2000</v>
      </c>
    </row>
    <row r="1050" spans="1:8" x14ac:dyDescent="0.3">
      <c r="A1050" s="87" t="s">
        <v>625</v>
      </c>
      <c r="B1050" s="1">
        <v>60</v>
      </c>
      <c r="C1050" s="1" t="s">
        <v>459</v>
      </c>
      <c r="D1050" s="1" t="s">
        <v>124</v>
      </c>
      <c r="E1050" s="91" t="s">
        <v>18</v>
      </c>
      <c r="F1050" s="2">
        <v>1500</v>
      </c>
      <c r="G1050" s="2">
        <v>1</v>
      </c>
      <c r="H1050" s="16">
        <f>תקן_מקור[[#This Row],[עלות פריט]]*תקן_מקור[[#This Row],[כמות]]</f>
        <v>1500</v>
      </c>
    </row>
    <row r="1051" spans="1:8" x14ac:dyDescent="0.3">
      <c r="A1051" s="87" t="s">
        <v>625</v>
      </c>
      <c r="B1051" s="1">
        <v>60</v>
      </c>
      <c r="C1051" s="1" t="s">
        <v>459</v>
      </c>
      <c r="D1051" s="1" t="s">
        <v>124</v>
      </c>
      <c r="E1051" s="91" t="s">
        <v>98</v>
      </c>
      <c r="F1051" s="2">
        <v>1600</v>
      </c>
      <c r="G1051" s="2">
        <v>1</v>
      </c>
      <c r="H1051" s="16">
        <f>תקן_מקור[[#This Row],[עלות פריט]]*תקן_מקור[[#This Row],[כמות]]</f>
        <v>1600</v>
      </c>
    </row>
    <row r="1052" spans="1:8" x14ac:dyDescent="0.3">
      <c r="A1052" s="87" t="s">
        <v>625</v>
      </c>
      <c r="B1052" s="1">
        <v>60</v>
      </c>
      <c r="C1052" s="1" t="s">
        <v>459</v>
      </c>
      <c r="D1052" s="1" t="s">
        <v>124</v>
      </c>
      <c r="E1052" s="91" t="s">
        <v>26</v>
      </c>
      <c r="F1052" s="2">
        <v>2950</v>
      </c>
      <c r="G1052" s="2">
        <v>1</v>
      </c>
      <c r="H1052" s="16">
        <f>תקן_מקור[[#This Row],[עלות פריט]]*תקן_מקור[[#This Row],[כמות]]</f>
        <v>2950</v>
      </c>
    </row>
    <row r="1053" spans="1:8" x14ac:dyDescent="0.3">
      <c r="A1053" s="87" t="s">
        <v>625</v>
      </c>
      <c r="B1053" s="1">
        <v>60</v>
      </c>
      <c r="C1053" s="1" t="s">
        <v>459</v>
      </c>
      <c r="D1053" s="1" t="s">
        <v>124</v>
      </c>
      <c r="E1053" s="91" t="s">
        <v>134</v>
      </c>
      <c r="F1053" s="2">
        <v>450</v>
      </c>
      <c r="G1053" s="2">
        <v>2</v>
      </c>
      <c r="H1053" s="16">
        <f>תקן_מקור[[#This Row],[עלות פריט]]*תקן_מקור[[#This Row],[כמות]]</f>
        <v>900</v>
      </c>
    </row>
    <row r="1054" spans="1:8" x14ac:dyDescent="0.3">
      <c r="A1054" s="87" t="s">
        <v>625</v>
      </c>
      <c r="B1054" s="1">
        <v>60</v>
      </c>
      <c r="C1054" s="1" t="s">
        <v>459</v>
      </c>
      <c r="D1054" s="1" t="s">
        <v>124</v>
      </c>
      <c r="E1054" s="91" t="s">
        <v>620</v>
      </c>
      <c r="F1054" s="2">
        <v>2500</v>
      </c>
      <c r="G1054" s="2">
        <v>1</v>
      </c>
      <c r="H1054" s="16">
        <f>תקן_מקור[[#This Row],[עלות פריט]]*תקן_מקור[[#This Row],[כמות]]</f>
        <v>2500</v>
      </c>
    </row>
    <row r="1055" spans="1:8" x14ac:dyDescent="0.3">
      <c r="A1055" s="87" t="s">
        <v>625</v>
      </c>
      <c r="B1055" s="1">
        <v>60</v>
      </c>
      <c r="C1055" s="1" t="s">
        <v>459</v>
      </c>
      <c r="D1055" s="1" t="s">
        <v>124</v>
      </c>
      <c r="E1055" s="91" t="s">
        <v>25</v>
      </c>
      <c r="F1055" s="2">
        <v>500</v>
      </c>
      <c r="G1055" s="2">
        <v>2</v>
      </c>
      <c r="H1055" s="16">
        <f>תקן_מקור[[#This Row],[עלות פריט]]*תקן_מקור[[#This Row],[כמות]]</f>
        <v>1000</v>
      </c>
    </row>
    <row r="1056" spans="1:8" x14ac:dyDescent="0.3">
      <c r="A1056" s="87" t="s">
        <v>625</v>
      </c>
      <c r="B1056" s="1">
        <v>60</v>
      </c>
      <c r="C1056" s="1" t="s">
        <v>459</v>
      </c>
      <c r="D1056" s="1" t="s">
        <v>124</v>
      </c>
      <c r="E1056" s="91" t="s">
        <v>24</v>
      </c>
      <c r="F1056" s="2">
        <v>2200</v>
      </c>
      <c r="G1056" s="2">
        <v>1</v>
      </c>
      <c r="H1056" s="16">
        <f>תקן_מקור[[#This Row],[עלות פריט]]*תקן_מקור[[#This Row],[כמות]]</f>
        <v>2200</v>
      </c>
    </row>
    <row r="1057" spans="1:8" x14ac:dyDescent="0.3">
      <c r="A1057" s="87" t="s">
        <v>625</v>
      </c>
      <c r="B1057" s="1">
        <v>60</v>
      </c>
      <c r="C1057" s="1" t="s">
        <v>459</v>
      </c>
      <c r="D1057" s="1" t="s">
        <v>124</v>
      </c>
      <c r="E1057" s="91" t="s">
        <v>74</v>
      </c>
      <c r="F1057" s="2">
        <v>550</v>
      </c>
      <c r="G1057" s="2">
        <v>1</v>
      </c>
      <c r="H1057" s="16">
        <f>תקן_מקור[[#This Row],[עלות פריט]]*תקן_מקור[[#This Row],[כמות]]</f>
        <v>550</v>
      </c>
    </row>
    <row r="1058" spans="1:8" x14ac:dyDescent="0.3">
      <c r="A1058" s="87" t="s">
        <v>625</v>
      </c>
      <c r="B1058" s="1">
        <v>60</v>
      </c>
      <c r="C1058" s="1" t="s">
        <v>459</v>
      </c>
      <c r="D1058" s="1" t="s">
        <v>124</v>
      </c>
      <c r="E1058" s="91" t="s">
        <v>22</v>
      </c>
      <c r="F1058" s="2">
        <v>400</v>
      </c>
      <c r="G1058" s="2">
        <v>1</v>
      </c>
      <c r="H1058" s="16">
        <f>תקן_מקור[[#This Row],[עלות פריט]]*תקן_מקור[[#This Row],[כמות]]</f>
        <v>400</v>
      </c>
    </row>
    <row r="1059" spans="1:8" x14ac:dyDescent="0.3">
      <c r="A1059" s="87" t="s">
        <v>625</v>
      </c>
      <c r="B1059" s="1">
        <v>60</v>
      </c>
      <c r="C1059" s="1" t="s">
        <v>459</v>
      </c>
      <c r="D1059" s="1" t="s">
        <v>124</v>
      </c>
      <c r="E1059" s="91" t="s">
        <v>17</v>
      </c>
      <c r="F1059" s="2">
        <v>600</v>
      </c>
      <c r="G1059" s="2">
        <v>1</v>
      </c>
      <c r="H1059" s="16">
        <f>תקן_מקור[[#This Row],[עלות פריט]]*תקן_מקור[[#This Row],[כמות]]</f>
        <v>600</v>
      </c>
    </row>
    <row r="1060" spans="1:8" x14ac:dyDescent="0.3">
      <c r="A1060" s="87" t="s">
        <v>625</v>
      </c>
      <c r="B1060" s="1">
        <v>60</v>
      </c>
      <c r="C1060" s="1" t="s">
        <v>459</v>
      </c>
      <c r="D1060" s="1" t="s">
        <v>124</v>
      </c>
      <c r="E1060" s="91" t="s">
        <v>28</v>
      </c>
      <c r="F1060" s="2">
        <v>300</v>
      </c>
      <c r="G1060" s="2">
        <v>1</v>
      </c>
      <c r="H1060" s="16">
        <f>תקן_מקור[[#This Row],[עלות פריט]]*תקן_מקור[[#This Row],[כמות]]</f>
        <v>300</v>
      </c>
    </row>
    <row r="1061" spans="1:8" x14ac:dyDescent="0.3">
      <c r="A1061" s="87" t="s">
        <v>625</v>
      </c>
      <c r="B1061" s="1">
        <v>60</v>
      </c>
      <c r="C1061" s="1" t="s">
        <v>459</v>
      </c>
      <c r="D1061" s="1" t="s">
        <v>124</v>
      </c>
      <c r="E1061" s="91" t="s">
        <v>27</v>
      </c>
      <c r="F1061" s="2">
        <v>900</v>
      </c>
      <c r="G1061" s="2">
        <v>1</v>
      </c>
      <c r="H1061" s="16">
        <f>תקן_מקור[[#This Row],[עלות פריט]]*תקן_מקור[[#This Row],[כמות]]</f>
        <v>900</v>
      </c>
    </row>
    <row r="1062" spans="1:8" x14ac:dyDescent="0.3">
      <c r="A1062" s="87" t="s">
        <v>625</v>
      </c>
      <c r="B1062" s="1">
        <v>60</v>
      </c>
      <c r="C1062" s="1" t="s">
        <v>459</v>
      </c>
      <c r="D1062" s="1" t="s">
        <v>124</v>
      </c>
      <c r="E1062" s="91" t="s">
        <v>21</v>
      </c>
      <c r="F1062" s="2">
        <v>800</v>
      </c>
      <c r="G1062" s="2">
        <v>1</v>
      </c>
      <c r="H1062" s="16">
        <f>תקן_מקור[[#This Row],[עלות פריט]]*תקן_מקור[[#This Row],[כמות]]</f>
        <v>800</v>
      </c>
    </row>
    <row r="1063" spans="1:8" x14ac:dyDescent="0.3">
      <c r="A1063" s="87" t="s">
        <v>625</v>
      </c>
      <c r="B1063" s="1">
        <v>60</v>
      </c>
      <c r="C1063" s="1" t="s">
        <v>459</v>
      </c>
      <c r="D1063" s="1" t="s">
        <v>124</v>
      </c>
      <c r="E1063" s="91" t="s">
        <v>1</v>
      </c>
      <c r="F1063" s="2">
        <v>150</v>
      </c>
      <c r="G1063" s="2">
        <v>1</v>
      </c>
      <c r="H1063" s="16">
        <f>תקן_מקור[[#This Row],[עלות פריט]]*תקן_מקור[[#This Row],[כמות]]</f>
        <v>150</v>
      </c>
    </row>
    <row r="1064" spans="1:8" x14ac:dyDescent="0.3">
      <c r="A1064" s="87" t="s">
        <v>625</v>
      </c>
      <c r="B1064" s="1">
        <v>60</v>
      </c>
      <c r="C1064" s="1" t="s">
        <v>459</v>
      </c>
      <c r="D1064" s="1" t="s">
        <v>124</v>
      </c>
      <c r="E1064" s="91" t="s">
        <v>13</v>
      </c>
      <c r="F1064" s="2">
        <v>300</v>
      </c>
      <c r="G1064" s="2">
        <v>1</v>
      </c>
      <c r="H1064" s="16">
        <f>תקן_מקור[[#This Row],[עלות פריט]]*תקן_מקור[[#This Row],[כמות]]</f>
        <v>300</v>
      </c>
    </row>
    <row r="1065" spans="1:8" x14ac:dyDescent="0.3">
      <c r="A1065" s="87" t="s">
        <v>625</v>
      </c>
      <c r="B1065" s="1">
        <v>60</v>
      </c>
      <c r="C1065" s="1" t="s">
        <v>459</v>
      </c>
      <c r="D1065" s="1" t="s">
        <v>124</v>
      </c>
      <c r="E1065" s="91" t="s">
        <v>20</v>
      </c>
      <c r="F1065" s="2">
        <v>350</v>
      </c>
      <c r="G1065" s="2">
        <v>1</v>
      </c>
      <c r="H1065" s="16">
        <f>תקן_מקור[[#This Row],[עלות פריט]]*תקן_מקור[[#This Row],[כמות]]</f>
        <v>350</v>
      </c>
    </row>
    <row r="1066" spans="1:8" x14ac:dyDescent="0.3">
      <c r="A1066" s="87" t="s">
        <v>625</v>
      </c>
      <c r="B1066" s="1">
        <v>60</v>
      </c>
      <c r="C1066" s="1" t="s">
        <v>459</v>
      </c>
      <c r="D1066" s="1" t="s">
        <v>124</v>
      </c>
      <c r="E1066" s="91" t="s">
        <v>19</v>
      </c>
      <c r="F1066" s="2">
        <v>750</v>
      </c>
      <c r="G1066" s="2">
        <v>1</v>
      </c>
      <c r="H1066" s="16">
        <f>תקן_מקור[[#This Row],[עלות פריט]]*תקן_מקור[[#This Row],[כמות]]</f>
        <v>750</v>
      </c>
    </row>
    <row r="1067" spans="1:8" x14ac:dyDescent="0.3">
      <c r="A1067" s="87" t="s">
        <v>625</v>
      </c>
      <c r="B1067" s="1">
        <v>60</v>
      </c>
      <c r="C1067" s="1" t="s">
        <v>117</v>
      </c>
      <c r="D1067" s="1" t="s">
        <v>69</v>
      </c>
      <c r="E1067" s="91" t="s">
        <v>72</v>
      </c>
      <c r="F1067" s="2">
        <v>2500</v>
      </c>
      <c r="G1067" s="1">
        <v>1</v>
      </c>
      <c r="H1067" s="16">
        <f>תקן_מקור[[#This Row],[עלות פריט]]*תקן_מקור[[#This Row],[כמות]]</f>
        <v>2500</v>
      </c>
    </row>
    <row r="1068" spans="1:8" x14ac:dyDescent="0.3">
      <c r="A1068" s="87" t="s">
        <v>625</v>
      </c>
      <c r="B1068" s="1">
        <v>60</v>
      </c>
      <c r="C1068" s="1" t="s">
        <v>117</v>
      </c>
      <c r="D1068" s="1" t="s">
        <v>122</v>
      </c>
      <c r="E1068" s="91" t="s">
        <v>15</v>
      </c>
      <c r="F1068" s="2">
        <v>250</v>
      </c>
      <c r="G1068" s="2">
        <v>2</v>
      </c>
      <c r="H1068" s="16">
        <f>תקן_מקור[[#This Row],[עלות פריט]]*תקן_מקור[[#This Row],[כמות]]</f>
        <v>500</v>
      </c>
    </row>
    <row r="1069" spans="1:8" x14ac:dyDescent="0.3">
      <c r="A1069" s="87" t="s">
        <v>625</v>
      </c>
      <c r="B1069" s="1">
        <v>60</v>
      </c>
      <c r="C1069" s="1" t="s">
        <v>117</v>
      </c>
      <c r="D1069" s="1" t="s">
        <v>69</v>
      </c>
      <c r="E1069" s="91" t="s">
        <v>70</v>
      </c>
      <c r="F1069" s="2">
        <v>3500</v>
      </c>
      <c r="G1069" s="1">
        <v>1</v>
      </c>
      <c r="H1069" s="16">
        <f>תקן_מקור[[#This Row],[עלות פריט]]*תקן_מקור[[#This Row],[כמות]]</f>
        <v>3500</v>
      </c>
    </row>
    <row r="1070" spans="1:8" x14ac:dyDescent="0.3">
      <c r="A1070" s="87" t="s">
        <v>625</v>
      </c>
      <c r="B1070" s="1">
        <v>60</v>
      </c>
      <c r="C1070" s="1" t="s">
        <v>117</v>
      </c>
      <c r="D1070" s="1" t="s">
        <v>36</v>
      </c>
      <c r="E1070" s="91" t="s">
        <v>410</v>
      </c>
      <c r="F1070" s="2">
        <v>15000</v>
      </c>
      <c r="G1070" s="1">
        <v>1</v>
      </c>
      <c r="H1070" s="16">
        <f>תקן_מקור[[#This Row],[עלות פריט]]*תקן_מקור[[#This Row],[כמות]]</f>
        <v>15000</v>
      </c>
    </row>
    <row r="1071" spans="1:8" x14ac:dyDescent="0.3">
      <c r="A1071" s="87" t="s">
        <v>625</v>
      </c>
      <c r="B1071" s="1">
        <v>60</v>
      </c>
      <c r="C1071" s="1" t="s">
        <v>117</v>
      </c>
      <c r="D1071" s="1" t="s">
        <v>39</v>
      </c>
      <c r="E1071" s="91" t="s">
        <v>41</v>
      </c>
      <c r="F1071" s="2">
        <v>650</v>
      </c>
      <c r="G1071" s="2">
        <v>3</v>
      </c>
      <c r="H1071" s="16">
        <f>תקן_מקור[[#This Row],[עלות פריט]]*תקן_מקור[[#This Row],[כמות]]</f>
        <v>1950</v>
      </c>
    </row>
    <row r="1072" spans="1:8" x14ac:dyDescent="0.3">
      <c r="A1072" s="87" t="s">
        <v>625</v>
      </c>
      <c r="B1072" s="1">
        <v>60</v>
      </c>
      <c r="C1072" s="1" t="s">
        <v>117</v>
      </c>
      <c r="D1072" s="1" t="s">
        <v>0</v>
      </c>
      <c r="E1072" s="95" t="s">
        <v>77</v>
      </c>
      <c r="F1072" s="2">
        <v>2500</v>
      </c>
      <c r="G1072" s="2">
        <v>1</v>
      </c>
      <c r="H1072" s="16">
        <f>תקן_מקור[[#This Row],[עלות פריט]]*תקן_מקור[[#This Row],[כמות]]</f>
        <v>2500</v>
      </c>
    </row>
    <row r="1073" spans="1:8" x14ac:dyDescent="0.3">
      <c r="A1073" s="87" t="s">
        <v>625</v>
      </c>
      <c r="B1073" s="1">
        <v>60</v>
      </c>
      <c r="C1073" s="1" t="s">
        <v>117</v>
      </c>
      <c r="D1073" s="1" t="s">
        <v>5</v>
      </c>
      <c r="E1073" s="91" t="s">
        <v>6</v>
      </c>
      <c r="F1073" s="2">
        <v>4500</v>
      </c>
      <c r="G1073" s="2">
        <v>1</v>
      </c>
      <c r="H1073" s="16">
        <f>תקן_מקור[[#This Row],[עלות פריט]]*תקן_מקור[[#This Row],[כמות]]</f>
        <v>4500</v>
      </c>
    </row>
    <row r="1074" spans="1:8" x14ac:dyDescent="0.3">
      <c r="A1074" s="87" t="s">
        <v>625</v>
      </c>
      <c r="B1074" s="1">
        <v>60</v>
      </c>
      <c r="C1074" s="1" t="s">
        <v>117</v>
      </c>
      <c r="D1074" s="1" t="s">
        <v>122</v>
      </c>
      <c r="E1074" s="91" t="s">
        <v>14</v>
      </c>
      <c r="F1074" s="2">
        <v>250</v>
      </c>
      <c r="G1074" s="2">
        <v>2</v>
      </c>
      <c r="H1074" s="16">
        <f>תקן_מקור[[#This Row],[עלות פריט]]*תקן_מקור[[#This Row],[כמות]]</f>
        <v>500</v>
      </c>
    </row>
    <row r="1075" spans="1:8" x14ac:dyDescent="0.3">
      <c r="A1075" s="87" t="s">
        <v>625</v>
      </c>
      <c r="B1075" s="1">
        <v>60</v>
      </c>
      <c r="C1075" s="1" t="s">
        <v>109</v>
      </c>
      <c r="D1075" s="89" t="s">
        <v>204</v>
      </c>
      <c r="E1075" s="91" t="s">
        <v>425</v>
      </c>
      <c r="F1075" s="2">
        <v>250</v>
      </c>
      <c r="G1075" s="1">
        <v>1</v>
      </c>
      <c r="H1075" s="16">
        <f>תקן_מקור[[#This Row],[עלות פריט]]*תקן_מקור[[#This Row],[כמות]]</f>
        <v>250</v>
      </c>
    </row>
    <row r="1076" spans="1:8" x14ac:dyDescent="0.3">
      <c r="A1076" s="87" t="s">
        <v>625</v>
      </c>
      <c r="B1076" s="1">
        <v>60</v>
      </c>
      <c r="C1076" s="1" t="s">
        <v>109</v>
      </c>
      <c r="D1076" s="1" t="s">
        <v>204</v>
      </c>
      <c r="E1076" s="91" t="s">
        <v>412</v>
      </c>
      <c r="F1076" s="2">
        <v>2500</v>
      </c>
      <c r="G1076" s="1">
        <v>1</v>
      </c>
      <c r="H1076" s="16">
        <f>תקן_מקור[[#This Row],[עלות פריט]]*תקן_מקור[[#This Row],[כמות]]</f>
        <v>2500</v>
      </c>
    </row>
    <row r="1077" spans="1:8" x14ac:dyDescent="0.3">
      <c r="A1077" s="87" t="s">
        <v>625</v>
      </c>
      <c r="B1077" s="1">
        <v>60</v>
      </c>
      <c r="C1077" s="1" t="s">
        <v>109</v>
      </c>
      <c r="D1077" s="89" t="s">
        <v>109</v>
      </c>
      <c r="E1077" s="91" t="s">
        <v>411</v>
      </c>
      <c r="F1077" s="2">
        <v>350</v>
      </c>
      <c r="G1077" s="1">
        <v>2</v>
      </c>
      <c r="H1077" s="16">
        <f>תקן_מקור[[#This Row],[עלות פריט]]*תקן_מקור[[#This Row],[כמות]]</f>
        <v>700</v>
      </c>
    </row>
    <row r="1078" spans="1:8" x14ac:dyDescent="0.3">
      <c r="A1078" s="87" t="s">
        <v>625</v>
      </c>
      <c r="B1078" s="1">
        <v>60</v>
      </c>
      <c r="C1078" s="1" t="s">
        <v>109</v>
      </c>
      <c r="D1078" s="89" t="s">
        <v>109</v>
      </c>
      <c r="E1078" s="91" t="s">
        <v>120</v>
      </c>
      <c r="F1078" s="2">
        <v>10000</v>
      </c>
      <c r="G1078" s="1">
        <v>2</v>
      </c>
      <c r="H1078" s="16">
        <f>תקן_מקור[[#This Row],[עלות פריט]]*תקן_מקור[[#This Row],[כמות]]</f>
        <v>20000</v>
      </c>
    </row>
    <row r="1079" spans="1:8" x14ac:dyDescent="0.3">
      <c r="A1079" s="87" t="s">
        <v>625</v>
      </c>
      <c r="B1079" s="1">
        <v>60</v>
      </c>
      <c r="C1079" s="1" t="s">
        <v>109</v>
      </c>
      <c r="D1079" s="1" t="s">
        <v>109</v>
      </c>
      <c r="E1079" s="95" t="s">
        <v>621</v>
      </c>
      <c r="F1079" s="2">
        <v>250</v>
      </c>
      <c r="G1079" s="2">
        <v>3</v>
      </c>
      <c r="H1079" s="16">
        <f>תקן_מקור[[#This Row],[עלות פריט]]*תקן_מקור[[#This Row],[כמות]]</f>
        <v>750</v>
      </c>
    </row>
    <row r="1080" spans="1:8" x14ac:dyDescent="0.3">
      <c r="A1080" s="87" t="s">
        <v>625</v>
      </c>
      <c r="B1080" s="1">
        <v>60</v>
      </c>
      <c r="C1080" s="1" t="s">
        <v>458</v>
      </c>
      <c r="D1080" s="1" t="s">
        <v>112</v>
      </c>
      <c r="E1080" s="91" t="s">
        <v>438</v>
      </c>
      <c r="F1080" s="2">
        <v>7500</v>
      </c>
      <c r="G1080" s="2">
        <v>1</v>
      </c>
      <c r="H1080" s="16">
        <f>תקן_מקור[[#This Row],[עלות פריט]]*תקן_מקור[[#This Row],[כמות]]</f>
        <v>7500</v>
      </c>
    </row>
    <row r="1081" spans="1:8" x14ac:dyDescent="0.3">
      <c r="A1081" s="87" t="s">
        <v>625</v>
      </c>
      <c r="B1081" s="1">
        <v>60</v>
      </c>
      <c r="C1081" s="1" t="s">
        <v>458</v>
      </c>
      <c r="D1081" s="1" t="s">
        <v>112</v>
      </c>
      <c r="E1081" s="91" t="s">
        <v>107</v>
      </c>
      <c r="F1081" s="2">
        <v>1500</v>
      </c>
      <c r="G1081" s="2">
        <v>2</v>
      </c>
      <c r="H1081" s="16">
        <f>תקן_מקור[[#This Row],[עלות פריט]]*תקן_מקור[[#This Row],[כמות]]</f>
        <v>3000</v>
      </c>
    </row>
    <row r="1082" spans="1:8" x14ac:dyDescent="0.3">
      <c r="A1082" s="87" t="s">
        <v>625</v>
      </c>
      <c r="B1082" s="1">
        <v>60</v>
      </c>
      <c r="C1082" s="1" t="s">
        <v>458</v>
      </c>
      <c r="D1082" s="1" t="s">
        <v>5</v>
      </c>
      <c r="E1082" s="91" t="s">
        <v>622</v>
      </c>
      <c r="F1082" s="2">
        <v>1000</v>
      </c>
      <c r="G1082" s="2">
        <v>18</v>
      </c>
      <c r="H1082" s="16">
        <f>תקן_מקור[[#This Row],[עלות פריט]]*תקן_מקור[[#This Row],[כמות]]</f>
        <v>18000</v>
      </c>
    </row>
    <row r="1083" spans="1:8" x14ac:dyDescent="0.3">
      <c r="A1083" s="87" t="s">
        <v>625</v>
      </c>
      <c r="B1083" s="1">
        <v>60</v>
      </c>
      <c r="C1083" s="1" t="s">
        <v>458</v>
      </c>
      <c r="D1083" s="1" t="s">
        <v>121</v>
      </c>
      <c r="E1083" s="91" t="s">
        <v>50</v>
      </c>
      <c r="F1083" s="2">
        <v>3500</v>
      </c>
      <c r="G1083" s="2">
        <v>1</v>
      </c>
      <c r="H1083" s="16">
        <f>תקן_מקור[[#This Row],[עלות פריט]]*תקן_מקור[[#This Row],[כמות]]</f>
        <v>3500</v>
      </c>
    </row>
    <row r="1084" spans="1:8" x14ac:dyDescent="0.3">
      <c r="A1084" s="87" t="s">
        <v>625</v>
      </c>
      <c r="B1084" s="1">
        <v>60</v>
      </c>
      <c r="C1084" s="1" t="s">
        <v>458</v>
      </c>
      <c r="D1084" s="1" t="s">
        <v>112</v>
      </c>
      <c r="E1084" s="91" t="s">
        <v>223</v>
      </c>
      <c r="F1084" s="2">
        <v>8500</v>
      </c>
      <c r="G1084" s="2"/>
      <c r="H1084" s="16">
        <f>תקן_מקור[[#This Row],[עלות פריט]]*תקן_מקור[[#This Row],[כמות]]</f>
        <v>0</v>
      </c>
    </row>
    <row r="1085" spans="1:8" x14ac:dyDescent="0.3">
      <c r="A1085" s="87" t="s">
        <v>625</v>
      </c>
      <c r="B1085" s="1">
        <v>60</v>
      </c>
      <c r="C1085" s="1" t="s">
        <v>458</v>
      </c>
      <c r="D1085" s="1" t="s">
        <v>112</v>
      </c>
      <c r="E1085" s="91" t="s">
        <v>221</v>
      </c>
      <c r="F1085" s="2">
        <v>17000</v>
      </c>
      <c r="G1085" s="2">
        <v>1</v>
      </c>
      <c r="H1085" s="16">
        <f>תקן_מקור[[#This Row],[עלות פריט]]*תקן_מקור[[#This Row],[כמות]]</f>
        <v>17000</v>
      </c>
    </row>
    <row r="1086" spans="1:8" x14ac:dyDescent="0.3">
      <c r="A1086" s="87" t="s">
        <v>625</v>
      </c>
      <c r="B1086" s="1">
        <v>60</v>
      </c>
      <c r="C1086" s="1" t="s">
        <v>458</v>
      </c>
      <c r="D1086" s="1" t="s">
        <v>112</v>
      </c>
      <c r="E1086" s="91" t="s">
        <v>218</v>
      </c>
      <c r="F1086" s="2">
        <v>5000</v>
      </c>
      <c r="G1086" s="2">
        <v>1</v>
      </c>
      <c r="H1086" s="16">
        <f>תקן_מקור[[#This Row],[עלות פריט]]*תקן_מקור[[#This Row],[כמות]]</f>
        <v>5000</v>
      </c>
    </row>
    <row r="1087" spans="1:8" x14ac:dyDescent="0.3">
      <c r="A1087" s="87" t="s">
        <v>625</v>
      </c>
      <c r="B1087" s="1">
        <v>60</v>
      </c>
      <c r="C1087" s="1" t="s">
        <v>458</v>
      </c>
      <c r="D1087" s="1" t="s">
        <v>112</v>
      </c>
      <c r="E1087" s="91" t="s">
        <v>48</v>
      </c>
      <c r="F1087" s="2">
        <v>400</v>
      </c>
      <c r="G1087" s="2">
        <v>5</v>
      </c>
      <c r="H1087" s="16">
        <f>תקן_מקור[[#This Row],[עלות פריט]]*תקן_מקור[[#This Row],[כמות]]</f>
        <v>2000</v>
      </c>
    </row>
    <row r="1088" spans="1:8" x14ac:dyDescent="0.3">
      <c r="A1088" s="87" t="s">
        <v>625</v>
      </c>
      <c r="B1088" s="1">
        <v>60</v>
      </c>
      <c r="C1088" s="1" t="s">
        <v>458</v>
      </c>
      <c r="D1088" s="89" t="s">
        <v>112</v>
      </c>
      <c r="E1088" s="91" t="s">
        <v>225</v>
      </c>
      <c r="F1088" s="2">
        <v>4500</v>
      </c>
      <c r="G1088" s="1">
        <v>1</v>
      </c>
      <c r="H1088" s="16">
        <f>תקן_מקור[[#This Row],[עלות פריט]]*תקן_מקור[[#This Row],[כמות]]</f>
        <v>4500</v>
      </c>
    </row>
    <row r="1089" spans="1:8" x14ac:dyDescent="0.3">
      <c r="A1089" s="87" t="s">
        <v>625</v>
      </c>
      <c r="B1089" s="1">
        <v>60</v>
      </c>
      <c r="C1089" s="1" t="s">
        <v>458</v>
      </c>
      <c r="D1089" s="1" t="s">
        <v>112</v>
      </c>
      <c r="E1089" s="91" t="s">
        <v>47</v>
      </c>
      <c r="F1089" s="2">
        <v>8000</v>
      </c>
      <c r="G1089" s="2">
        <v>1</v>
      </c>
      <c r="H1089" s="16">
        <f>תקן_מקור[[#This Row],[עלות פריט]]*תקן_מקור[[#This Row],[כמות]]</f>
        <v>8000</v>
      </c>
    </row>
    <row r="1090" spans="1:8" x14ac:dyDescent="0.3">
      <c r="A1090" s="87" t="s">
        <v>625</v>
      </c>
      <c r="B1090" s="1">
        <v>60</v>
      </c>
      <c r="C1090" s="1" t="s">
        <v>458</v>
      </c>
      <c r="D1090" s="1" t="s">
        <v>112</v>
      </c>
      <c r="E1090" s="91" t="s">
        <v>222</v>
      </c>
      <c r="F1090" s="2">
        <v>2500</v>
      </c>
      <c r="G1090" s="2">
        <v>1</v>
      </c>
      <c r="H1090" s="16">
        <f>תקן_מקור[[#This Row],[עלות פריט]]*תקן_מקור[[#This Row],[כמות]]</f>
        <v>2500</v>
      </c>
    </row>
    <row r="1091" spans="1:8" x14ac:dyDescent="0.3">
      <c r="A1091" s="87" t="s">
        <v>625</v>
      </c>
      <c r="B1091" s="1">
        <v>60</v>
      </c>
      <c r="C1091" s="1" t="s">
        <v>458</v>
      </c>
      <c r="D1091" s="1" t="s">
        <v>123</v>
      </c>
      <c r="E1091" s="91" t="s">
        <v>429</v>
      </c>
      <c r="F1091" s="2">
        <v>150</v>
      </c>
      <c r="G1091" s="2">
        <v>32</v>
      </c>
      <c r="H1091" s="16">
        <f>תקן_מקור[[#This Row],[עלות פריט]]*תקן_מקור[[#This Row],[כמות]]</f>
        <v>4800</v>
      </c>
    </row>
    <row r="1092" spans="1:8" x14ac:dyDescent="0.3">
      <c r="A1092" s="87" t="s">
        <v>625</v>
      </c>
      <c r="B1092" s="1">
        <v>60</v>
      </c>
      <c r="C1092" s="1" t="s">
        <v>458</v>
      </c>
      <c r="D1092" s="1" t="s">
        <v>112</v>
      </c>
      <c r="E1092" s="91" t="s">
        <v>73</v>
      </c>
      <c r="F1092" s="2">
        <v>9000</v>
      </c>
      <c r="G1092" s="2">
        <v>1</v>
      </c>
      <c r="H1092" s="16">
        <f>תקן_מקור[[#This Row],[עלות פריט]]*תקן_מקור[[#This Row],[כמות]]</f>
        <v>9000</v>
      </c>
    </row>
    <row r="1093" spans="1:8" x14ac:dyDescent="0.3">
      <c r="A1093" s="87" t="s">
        <v>625</v>
      </c>
      <c r="B1093" s="1">
        <v>60</v>
      </c>
      <c r="C1093" s="1" t="s">
        <v>458</v>
      </c>
      <c r="D1093" s="1" t="s">
        <v>112</v>
      </c>
      <c r="E1093" s="91" t="s">
        <v>44</v>
      </c>
      <c r="F1093" s="2">
        <v>7700</v>
      </c>
      <c r="G1093" s="2">
        <v>1</v>
      </c>
      <c r="H1093" s="16">
        <f>תקן_מקור[[#This Row],[עלות פריט]]*תקן_מקור[[#This Row],[כמות]]</f>
        <v>7700</v>
      </c>
    </row>
    <row r="1094" spans="1:8" x14ac:dyDescent="0.3">
      <c r="A1094" s="87" t="s">
        <v>625</v>
      </c>
      <c r="B1094" s="1">
        <v>60</v>
      </c>
      <c r="C1094" s="1" t="s">
        <v>458</v>
      </c>
      <c r="D1094" s="1" t="s">
        <v>112</v>
      </c>
      <c r="E1094" s="91" t="s">
        <v>45</v>
      </c>
      <c r="F1094" s="2">
        <v>10800</v>
      </c>
      <c r="G1094" s="2"/>
      <c r="H1094" s="16">
        <f>תקן_מקור[[#This Row],[עלות פריט]]*תקן_מקור[[#This Row],[כמות]]</f>
        <v>0</v>
      </c>
    </row>
    <row r="1095" spans="1:8" x14ac:dyDescent="0.3">
      <c r="A1095" s="87" t="s">
        <v>625</v>
      </c>
      <c r="B1095" s="1">
        <v>60</v>
      </c>
      <c r="C1095" s="1" t="s">
        <v>458</v>
      </c>
      <c r="D1095" s="89" t="s">
        <v>112</v>
      </c>
      <c r="E1095" s="91" t="s">
        <v>219</v>
      </c>
      <c r="F1095" s="2">
        <v>3000</v>
      </c>
      <c r="G1095" s="1">
        <v>1</v>
      </c>
      <c r="H1095" s="16">
        <f>תקן_מקור[[#This Row],[עלות פריט]]*תקן_מקור[[#This Row],[כמות]]</f>
        <v>3000</v>
      </c>
    </row>
    <row r="1096" spans="1:8" x14ac:dyDescent="0.3">
      <c r="A1096" s="87" t="s">
        <v>625</v>
      </c>
      <c r="B1096" s="1">
        <v>60</v>
      </c>
      <c r="C1096" s="1" t="s">
        <v>458</v>
      </c>
      <c r="D1096" s="1" t="s">
        <v>123</v>
      </c>
      <c r="E1096" s="91" t="s">
        <v>427</v>
      </c>
      <c r="F1096" s="2">
        <v>250</v>
      </c>
      <c r="G1096" s="2">
        <v>18</v>
      </c>
      <c r="H1096" s="16">
        <f>תקן_מקור[[#This Row],[עלות פריט]]*תקן_מקור[[#This Row],[כמות]]</f>
        <v>4500</v>
      </c>
    </row>
    <row r="1097" spans="1:8" x14ac:dyDescent="0.3">
      <c r="A1097" s="87" t="s">
        <v>625</v>
      </c>
      <c r="B1097" s="1">
        <v>60</v>
      </c>
      <c r="C1097" s="1" t="s">
        <v>458</v>
      </c>
      <c r="D1097" s="1" t="s">
        <v>112</v>
      </c>
      <c r="E1097" s="91" t="s">
        <v>43</v>
      </c>
      <c r="F1097" s="2">
        <v>1000</v>
      </c>
      <c r="G1097" s="2">
        <v>2</v>
      </c>
      <c r="H1097" s="16">
        <f>תקן_מקור[[#This Row],[עלות פריט]]*תקן_מקור[[#This Row],[כמות]]</f>
        <v>2000</v>
      </c>
    </row>
    <row r="1098" spans="1:8" x14ac:dyDescent="0.3">
      <c r="A1098" s="87" t="s">
        <v>625</v>
      </c>
      <c r="B1098" s="1">
        <v>60</v>
      </c>
      <c r="C1098" s="1" t="s">
        <v>458</v>
      </c>
      <c r="D1098" s="1" t="s">
        <v>112</v>
      </c>
      <c r="E1098" s="91" t="s">
        <v>226</v>
      </c>
      <c r="F1098" s="2">
        <v>500</v>
      </c>
      <c r="G1098" s="2">
        <v>1</v>
      </c>
      <c r="H1098" s="16">
        <f>תקן_מקור[[#This Row],[עלות פריט]]*תקן_מקור[[#This Row],[כמות]]</f>
        <v>500</v>
      </c>
    </row>
    <row r="1099" spans="1:8" x14ac:dyDescent="0.3">
      <c r="A1099" s="87" t="s">
        <v>625</v>
      </c>
      <c r="B1099" s="1">
        <v>60</v>
      </c>
      <c r="C1099" s="1" t="s">
        <v>458</v>
      </c>
      <c r="D1099" s="1" t="s">
        <v>112</v>
      </c>
      <c r="E1099" s="91" t="s">
        <v>220</v>
      </c>
      <c r="F1099" s="2">
        <v>15000</v>
      </c>
      <c r="G1099" s="2">
        <v>2</v>
      </c>
      <c r="H1099" s="16">
        <f>תקן_מקור[[#This Row],[עלות פריט]]*תקן_מקור[[#This Row],[כמות]]</f>
        <v>30000</v>
      </c>
    </row>
    <row r="1100" spans="1:8" x14ac:dyDescent="0.3">
      <c r="A1100" s="87" t="s">
        <v>625</v>
      </c>
      <c r="B1100" s="1">
        <v>60</v>
      </c>
      <c r="C1100" s="1" t="s">
        <v>458</v>
      </c>
      <c r="D1100" s="89" t="s">
        <v>112</v>
      </c>
      <c r="E1100" s="91" t="s">
        <v>224</v>
      </c>
      <c r="F1100" s="2">
        <v>5000</v>
      </c>
      <c r="G1100" s="1">
        <v>1</v>
      </c>
      <c r="H1100" s="16">
        <f>תקן_מקור[[#This Row],[עלות פריט]]*תקן_מקור[[#This Row],[כמות]]</f>
        <v>5000</v>
      </c>
    </row>
    <row r="1101" spans="1:8" x14ac:dyDescent="0.3">
      <c r="A1101" s="87" t="s">
        <v>625</v>
      </c>
      <c r="B1101" s="1">
        <v>60</v>
      </c>
      <c r="C1101" s="1" t="s">
        <v>458</v>
      </c>
      <c r="D1101" s="1" t="s">
        <v>123</v>
      </c>
      <c r="E1101" s="91" t="s">
        <v>428</v>
      </c>
      <c r="F1101" s="2">
        <v>1200</v>
      </c>
      <c r="G1101" s="2">
        <v>3</v>
      </c>
      <c r="H1101" s="16">
        <f>תקן_מקור[[#This Row],[עלות פריט]]*תקן_מקור[[#This Row],[כמות]]</f>
        <v>3600</v>
      </c>
    </row>
    <row r="1102" spans="1:8" x14ac:dyDescent="0.3">
      <c r="A1102" s="87" t="s">
        <v>625</v>
      </c>
      <c r="B1102" s="1">
        <v>60</v>
      </c>
      <c r="C1102" s="1" t="s">
        <v>458</v>
      </c>
      <c r="D1102" s="1" t="s">
        <v>121</v>
      </c>
      <c r="E1102" s="91" t="s">
        <v>49</v>
      </c>
      <c r="F1102" s="2">
        <v>500</v>
      </c>
      <c r="G1102" s="2">
        <v>2</v>
      </c>
      <c r="H1102" s="16">
        <f>תקן_מקור[[#This Row],[עלות פריט]]*תקן_מקור[[#This Row],[כמות]]</f>
        <v>1000</v>
      </c>
    </row>
    <row r="1103" spans="1:8" x14ac:dyDescent="0.3">
      <c r="A1103" s="87" t="s">
        <v>625</v>
      </c>
      <c r="B1103" s="1">
        <v>60</v>
      </c>
      <c r="C1103" s="1" t="s">
        <v>458</v>
      </c>
      <c r="D1103" s="1" t="s">
        <v>112</v>
      </c>
      <c r="E1103" s="91" t="s">
        <v>401</v>
      </c>
      <c r="F1103" s="2">
        <v>4200</v>
      </c>
      <c r="G1103" s="2">
        <v>1</v>
      </c>
      <c r="H1103" s="16">
        <f>תקן_מקור[[#This Row],[עלות פריט]]*תקן_מקור[[#This Row],[כמות]]</f>
        <v>4200</v>
      </c>
    </row>
    <row r="1104" spans="1:8" x14ac:dyDescent="0.3">
      <c r="A1104" s="87" t="s">
        <v>625</v>
      </c>
      <c r="B1104" s="1">
        <v>60</v>
      </c>
      <c r="C1104" s="1" t="s">
        <v>458</v>
      </c>
      <c r="D1104" s="1" t="s">
        <v>112</v>
      </c>
      <c r="E1104" s="91" t="s">
        <v>403</v>
      </c>
      <c r="F1104" s="2">
        <v>2500</v>
      </c>
      <c r="G1104" s="2">
        <v>2</v>
      </c>
      <c r="H1104" s="16">
        <f>תקן_מקור[[#This Row],[עלות פריט]]*תקן_מקור[[#This Row],[כמות]]</f>
        <v>5000</v>
      </c>
    </row>
    <row r="1105" spans="1:8" x14ac:dyDescent="0.3">
      <c r="A1105" s="87" t="s">
        <v>625</v>
      </c>
      <c r="B1105" s="1">
        <v>60</v>
      </c>
      <c r="C1105" s="1" t="s">
        <v>458</v>
      </c>
      <c r="D1105" s="1" t="s">
        <v>112</v>
      </c>
      <c r="E1105" s="91" t="s">
        <v>402</v>
      </c>
      <c r="F1105" s="2">
        <v>3500</v>
      </c>
      <c r="G1105" s="2">
        <v>1</v>
      </c>
      <c r="H1105" s="16">
        <f>תקן_מקור[[#This Row],[עלות פריט]]*תקן_מקור[[#This Row],[כמות]]</f>
        <v>3500</v>
      </c>
    </row>
    <row r="1106" spans="1:8" x14ac:dyDescent="0.3">
      <c r="A1106" s="87" t="s">
        <v>625</v>
      </c>
      <c r="B1106" s="1">
        <v>60</v>
      </c>
      <c r="C1106" s="1" t="s">
        <v>458</v>
      </c>
      <c r="D1106" s="1" t="s">
        <v>112</v>
      </c>
      <c r="E1106" s="91" t="s">
        <v>437</v>
      </c>
      <c r="F1106" s="2">
        <v>6500</v>
      </c>
      <c r="G1106" s="2">
        <v>1</v>
      </c>
      <c r="H1106" s="16">
        <f>תקן_מקור[[#This Row],[עלות פריט]]*תקן_מקור[[#This Row],[כמות]]</f>
        <v>6500</v>
      </c>
    </row>
    <row r="1107" spans="1:8" x14ac:dyDescent="0.3">
      <c r="A1107" s="87" t="s">
        <v>625</v>
      </c>
      <c r="B1107" s="1">
        <v>60</v>
      </c>
      <c r="C1107" s="1" t="s">
        <v>458</v>
      </c>
      <c r="D1107" s="1" t="s">
        <v>112</v>
      </c>
      <c r="E1107" s="91" t="s">
        <v>46</v>
      </c>
      <c r="F1107" s="2">
        <v>1200</v>
      </c>
      <c r="G1107" s="2">
        <v>1</v>
      </c>
      <c r="H1107" s="16">
        <f>תקן_מקור[[#This Row],[עלות פריט]]*תקן_מקור[[#This Row],[כמות]]</f>
        <v>1200</v>
      </c>
    </row>
    <row r="1108" spans="1:8" x14ac:dyDescent="0.3">
      <c r="A1108" s="87" t="s">
        <v>625</v>
      </c>
      <c r="B1108" s="1">
        <v>60</v>
      </c>
      <c r="C1108" s="1" t="s">
        <v>458</v>
      </c>
      <c r="D1108" s="89" t="s">
        <v>5</v>
      </c>
      <c r="E1108" s="91" t="s">
        <v>436</v>
      </c>
      <c r="F1108" s="2">
        <v>2500</v>
      </c>
      <c r="G1108" s="1">
        <v>1</v>
      </c>
      <c r="H1108" s="16">
        <f>תקן_מקור[[#This Row],[עלות פריט]]*תקן_מקור[[#This Row],[כמות]]</f>
        <v>2500</v>
      </c>
    </row>
    <row r="1109" spans="1:8" x14ac:dyDescent="0.3">
      <c r="A1109" s="87" t="s">
        <v>625</v>
      </c>
      <c r="B1109" s="1">
        <v>60</v>
      </c>
      <c r="C1109" s="1" t="s">
        <v>96</v>
      </c>
      <c r="D1109" s="1" t="s">
        <v>216</v>
      </c>
      <c r="E1109" s="91" t="s">
        <v>217</v>
      </c>
      <c r="F1109" s="2">
        <v>600</v>
      </c>
      <c r="G1109" s="1">
        <v>1</v>
      </c>
      <c r="H1109" s="16">
        <f>תקן_מקור[[#This Row],[עלות פריט]]*תקן_מקור[[#This Row],[כמות]]</f>
        <v>600</v>
      </c>
    </row>
    <row r="1110" spans="1:8" x14ac:dyDescent="0.3">
      <c r="A1110" s="87" t="s">
        <v>625</v>
      </c>
      <c r="B1110" s="1">
        <v>60</v>
      </c>
      <c r="C1110" s="1" t="s">
        <v>96</v>
      </c>
      <c r="D1110" s="1" t="s">
        <v>216</v>
      </c>
      <c r="E1110" s="91" t="s">
        <v>30</v>
      </c>
      <c r="F1110" s="2">
        <v>1200</v>
      </c>
      <c r="G1110" s="2">
        <v>1</v>
      </c>
      <c r="H1110" s="16">
        <f>תקן_מקור[[#This Row],[עלות פריט]]*תקן_מקור[[#This Row],[כמות]]</f>
        <v>1200</v>
      </c>
    </row>
    <row r="1111" spans="1:8" x14ac:dyDescent="0.3">
      <c r="A1111" s="87" t="s">
        <v>625</v>
      </c>
      <c r="B1111" s="1">
        <v>60</v>
      </c>
      <c r="C1111" s="1" t="s">
        <v>96</v>
      </c>
      <c r="D1111" s="1" t="s">
        <v>68</v>
      </c>
      <c r="E1111" s="91" t="s">
        <v>30</v>
      </c>
      <c r="F1111" s="2">
        <v>1200</v>
      </c>
      <c r="G1111" s="2">
        <v>1</v>
      </c>
      <c r="H1111" s="16">
        <f>תקן_מקור[[#This Row],[עלות פריט]]*תקן_מקור[[#This Row],[כמות]]</f>
        <v>1200</v>
      </c>
    </row>
    <row r="1112" spans="1:8" x14ac:dyDescent="0.3">
      <c r="A1112" s="87" t="s">
        <v>625</v>
      </c>
      <c r="B1112" s="1">
        <v>60</v>
      </c>
      <c r="C1112" s="1" t="s">
        <v>96</v>
      </c>
      <c r="D1112" s="1" t="s">
        <v>68</v>
      </c>
      <c r="E1112" s="91" t="s">
        <v>136</v>
      </c>
      <c r="F1112" s="2">
        <v>2500</v>
      </c>
      <c r="G1112" s="1">
        <v>1</v>
      </c>
      <c r="H1112" s="16">
        <f>תקן_מקור[[#This Row],[עלות פריט]]*תקן_מקור[[#This Row],[כמות]]</f>
        <v>2500</v>
      </c>
    </row>
    <row r="1113" spans="1:8" x14ac:dyDescent="0.3">
      <c r="A1113" s="87" t="s">
        <v>625</v>
      </c>
      <c r="B1113" s="1">
        <v>60</v>
      </c>
      <c r="C1113" s="1" t="s">
        <v>96</v>
      </c>
      <c r="D1113" s="1" t="s">
        <v>68</v>
      </c>
      <c r="E1113" s="91" t="s">
        <v>59</v>
      </c>
      <c r="F1113" s="2">
        <v>3500</v>
      </c>
      <c r="G1113" s="2">
        <v>3</v>
      </c>
      <c r="H1113" s="16">
        <f>תקן_מקור[[#This Row],[עלות פריט]]*תקן_מקור[[#This Row],[כמות]]</f>
        <v>10500</v>
      </c>
    </row>
    <row r="1114" spans="1:8" x14ac:dyDescent="0.3">
      <c r="A1114" s="87" t="s">
        <v>625</v>
      </c>
      <c r="B1114" s="1">
        <v>60</v>
      </c>
      <c r="C1114" s="1" t="s">
        <v>96</v>
      </c>
      <c r="D1114" s="1" t="s">
        <v>216</v>
      </c>
      <c r="E1114" s="91" t="s">
        <v>29</v>
      </c>
      <c r="F1114" s="2">
        <v>3500</v>
      </c>
      <c r="G1114" s="2">
        <v>1</v>
      </c>
      <c r="H1114" s="16">
        <f>תקן_מקור[[#This Row],[עלות פריט]]*תקן_מקור[[#This Row],[כמות]]</f>
        <v>3500</v>
      </c>
    </row>
    <row r="1115" spans="1:8" x14ac:dyDescent="0.3">
      <c r="A1115" s="87" t="s">
        <v>625</v>
      </c>
      <c r="B1115" s="1">
        <v>60</v>
      </c>
      <c r="C1115" s="1" t="s">
        <v>96</v>
      </c>
      <c r="D1115" s="1" t="s">
        <v>204</v>
      </c>
      <c r="E1115" s="91" t="s">
        <v>29</v>
      </c>
      <c r="F1115" s="2">
        <v>3500</v>
      </c>
      <c r="G1115" s="2">
        <v>2</v>
      </c>
      <c r="H1115" s="16">
        <f>תקן_מקור[[#This Row],[עלות פריט]]*תקן_מקור[[#This Row],[כמות]]</f>
        <v>7000</v>
      </c>
    </row>
    <row r="1116" spans="1:8" x14ac:dyDescent="0.3">
      <c r="A1116" s="87" t="s">
        <v>625</v>
      </c>
      <c r="B1116" s="1">
        <v>60</v>
      </c>
      <c r="C1116" s="1" t="s">
        <v>100</v>
      </c>
      <c r="D1116" s="89" t="s">
        <v>100</v>
      </c>
      <c r="E1116" s="92" t="s">
        <v>205</v>
      </c>
      <c r="F1116" s="2"/>
      <c r="G1116" s="1">
        <v>0</v>
      </c>
      <c r="H1116" s="16">
        <f>תקן_מקור[[#This Row],[עלות פריט]]*תקן_מקור[[#This Row],[כמות]]</f>
        <v>0</v>
      </c>
    </row>
    <row r="1117" spans="1:8" x14ac:dyDescent="0.3">
      <c r="A1117" s="87" t="s">
        <v>625</v>
      </c>
      <c r="B1117" s="1">
        <v>60</v>
      </c>
      <c r="C1117" s="1" t="s">
        <v>116</v>
      </c>
      <c r="D1117" s="89" t="s">
        <v>109</v>
      </c>
      <c r="E1117" s="91" t="s">
        <v>101</v>
      </c>
      <c r="F1117" s="2">
        <v>4500</v>
      </c>
      <c r="G1117" s="1">
        <v>1</v>
      </c>
      <c r="H1117" s="16">
        <f>תקן_מקור[[#This Row],[עלות פריט]]*תקן_מקור[[#This Row],[כמות]]</f>
        <v>4500</v>
      </c>
    </row>
    <row r="1118" spans="1:8" x14ac:dyDescent="0.3">
      <c r="A1118" s="87" t="s">
        <v>625</v>
      </c>
      <c r="B1118" s="1">
        <v>60</v>
      </c>
      <c r="C1118" s="1" t="s">
        <v>116</v>
      </c>
      <c r="D1118" s="1" t="s">
        <v>68</v>
      </c>
      <c r="E1118" s="91" t="s">
        <v>201</v>
      </c>
      <c r="F1118" s="2">
        <v>2500</v>
      </c>
      <c r="G1118" s="2">
        <v>1</v>
      </c>
      <c r="H1118" s="16">
        <f>תקן_מקור[[#This Row],[עלות פריט]]*תקן_מקור[[#This Row],[כמות]]</f>
        <v>2500</v>
      </c>
    </row>
    <row r="1119" spans="1:8" x14ac:dyDescent="0.3">
      <c r="A1119" s="87" t="s">
        <v>625</v>
      </c>
      <c r="B1119" s="1">
        <v>60</v>
      </c>
      <c r="C1119" s="1" t="s">
        <v>116</v>
      </c>
      <c r="D1119" s="1" t="s">
        <v>33</v>
      </c>
      <c r="E1119" s="91" t="s">
        <v>201</v>
      </c>
      <c r="F1119" s="2">
        <v>2500</v>
      </c>
      <c r="G1119" s="2">
        <v>1</v>
      </c>
      <c r="H1119" s="16">
        <f>תקן_מקור[[#This Row],[עלות פריט]]*תקן_מקור[[#This Row],[כמות]]</f>
        <v>2500</v>
      </c>
    </row>
    <row r="1120" spans="1:8" x14ac:dyDescent="0.3">
      <c r="A1120" s="87" t="s">
        <v>625</v>
      </c>
      <c r="B1120" s="1">
        <v>60</v>
      </c>
      <c r="C1120" s="1" t="s">
        <v>116</v>
      </c>
      <c r="D1120" s="1" t="s">
        <v>214</v>
      </c>
      <c r="E1120" s="91" t="s">
        <v>201</v>
      </c>
      <c r="F1120" s="2">
        <v>2500</v>
      </c>
      <c r="G1120" s="2">
        <v>2</v>
      </c>
      <c r="H1120" s="16">
        <f>תקן_מקור[[#This Row],[עלות פריט]]*תקן_מקור[[#This Row],[כמות]]</f>
        <v>5000</v>
      </c>
    </row>
    <row r="1121" spans="1:8" x14ac:dyDescent="0.3">
      <c r="A1121" s="87" t="s">
        <v>625</v>
      </c>
      <c r="B1121" s="1">
        <v>60</v>
      </c>
      <c r="C1121" s="1" t="s">
        <v>116</v>
      </c>
      <c r="D1121" s="1" t="s">
        <v>204</v>
      </c>
      <c r="E1121" s="91" t="s">
        <v>201</v>
      </c>
      <c r="F1121" s="2">
        <v>2500</v>
      </c>
      <c r="G1121" s="2">
        <v>2</v>
      </c>
      <c r="H1121" s="16">
        <f>תקן_מקור[[#This Row],[עלות פריט]]*תקן_מקור[[#This Row],[כמות]]</f>
        <v>5000</v>
      </c>
    </row>
    <row r="1122" spans="1:8" x14ac:dyDescent="0.3">
      <c r="A1122" s="87" t="s">
        <v>625</v>
      </c>
      <c r="B1122" s="1">
        <v>60</v>
      </c>
      <c r="C1122" s="1" t="s">
        <v>116</v>
      </c>
      <c r="D1122" s="1" t="s">
        <v>0</v>
      </c>
      <c r="E1122" s="95" t="s">
        <v>200</v>
      </c>
      <c r="F1122" s="2">
        <v>5000</v>
      </c>
      <c r="G1122" s="2">
        <v>1</v>
      </c>
      <c r="H1122" s="16">
        <f>תקן_מקור[[#This Row],[עלות פריט]]*תקן_מקור[[#This Row],[כמות]]</f>
        <v>5000</v>
      </c>
    </row>
    <row r="1123" spans="1:8" x14ac:dyDescent="0.3">
      <c r="A1123" s="87" t="s">
        <v>625</v>
      </c>
      <c r="B1123" s="1">
        <v>60</v>
      </c>
      <c r="C1123" s="1" t="s">
        <v>116</v>
      </c>
      <c r="D1123" s="1" t="s">
        <v>5</v>
      </c>
      <c r="E1123" s="91" t="s">
        <v>200</v>
      </c>
      <c r="F1123" s="2">
        <v>5000</v>
      </c>
      <c r="G1123" s="2">
        <v>1</v>
      </c>
      <c r="H1123" s="16">
        <f>תקן_מקור[[#This Row],[עלות פריט]]*תקן_מקור[[#This Row],[כמות]]</f>
        <v>5000</v>
      </c>
    </row>
    <row r="1124" spans="1:8" x14ac:dyDescent="0.3">
      <c r="A1124" s="87" t="s">
        <v>625</v>
      </c>
      <c r="B1124" s="1">
        <v>60</v>
      </c>
      <c r="C1124" s="1" t="s">
        <v>116</v>
      </c>
      <c r="D1124" s="1" t="s">
        <v>5</v>
      </c>
      <c r="E1124" s="91" t="s">
        <v>199</v>
      </c>
      <c r="F1124" s="2">
        <v>8000</v>
      </c>
      <c r="G1124" s="2">
        <v>1</v>
      </c>
      <c r="H1124" s="16">
        <f>תקן_מקור[[#This Row],[עלות פריט]]*תקן_מקור[[#This Row],[כמות]]</f>
        <v>8000</v>
      </c>
    </row>
    <row r="1125" spans="1:8" x14ac:dyDescent="0.3">
      <c r="A1125" s="87" t="s">
        <v>625</v>
      </c>
      <c r="B1125" s="1">
        <v>60</v>
      </c>
      <c r="C1125" s="1" t="s">
        <v>116</v>
      </c>
      <c r="D1125" s="1" t="s">
        <v>116</v>
      </c>
      <c r="E1125" s="91" t="s">
        <v>103</v>
      </c>
      <c r="F1125" s="2">
        <v>900</v>
      </c>
      <c r="G1125" s="1">
        <v>1</v>
      </c>
      <c r="H1125" s="16">
        <f>תקן_מקור[[#This Row],[עלות פריט]]*תקן_מקור[[#This Row],[כמות]]</f>
        <v>900</v>
      </c>
    </row>
    <row r="1126" spans="1:8" x14ac:dyDescent="0.3">
      <c r="A1126" s="87" t="s">
        <v>625</v>
      </c>
      <c r="B1126" s="1">
        <v>60</v>
      </c>
      <c r="C1126" s="1" t="s">
        <v>116</v>
      </c>
      <c r="D1126" s="1" t="s">
        <v>109</v>
      </c>
      <c r="E1126" s="91" t="s">
        <v>426</v>
      </c>
      <c r="F1126" s="2">
        <v>5000</v>
      </c>
      <c r="G1126" s="2">
        <v>2</v>
      </c>
      <c r="H1126" s="16">
        <f>תקן_מקור[[#This Row],[עלות פריט]]*תקן_מקור[[#This Row],[כמות]]</f>
        <v>10000</v>
      </c>
    </row>
    <row r="1127" spans="1:8" x14ac:dyDescent="0.3">
      <c r="A1127" s="87" t="s">
        <v>625</v>
      </c>
      <c r="B1127" s="1">
        <v>60</v>
      </c>
      <c r="C1127" s="1" t="s">
        <v>116</v>
      </c>
      <c r="D1127" s="1" t="s">
        <v>116</v>
      </c>
      <c r="E1127" s="91" t="s">
        <v>61</v>
      </c>
      <c r="F1127" s="2">
        <v>5200</v>
      </c>
      <c r="G1127" s="2">
        <v>1</v>
      </c>
      <c r="H1127" s="16">
        <f>תקן_מקור[[#This Row],[עלות פריט]]*תקן_מקור[[#This Row],[כמות]]</f>
        <v>5200</v>
      </c>
    </row>
    <row r="1128" spans="1:8" x14ac:dyDescent="0.3">
      <c r="A1128" s="87" t="s">
        <v>625</v>
      </c>
      <c r="B1128" s="1">
        <v>60</v>
      </c>
      <c r="C1128" s="1" t="s">
        <v>116</v>
      </c>
      <c r="D1128" s="1" t="s">
        <v>116</v>
      </c>
      <c r="E1128" s="91" t="s">
        <v>60</v>
      </c>
      <c r="F1128" s="2">
        <v>6100</v>
      </c>
      <c r="G1128" s="2">
        <v>1</v>
      </c>
      <c r="H1128" s="16">
        <f>תקן_מקור[[#This Row],[עלות פריט]]*תקן_מקור[[#This Row],[כמות]]</f>
        <v>6100</v>
      </c>
    </row>
    <row r="1129" spans="1:8" x14ac:dyDescent="0.3">
      <c r="A1129" s="87" t="s">
        <v>625</v>
      </c>
      <c r="B1129" s="1">
        <v>60</v>
      </c>
      <c r="C1129" s="1" t="s">
        <v>116</v>
      </c>
      <c r="D1129" s="1" t="s">
        <v>116</v>
      </c>
      <c r="E1129" s="91" t="s">
        <v>397</v>
      </c>
      <c r="F1129" s="2">
        <v>5000</v>
      </c>
      <c r="G1129" s="2">
        <v>1</v>
      </c>
      <c r="H1129" s="16">
        <f>תקן_מקור[[#This Row],[עלות פריט]]*תקן_מקור[[#This Row],[כמות]]</f>
        <v>5000</v>
      </c>
    </row>
    <row r="1130" spans="1:8" x14ac:dyDescent="0.3">
      <c r="A1130" s="87" t="s">
        <v>625</v>
      </c>
      <c r="B1130" s="1">
        <v>60</v>
      </c>
      <c r="C1130" s="1" t="s">
        <v>95</v>
      </c>
      <c r="D1130" s="1" t="s">
        <v>9</v>
      </c>
      <c r="E1130" s="91" t="s">
        <v>210</v>
      </c>
      <c r="F1130" s="2">
        <v>1000</v>
      </c>
      <c r="G1130" s="1">
        <v>1</v>
      </c>
      <c r="H1130" s="16">
        <f>תקן_מקור[[#This Row],[עלות פריט]]*תקן_מקור[[#This Row],[כמות]]</f>
        <v>1000</v>
      </c>
    </row>
    <row r="1131" spans="1:8" x14ac:dyDescent="0.3">
      <c r="A1131" s="87" t="s">
        <v>625</v>
      </c>
      <c r="B1131" s="1">
        <v>60</v>
      </c>
      <c r="C1131" s="1" t="s">
        <v>95</v>
      </c>
      <c r="D1131" s="1" t="s">
        <v>36</v>
      </c>
      <c r="E1131" s="91" t="s">
        <v>210</v>
      </c>
      <c r="F1131" s="2">
        <v>1000</v>
      </c>
      <c r="G1131" s="1">
        <v>1</v>
      </c>
      <c r="H1131" s="16">
        <f>תקן_מקור[[#This Row],[עלות פריט]]*תקן_מקור[[#This Row],[כמות]]</f>
        <v>1000</v>
      </c>
    </row>
    <row r="1132" spans="1:8" x14ac:dyDescent="0.3">
      <c r="A1132" s="87" t="s">
        <v>625</v>
      </c>
      <c r="B1132" s="1">
        <v>60</v>
      </c>
      <c r="C1132" s="1" t="s">
        <v>95</v>
      </c>
      <c r="D1132" s="1" t="s">
        <v>214</v>
      </c>
      <c r="E1132" s="91" t="s">
        <v>210</v>
      </c>
      <c r="F1132" s="2">
        <v>1000</v>
      </c>
      <c r="G1132" s="2">
        <v>4</v>
      </c>
      <c r="H1132" s="16">
        <f>תקן_מקור[[#This Row],[עלות פריט]]*תקן_מקור[[#This Row],[כמות]]</f>
        <v>4000</v>
      </c>
    </row>
    <row r="1133" spans="1:8" x14ac:dyDescent="0.3">
      <c r="A1133" s="87" t="s">
        <v>625</v>
      </c>
      <c r="B1133" s="1">
        <v>60</v>
      </c>
      <c r="C1133" s="1" t="s">
        <v>95</v>
      </c>
      <c r="D1133" s="1" t="s">
        <v>87</v>
      </c>
      <c r="E1133" s="91" t="s">
        <v>210</v>
      </c>
      <c r="F1133" s="2">
        <v>1000</v>
      </c>
      <c r="G1133" s="1">
        <v>3</v>
      </c>
      <c r="H1133" s="16">
        <f>תקן_מקור[[#This Row],[עלות פריט]]*תקן_מקור[[#This Row],[כמות]]</f>
        <v>3000</v>
      </c>
    </row>
    <row r="1134" spans="1:8" x14ac:dyDescent="0.3">
      <c r="A1134" s="87" t="s">
        <v>625</v>
      </c>
      <c r="B1134" s="1">
        <v>60</v>
      </c>
      <c r="C1134" s="1" t="s">
        <v>95</v>
      </c>
      <c r="D1134" s="1" t="s">
        <v>69</v>
      </c>
      <c r="E1134" s="91" t="s">
        <v>210</v>
      </c>
      <c r="F1134" s="2">
        <v>1000</v>
      </c>
      <c r="G1134" s="1">
        <v>1</v>
      </c>
      <c r="H1134" s="16">
        <f>תקן_מקור[[#This Row],[עלות פריט]]*תקן_מקור[[#This Row],[כמות]]</f>
        <v>1000</v>
      </c>
    </row>
    <row r="1135" spans="1:8" x14ac:dyDescent="0.3">
      <c r="A1135" s="87" t="s">
        <v>625</v>
      </c>
      <c r="B1135" s="1">
        <v>60</v>
      </c>
      <c r="C1135" s="1" t="s">
        <v>95</v>
      </c>
      <c r="D1135" s="1" t="s">
        <v>216</v>
      </c>
      <c r="E1135" s="91" t="s">
        <v>211</v>
      </c>
      <c r="F1135" s="2">
        <v>1500</v>
      </c>
      <c r="G1135" s="2">
        <v>2</v>
      </c>
      <c r="H1135" s="16">
        <f>תקן_מקור[[#This Row],[עלות פריט]]*תקן_מקור[[#This Row],[כמות]]</f>
        <v>3000</v>
      </c>
    </row>
    <row r="1136" spans="1:8" x14ac:dyDescent="0.3">
      <c r="A1136" s="87" t="s">
        <v>625</v>
      </c>
      <c r="B1136" s="1">
        <v>60</v>
      </c>
      <c r="C1136" s="1" t="s">
        <v>95</v>
      </c>
      <c r="D1136" s="1" t="s">
        <v>68</v>
      </c>
      <c r="E1136" s="91" t="s">
        <v>211</v>
      </c>
      <c r="F1136" s="2">
        <v>1500</v>
      </c>
      <c r="G1136" s="2">
        <v>1</v>
      </c>
      <c r="H1136" s="16">
        <f>תקן_מקור[[#This Row],[עלות פריט]]*תקן_מקור[[#This Row],[כמות]]</f>
        <v>1500</v>
      </c>
    </row>
    <row r="1137" spans="1:8" x14ac:dyDescent="0.3">
      <c r="A1137" s="87" t="s">
        <v>625</v>
      </c>
      <c r="B1137" s="1">
        <v>60</v>
      </c>
      <c r="C1137" s="1" t="s">
        <v>95</v>
      </c>
      <c r="D1137" s="1" t="s">
        <v>33</v>
      </c>
      <c r="E1137" s="91" t="s">
        <v>211</v>
      </c>
      <c r="F1137" s="2">
        <v>1500</v>
      </c>
      <c r="G1137" s="2">
        <v>1</v>
      </c>
      <c r="H1137" s="16">
        <f>תקן_מקור[[#This Row],[עלות פריט]]*תקן_מקור[[#This Row],[כמות]]</f>
        <v>1500</v>
      </c>
    </row>
    <row r="1138" spans="1:8" x14ac:dyDescent="0.3">
      <c r="A1138" s="87" t="s">
        <v>625</v>
      </c>
      <c r="B1138" s="1">
        <v>60</v>
      </c>
      <c r="C1138" s="1" t="s">
        <v>95</v>
      </c>
      <c r="D1138" s="1" t="s">
        <v>204</v>
      </c>
      <c r="E1138" s="91" t="s">
        <v>211</v>
      </c>
      <c r="F1138" s="2">
        <v>1500</v>
      </c>
      <c r="G1138" s="1">
        <v>2</v>
      </c>
      <c r="H1138" s="16">
        <f>תקן_מקור[[#This Row],[עלות פריט]]*תקן_מקור[[#This Row],[כמות]]</f>
        <v>3000</v>
      </c>
    </row>
    <row r="1139" spans="1:8" x14ac:dyDescent="0.3">
      <c r="A1139" s="87" t="s">
        <v>625</v>
      </c>
      <c r="B1139" s="1">
        <v>60</v>
      </c>
      <c r="C1139" s="1" t="s">
        <v>95</v>
      </c>
      <c r="D1139" s="89" t="s">
        <v>216</v>
      </c>
      <c r="E1139" s="91" t="s">
        <v>111</v>
      </c>
      <c r="F1139" s="2">
        <v>1500</v>
      </c>
      <c r="G1139" s="1">
        <v>1</v>
      </c>
      <c r="H1139" s="16">
        <f>תקן_מקור[[#This Row],[עלות פריט]]*תקן_מקור[[#This Row],[כמות]]</f>
        <v>1500</v>
      </c>
    </row>
    <row r="1140" spans="1:8" x14ac:dyDescent="0.3">
      <c r="A1140" s="87" t="s">
        <v>625</v>
      </c>
      <c r="B1140" s="1">
        <v>60</v>
      </c>
      <c r="C1140" s="1" t="s">
        <v>95</v>
      </c>
      <c r="D1140" s="1" t="s">
        <v>3</v>
      </c>
      <c r="E1140" s="91" t="s">
        <v>209</v>
      </c>
      <c r="F1140" s="2">
        <v>1000</v>
      </c>
      <c r="G1140" s="1">
        <v>2</v>
      </c>
      <c r="H1140" s="16">
        <f>תקן_מקור[[#This Row],[עלות פריט]]*תקן_מקור[[#This Row],[כמות]]</f>
        <v>2000</v>
      </c>
    </row>
    <row r="1141" spans="1:8" x14ac:dyDescent="0.3">
      <c r="A1141" s="87" t="s">
        <v>625</v>
      </c>
      <c r="B1141" s="1">
        <v>60</v>
      </c>
      <c r="C1141" s="1" t="s">
        <v>95</v>
      </c>
      <c r="D1141" s="1" t="s">
        <v>35</v>
      </c>
      <c r="E1141" s="91" t="s">
        <v>209</v>
      </c>
      <c r="F1141" s="2">
        <v>1000</v>
      </c>
      <c r="G1141" s="1">
        <v>1</v>
      </c>
      <c r="H1141" s="16">
        <f>תקן_מקור[[#This Row],[עלות פריט]]*תקן_מקור[[#This Row],[כמות]]</f>
        <v>1000</v>
      </c>
    </row>
    <row r="1142" spans="1:8" ht="15" customHeight="1" x14ac:dyDescent="0.3">
      <c r="A1142" s="87" t="s">
        <v>625</v>
      </c>
      <c r="B1142" s="1">
        <v>60</v>
      </c>
      <c r="C1142" s="1" t="s">
        <v>95</v>
      </c>
      <c r="D1142" s="1" t="s">
        <v>216</v>
      </c>
      <c r="E1142" s="91" t="s">
        <v>215</v>
      </c>
      <c r="F1142" s="2">
        <v>1200</v>
      </c>
      <c r="G1142" s="2">
        <v>1</v>
      </c>
      <c r="H1142" s="16">
        <f>תקן_מקור[[#This Row],[עלות פריט]]*תקן_מקור[[#This Row],[כמות]]</f>
        <v>1200</v>
      </c>
    </row>
    <row r="1143" spans="1:8" x14ac:dyDescent="0.3">
      <c r="A1143" s="87" t="s">
        <v>625</v>
      </c>
      <c r="B1143" s="1">
        <v>60</v>
      </c>
      <c r="C1143" s="1" t="s">
        <v>95</v>
      </c>
      <c r="D1143" s="1" t="s">
        <v>33</v>
      </c>
      <c r="E1143" s="91" t="s">
        <v>215</v>
      </c>
      <c r="F1143" s="2">
        <v>1200</v>
      </c>
      <c r="G1143" s="2">
        <v>1</v>
      </c>
      <c r="H1143" s="16">
        <f>תקן_מקור[[#This Row],[עלות פריט]]*תקן_מקור[[#This Row],[כמות]]</f>
        <v>1200</v>
      </c>
    </row>
    <row r="1144" spans="1:8" x14ac:dyDescent="0.3">
      <c r="A1144" s="87" t="s">
        <v>625</v>
      </c>
      <c r="B1144" s="1">
        <v>60</v>
      </c>
      <c r="C1144" s="1" t="s">
        <v>95</v>
      </c>
      <c r="D1144" s="1" t="s">
        <v>204</v>
      </c>
      <c r="E1144" s="91" t="s">
        <v>8</v>
      </c>
      <c r="F1144" s="2">
        <v>400</v>
      </c>
      <c r="G1144" s="2">
        <v>1</v>
      </c>
      <c r="H1144" s="16">
        <f>תקן_מקור[[#This Row],[עלות פריט]]*תקן_מקור[[#This Row],[כמות]]</f>
        <v>400</v>
      </c>
    </row>
    <row r="1145" spans="1:8" x14ac:dyDescent="0.3">
      <c r="A1145" s="87" t="s">
        <v>625</v>
      </c>
      <c r="B1145" s="1">
        <v>60</v>
      </c>
      <c r="C1145" s="1" t="s">
        <v>95</v>
      </c>
      <c r="D1145" s="1" t="s">
        <v>214</v>
      </c>
      <c r="E1145" s="91" t="s">
        <v>129</v>
      </c>
      <c r="F1145" s="2">
        <v>2500</v>
      </c>
      <c r="G1145" s="2">
        <v>1</v>
      </c>
      <c r="H1145" s="16">
        <f>תקן_מקור[[#This Row],[עלות פריט]]*תקן_מקור[[#This Row],[כמות]]</f>
        <v>2500</v>
      </c>
    </row>
    <row r="1146" spans="1:8" x14ac:dyDescent="0.3">
      <c r="A1146" s="87" t="s">
        <v>625</v>
      </c>
      <c r="B1146" s="1">
        <v>60</v>
      </c>
      <c r="C1146" s="1" t="s">
        <v>95</v>
      </c>
      <c r="D1146" s="1" t="s">
        <v>204</v>
      </c>
      <c r="E1146" s="91" t="s">
        <v>129</v>
      </c>
      <c r="F1146" s="2">
        <v>2500</v>
      </c>
      <c r="G1146" s="2">
        <v>2</v>
      </c>
      <c r="H1146" s="16">
        <f>תקן_מקור[[#This Row],[עלות פריט]]*תקן_מקור[[#This Row],[כמות]]</f>
        <v>5000</v>
      </c>
    </row>
    <row r="1147" spans="1:8" x14ac:dyDescent="0.3">
      <c r="A1147" s="87" t="s">
        <v>625</v>
      </c>
      <c r="B1147" s="1">
        <v>60</v>
      </c>
      <c r="C1147" s="1" t="s">
        <v>95</v>
      </c>
      <c r="D1147" s="1" t="s">
        <v>216</v>
      </c>
      <c r="E1147" s="91" t="s">
        <v>108</v>
      </c>
      <c r="F1147" s="2">
        <v>900</v>
      </c>
      <c r="G1147" s="2">
        <v>1</v>
      </c>
      <c r="H1147" s="16">
        <f>תקן_מקור[[#This Row],[עלות פריט]]*תקן_מקור[[#This Row],[כמות]]</f>
        <v>900</v>
      </c>
    </row>
    <row r="1148" spans="1:8" x14ac:dyDescent="0.3">
      <c r="A1148" s="87" t="s">
        <v>625</v>
      </c>
      <c r="B1148" s="1">
        <v>60</v>
      </c>
      <c r="C1148" s="1" t="s">
        <v>95</v>
      </c>
      <c r="D1148" s="1" t="s">
        <v>204</v>
      </c>
      <c r="E1148" s="91" t="s">
        <v>108</v>
      </c>
      <c r="F1148" s="2">
        <v>900</v>
      </c>
      <c r="G1148" s="2">
        <v>1</v>
      </c>
      <c r="H1148" s="16">
        <f>תקן_מקור[[#This Row],[עלות פריט]]*תקן_מקור[[#This Row],[כמות]]</f>
        <v>900</v>
      </c>
    </row>
    <row r="1149" spans="1:8" x14ac:dyDescent="0.3">
      <c r="A1149" s="87" t="s">
        <v>625</v>
      </c>
      <c r="B1149" s="1">
        <v>60</v>
      </c>
      <c r="C1149" s="1" t="s">
        <v>95</v>
      </c>
      <c r="D1149" s="1" t="s">
        <v>0</v>
      </c>
      <c r="E1149" s="95" t="s">
        <v>212</v>
      </c>
      <c r="F1149" s="2">
        <v>1500</v>
      </c>
      <c r="G1149" s="2">
        <v>2</v>
      </c>
      <c r="H1149" s="16">
        <f>תקן_מקור[[#This Row],[עלות פריט]]*תקן_מקור[[#This Row],[כמות]]</f>
        <v>3000</v>
      </c>
    </row>
    <row r="1150" spans="1:8" x14ac:dyDescent="0.3">
      <c r="A1150" s="87" t="s">
        <v>625</v>
      </c>
      <c r="B1150" s="1">
        <v>60</v>
      </c>
      <c r="C1150" s="1" t="s">
        <v>95</v>
      </c>
      <c r="D1150" s="1" t="s">
        <v>214</v>
      </c>
      <c r="E1150" s="91" t="s">
        <v>212</v>
      </c>
      <c r="F1150" s="2">
        <v>1500</v>
      </c>
      <c r="G1150" s="2">
        <v>2</v>
      </c>
      <c r="H1150" s="16">
        <f>תקן_מקור[[#This Row],[עלות פריט]]*תקן_מקור[[#This Row],[כמות]]</f>
        <v>3000</v>
      </c>
    </row>
    <row r="1151" spans="1:8" x14ac:dyDescent="0.3">
      <c r="A1151" s="87" t="s">
        <v>625</v>
      </c>
      <c r="B1151" s="1">
        <v>60</v>
      </c>
      <c r="C1151" s="1" t="s">
        <v>95</v>
      </c>
      <c r="D1151" s="1" t="s">
        <v>122</v>
      </c>
      <c r="E1151" s="91" t="s">
        <v>83</v>
      </c>
      <c r="F1151" s="2">
        <v>350</v>
      </c>
      <c r="G1151" s="2">
        <v>2</v>
      </c>
      <c r="H1151" s="16">
        <f>תקן_מקור[[#This Row],[עלות פריט]]*תקן_מקור[[#This Row],[כמות]]</f>
        <v>700</v>
      </c>
    </row>
    <row r="1152" spans="1:8" x14ac:dyDescent="0.3">
      <c r="A1152" s="87" t="s">
        <v>625</v>
      </c>
      <c r="B1152" s="1">
        <v>60</v>
      </c>
      <c r="C1152" s="1" t="s">
        <v>95</v>
      </c>
      <c r="D1152" s="1" t="s">
        <v>216</v>
      </c>
      <c r="E1152" s="91" t="s">
        <v>31</v>
      </c>
      <c r="F1152" s="2">
        <v>15000</v>
      </c>
      <c r="G1152" s="2">
        <v>1</v>
      </c>
      <c r="H1152" s="16">
        <f>תקן_מקור[[#This Row],[עלות פריט]]*תקן_מקור[[#This Row],[כמות]]</f>
        <v>15000</v>
      </c>
    </row>
    <row r="1153" spans="1:8" x14ac:dyDescent="0.3">
      <c r="A1153" s="87" t="s">
        <v>625</v>
      </c>
      <c r="B1153" s="1">
        <v>60</v>
      </c>
      <c r="C1153" s="1" t="s">
        <v>95</v>
      </c>
      <c r="D1153" s="1" t="s">
        <v>109</v>
      </c>
      <c r="E1153" s="91" t="s">
        <v>198</v>
      </c>
      <c r="F1153" s="2">
        <v>375</v>
      </c>
      <c r="G1153" s="2">
        <v>30</v>
      </c>
      <c r="H1153" s="16">
        <f>תקן_מקור[[#This Row],[עלות פריט]]*תקן_מקור[[#This Row],[כמות]]</f>
        <v>11250</v>
      </c>
    </row>
    <row r="1154" spans="1:8" x14ac:dyDescent="0.3">
      <c r="A1154" s="87" t="s">
        <v>625</v>
      </c>
      <c r="B1154" s="1">
        <v>60</v>
      </c>
      <c r="C1154" s="1" t="s">
        <v>95</v>
      </c>
      <c r="D1154" s="1" t="s">
        <v>36</v>
      </c>
      <c r="E1154" s="91" t="s">
        <v>7</v>
      </c>
      <c r="F1154" s="2">
        <v>600</v>
      </c>
      <c r="G1154" s="1">
        <v>2</v>
      </c>
      <c r="H1154" s="16">
        <f>תקן_מקור[[#This Row],[עלות פריט]]*תקן_מקור[[#This Row],[כמות]]</f>
        <v>1200</v>
      </c>
    </row>
    <row r="1155" spans="1:8" x14ac:dyDescent="0.3">
      <c r="A1155" s="87" t="s">
        <v>625</v>
      </c>
      <c r="B1155" s="1">
        <v>60</v>
      </c>
      <c r="C1155" s="1" t="s">
        <v>95</v>
      </c>
      <c r="D1155" s="1" t="s">
        <v>214</v>
      </c>
      <c r="E1155" s="91" t="s">
        <v>7</v>
      </c>
      <c r="F1155" s="2">
        <v>600</v>
      </c>
      <c r="G1155" s="2">
        <v>4</v>
      </c>
      <c r="H1155" s="16">
        <f>תקן_מקור[[#This Row],[עלות פריט]]*תקן_מקור[[#This Row],[כמות]]</f>
        <v>2400</v>
      </c>
    </row>
    <row r="1156" spans="1:8" x14ac:dyDescent="0.3">
      <c r="A1156" s="87" t="s">
        <v>625</v>
      </c>
      <c r="B1156" s="1">
        <v>60</v>
      </c>
      <c r="C1156" s="1" t="s">
        <v>95</v>
      </c>
      <c r="D1156" s="1" t="s">
        <v>87</v>
      </c>
      <c r="E1156" s="91" t="s">
        <v>7</v>
      </c>
      <c r="F1156" s="2">
        <v>600</v>
      </c>
      <c r="G1156" s="1">
        <v>6</v>
      </c>
      <c r="H1156" s="16">
        <f>תקן_מקור[[#This Row],[עלות פריט]]*תקן_מקור[[#This Row],[כמות]]</f>
        <v>3600</v>
      </c>
    </row>
    <row r="1157" spans="1:8" x14ac:dyDescent="0.3">
      <c r="A1157" s="87" t="s">
        <v>625</v>
      </c>
      <c r="B1157" s="1">
        <v>60</v>
      </c>
      <c r="C1157" s="1" t="s">
        <v>95</v>
      </c>
      <c r="D1157" s="1" t="s">
        <v>216</v>
      </c>
      <c r="E1157" s="91" t="s">
        <v>10</v>
      </c>
      <c r="F1157" s="2">
        <v>800</v>
      </c>
      <c r="G1157" s="2">
        <v>1</v>
      </c>
      <c r="H1157" s="16">
        <f>תקן_מקור[[#This Row],[עלות פריט]]*תקן_מקור[[#This Row],[כמות]]</f>
        <v>800</v>
      </c>
    </row>
    <row r="1158" spans="1:8" x14ac:dyDescent="0.3">
      <c r="A1158" s="87" t="s">
        <v>625</v>
      </c>
      <c r="B1158" s="1">
        <v>60</v>
      </c>
      <c r="C1158" s="1" t="s">
        <v>95</v>
      </c>
      <c r="D1158" s="1" t="s">
        <v>68</v>
      </c>
      <c r="E1158" s="91" t="s">
        <v>10</v>
      </c>
      <c r="F1158" s="2">
        <v>1400</v>
      </c>
      <c r="G1158" s="1">
        <v>1</v>
      </c>
      <c r="H1158" s="16">
        <f>תקן_מקור[[#This Row],[עלות פריט]]*תקן_מקור[[#This Row],[כמות]]</f>
        <v>1400</v>
      </c>
    </row>
    <row r="1159" spans="1:8" x14ac:dyDescent="0.3">
      <c r="A1159" s="87" t="s">
        <v>625</v>
      </c>
      <c r="B1159" s="1">
        <v>60</v>
      </c>
      <c r="C1159" s="1" t="s">
        <v>95</v>
      </c>
      <c r="D1159" s="1" t="s">
        <v>204</v>
      </c>
      <c r="E1159" s="91" t="s">
        <v>10</v>
      </c>
      <c r="F1159" s="2">
        <v>800</v>
      </c>
      <c r="G1159" s="1">
        <v>2</v>
      </c>
      <c r="H1159" s="16">
        <f>תקן_מקור[[#This Row],[עלות פריט]]*תקן_מקור[[#This Row],[כמות]]</f>
        <v>1600</v>
      </c>
    </row>
    <row r="1160" spans="1:8" x14ac:dyDescent="0.3">
      <c r="A1160" s="87" t="s">
        <v>625</v>
      </c>
      <c r="B1160" s="1">
        <v>60</v>
      </c>
      <c r="C1160" s="1" t="s">
        <v>95</v>
      </c>
      <c r="D1160" s="1" t="s">
        <v>69</v>
      </c>
      <c r="E1160" s="91" t="s">
        <v>10</v>
      </c>
      <c r="F1160" s="2">
        <v>1200</v>
      </c>
      <c r="G1160" s="1">
        <v>1</v>
      </c>
      <c r="H1160" s="16">
        <f>תקן_מקור[[#This Row],[עלות פריט]]*תקן_מקור[[#This Row],[כמות]]</f>
        <v>1200</v>
      </c>
    </row>
    <row r="1161" spans="1:8" x14ac:dyDescent="0.3">
      <c r="A1161" s="87" t="s">
        <v>625</v>
      </c>
      <c r="B1161" s="1">
        <v>60</v>
      </c>
      <c r="C1161" s="1" t="s">
        <v>95</v>
      </c>
      <c r="D1161" s="1" t="s">
        <v>0</v>
      </c>
      <c r="E1161" s="95" t="s">
        <v>84</v>
      </c>
      <c r="F1161" s="2">
        <v>750</v>
      </c>
      <c r="G1161" s="2">
        <v>6</v>
      </c>
      <c r="H1161" s="16">
        <f>תקן_מקור[[#This Row],[עלות פריט]]*תקן_מקור[[#This Row],[כמות]]</f>
        <v>4500</v>
      </c>
    </row>
    <row r="1162" spans="1:8" x14ac:dyDescent="0.3">
      <c r="A1162" s="87" t="s">
        <v>625</v>
      </c>
      <c r="B1162" s="1">
        <v>60</v>
      </c>
      <c r="C1162" s="1" t="s">
        <v>95</v>
      </c>
      <c r="D1162" s="1" t="s">
        <v>9</v>
      </c>
      <c r="E1162" s="91" t="s">
        <v>86</v>
      </c>
      <c r="F1162" s="2">
        <v>2000</v>
      </c>
      <c r="G1162" s="1">
        <v>2</v>
      </c>
      <c r="H1162" s="16">
        <f>תקן_מקור[[#This Row],[עלות פריט]]*תקן_מקור[[#This Row],[כמות]]</f>
        <v>4000</v>
      </c>
    </row>
    <row r="1163" spans="1:8" x14ac:dyDescent="0.3">
      <c r="A1163" s="87" t="s">
        <v>625</v>
      </c>
      <c r="B1163" s="1">
        <v>60</v>
      </c>
      <c r="C1163" s="1" t="s">
        <v>95</v>
      </c>
      <c r="D1163" s="1" t="s">
        <v>9</v>
      </c>
      <c r="E1163" s="91" t="s">
        <v>137</v>
      </c>
      <c r="F1163" s="2">
        <v>4000</v>
      </c>
      <c r="G1163" s="1">
        <v>1</v>
      </c>
      <c r="H1163" s="16">
        <f>תקן_מקור[[#This Row],[עלות פריט]]*תקן_מקור[[#This Row],[כמות]]</f>
        <v>4000</v>
      </c>
    </row>
    <row r="1164" spans="1:8" x14ac:dyDescent="0.3">
      <c r="A1164" s="87" t="s">
        <v>625</v>
      </c>
      <c r="B1164" s="1">
        <v>60</v>
      </c>
      <c r="C1164" s="1" t="s">
        <v>95</v>
      </c>
      <c r="D1164" s="1" t="s">
        <v>5</v>
      </c>
      <c r="E1164" s="91" t="s">
        <v>133</v>
      </c>
      <c r="F1164" s="2">
        <v>650</v>
      </c>
      <c r="G1164" s="2">
        <v>60</v>
      </c>
      <c r="H1164" s="16">
        <f>תקן_מקור[[#This Row],[עלות פריט]]*תקן_מקור[[#This Row],[כמות]]</f>
        <v>39000</v>
      </c>
    </row>
    <row r="1165" spans="1:8" x14ac:dyDescent="0.3">
      <c r="A1165" s="87" t="s">
        <v>625</v>
      </c>
      <c r="B1165" s="1">
        <v>60</v>
      </c>
      <c r="C1165" s="1" t="s">
        <v>95</v>
      </c>
      <c r="D1165" s="89" t="s">
        <v>109</v>
      </c>
      <c r="E1165" s="91" t="s">
        <v>424</v>
      </c>
      <c r="F1165" s="2">
        <v>1200</v>
      </c>
      <c r="G1165" s="1">
        <v>1</v>
      </c>
      <c r="H1165" s="16">
        <f>תקן_מקור[[#This Row],[עלות פריט]]*תקן_מקור[[#This Row],[כמות]]</f>
        <v>1200</v>
      </c>
    </row>
    <row r="1166" spans="1:8" x14ac:dyDescent="0.3">
      <c r="A1166" s="87" t="s">
        <v>625</v>
      </c>
      <c r="B1166" s="1">
        <v>60</v>
      </c>
      <c r="C1166" s="1" t="s">
        <v>95</v>
      </c>
      <c r="D1166" s="1" t="s">
        <v>51</v>
      </c>
      <c r="E1166" s="91" t="s">
        <v>54</v>
      </c>
      <c r="F1166" s="2">
        <v>200</v>
      </c>
      <c r="G1166" s="2">
        <v>8</v>
      </c>
      <c r="H1166" s="16">
        <f>תקן_מקור[[#This Row],[עלות פריט]]*תקן_מקור[[#This Row],[כמות]]</f>
        <v>1600</v>
      </c>
    </row>
    <row r="1167" spans="1:8" x14ac:dyDescent="0.3">
      <c r="A1167" s="87" t="s">
        <v>625</v>
      </c>
      <c r="B1167" s="1">
        <v>60</v>
      </c>
      <c r="C1167" s="1" t="s">
        <v>95</v>
      </c>
      <c r="D1167" s="1" t="s">
        <v>68</v>
      </c>
      <c r="E1167" s="91" t="s">
        <v>106</v>
      </c>
      <c r="F1167" s="2">
        <v>450</v>
      </c>
      <c r="G1167" s="2">
        <v>3</v>
      </c>
      <c r="H1167" s="16">
        <f>תקן_מקור[[#This Row],[עלות פריט]]*תקן_מקור[[#This Row],[כמות]]</f>
        <v>1350</v>
      </c>
    </row>
    <row r="1168" spans="1:8" x14ac:dyDescent="0.3">
      <c r="A1168" s="87" t="s">
        <v>625</v>
      </c>
      <c r="B1168" s="1">
        <v>60</v>
      </c>
      <c r="C1168" s="1" t="s">
        <v>95</v>
      </c>
      <c r="D1168" s="1" t="s">
        <v>33</v>
      </c>
      <c r="E1168" s="91" t="s">
        <v>34</v>
      </c>
      <c r="F1168" s="2">
        <v>1200</v>
      </c>
      <c r="G1168" s="2">
        <v>1</v>
      </c>
      <c r="H1168" s="16">
        <f>תקן_מקור[[#This Row],[עלות פריט]]*תקן_מקור[[#This Row],[כמות]]</f>
        <v>1200</v>
      </c>
    </row>
    <row r="1169" spans="1:8" x14ac:dyDescent="0.3">
      <c r="A1169" s="87" t="s">
        <v>625</v>
      </c>
      <c r="B1169" s="1">
        <v>60</v>
      </c>
      <c r="C1169" s="1" t="s">
        <v>95</v>
      </c>
      <c r="D1169" s="1" t="s">
        <v>0</v>
      </c>
      <c r="E1169" s="95" t="s">
        <v>134</v>
      </c>
      <c r="F1169" s="2">
        <v>450</v>
      </c>
      <c r="G1169" s="2">
        <v>6</v>
      </c>
      <c r="H1169" s="16">
        <f>תקן_מקור[[#This Row],[עלות פריט]]*תקן_מקור[[#This Row],[כמות]]</f>
        <v>2700</v>
      </c>
    </row>
    <row r="1170" spans="1:8" x14ac:dyDescent="0.3">
      <c r="A1170" s="87" t="s">
        <v>625</v>
      </c>
      <c r="B1170" s="1">
        <v>60</v>
      </c>
      <c r="C1170" s="1" t="s">
        <v>95</v>
      </c>
      <c r="D1170" s="1" t="s">
        <v>216</v>
      </c>
      <c r="E1170" s="91" t="s">
        <v>134</v>
      </c>
      <c r="F1170" s="2">
        <v>450</v>
      </c>
      <c r="G1170" s="2">
        <v>2</v>
      </c>
      <c r="H1170" s="16">
        <f>תקן_מקור[[#This Row],[עלות פריט]]*תקן_מקור[[#This Row],[כמות]]</f>
        <v>900</v>
      </c>
    </row>
    <row r="1171" spans="1:8" x14ac:dyDescent="0.3">
      <c r="A1171" s="87" t="s">
        <v>625</v>
      </c>
      <c r="B1171" s="1">
        <v>60</v>
      </c>
      <c r="C1171" s="1" t="s">
        <v>95</v>
      </c>
      <c r="D1171" s="1" t="s">
        <v>33</v>
      </c>
      <c r="E1171" s="91" t="s">
        <v>134</v>
      </c>
      <c r="F1171" s="2">
        <v>450</v>
      </c>
      <c r="G1171" s="2">
        <v>2</v>
      </c>
      <c r="H1171" s="16">
        <f>תקן_מקור[[#This Row],[עלות פריט]]*תקן_מקור[[#This Row],[כמות]]</f>
        <v>900</v>
      </c>
    </row>
    <row r="1172" spans="1:8" x14ac:dyDescent="0.3">
      <c r="A1172" s="87" t="s">
        <v>625</v>
      </c>
      <c r="B1172" s="1">
        <v>60</v>
      </c>
      <c r="C1172" s="1" t="s">
        <v>95</v>
      </c>
      <c r="D1172" s="1" t="s">
        <v>214</v>
      </c>
      <c r="E1172" s="91" t="s">
        <v>134</v>
      </c>
      <c r="F1172" s="2">
        <v>450</v>
      </c>
      <c r="G1172" s="2">
        <v>60</v>
      </c>
      <c r="H1172" s="16">
        <f>תקן_מקור[[#This Row],[עלות פריט]]*תקן_מקור[[#This Row],[כמות]]</f>
        <v>27000</v>
      </c>
    </row>
    <row r="1173" spans="1:8" x14ac:dyDescent="0.3">
      <c r="A1173" s="87" t="s">
        <v>625</v>
      </c>
      <c r="B1173" s="1">
        <v>60</v>
      </c>
      <c r="C1173" s="1" t="s">
        <v>95</v>
      </c>
      <c r="D1173" s="1" t="s">
        <v>204</v>
      </c>
      <c r="E1173" s="91" t="s">
        <v>134</v>
      </c>
      <c r="F1173" s="2">
        <v>450</v>
      </c>
      <c r="G1173" s="1">
        <v>12</v>
      </c>
      <c r="H1173" s="16">
        <f>תקן_מקור[[#This Row],[עלות פריט]]*תקן_מקור[[#This Row],[כמות]]</f>
        <v>5400</v>
      </c>
    </row>
    <row r="1174" spans="1:8" x14ac:dyDescent="0.3">
      <c r="A1174" s="87" t="s">
        <v>625</v>
      </c>
      <c r="B1174" s="1">
        <v>60</v>
      </c>
      <c r="C1174" s="1" t="s">
        <v>95</v>
      </c>
      <c r="D1174" s="1" t="s">
        <v>122</v>
      </c>
      <c r="E1174" s="91" t="s">
        <v>82</v>
      </c>
      <c r="F1174" s="2">
        <v>1200</v>
      </c>
      <c r="G1174" s="2">
        <v>2</v>
      </c>
      <c r="H1174" s="16">
        <f>תקן_מקור[[#This Row],[עלות פריט]]*תקן_מקור[[#This Row],[כמות]]</f>
        <v>2400</v>
      </c>
    </row>
    <row r="1175" spans="1:8" x14ac:dyDescent="0.3">
      <c r="A1175" s="87" t="s">
        <v>625</v>
      </c>
      <c r="B1175" s="1">
        <v>60</v>
      </c>
      <c r="C1175" s="1" t="s">
        <v>95</v>
      </c>
      <c r="D1175" s="89" t="s">
        <v>109</v>
      </c>
      <c r="E1175" s="91" t="s">
        <v>110</v>
      </c>
      <c r="F1175" s="2">
        <v>800</v>
      </c>
      <c r="G1175" s="1">
        <v>2</v>
      </c>
      <c r="H1175" s="16">
        <f>תקן_מקור[[#This Row],[עלות פריט]]*תקן_מקור[[#This Row],[כמות]]</f>
        <v>1600</v>
      </c>
    </row>
    <row r="1176" spans="1:8" x14ac:dyDescent="0.3">
      <c r="A1176" s="87" t="s">
        <v>625</v>
      </c>
      <c r="B1176" s="1">
        <v>60</v>
      </c>
      <c r="C1176" s="1" t="s">
        <v>95</v>
      </c>
      <c r="D1176" s="1" t="s">
        <v>122</v>
      </c>
      <c r="E1176" s="91" t="s">
        <v>16</v>
      </c>
      <c r="F1176" s="2">
        <v>350</v>
      </c>
      <c r="G1176" s="2">
        <v>2</v>
      </c>
      <c r="H1176" s="16">
        <f>תקן_מקור[[#This Row],[עלות פריט]]*תקן_מקור[[#This Row],[כמות]]</f>
        <v>700</v>
      </c>
    </row>
    <row r="1177" spans="1:8" x14ac:dyDescent="0.3">
      <c r="A1177" s="87" t="s">
        <v>625</v>
      </c>
      <c r="B1177" s="1">
        <v>60</v>
      </c>
      <c r="C1177" s="1" t="s">
        <v>95</v>
      </c>
      <c r="D1177" s="1" t="s">
        <v>9</v>
      </c>
      <c r="E1177" s="91" t="s">
        <v>435</v>
      </c>
      <c r="F1177" s="2">
        <v>1500</v>
      </c>
      <c r="G1177" s="1">
        <v>1</v>
      </c>
      <c r="H1177" s="16">
        <f>תקן_מקור[[#This Row],[עלות פריט]]*תקן_מקור[[#This Row],[כמות]]</f>
        <v>1500</v>
      </c>
    </row>
    <row r="1178" spans="1:8" x14ac:dyDescent="0.3">
      <c r="A1178" s="87" t="s">
        <v>625</v>
      </c>
      <c r="B1178" s="1">
        <v>60</v>
      </c>
      <c r="C1178" s="1" t="s">
        <v>95</v>
      </c>
      <c r="D1178" s="1" t="s">
        <v>204</v>
      </c>
      <c r="E1178" s="91" t="s">
        <v>434</v>
      </c>
      <c r="F1178" s="2">
        <v>6000</v>
      </c>
      <c r="G1178" s="2">
        <v>1</v>
      </c>
      <c r="H1178" s="16">
        <f>תקן_מקור[[#This Row],[עלות פריט]]*תקן_מקור[[#This Row],[כמות]]</f>
        <v>6000</v>
      </c>
    </row>
    <row r="1179" spans="1:8" x14ac:dyDescent="0.3">
      <c r="A1179" s="87" t="s">
        <v>625</v>
      </c>
      <c r="B1179" s="1">
        <v>60</v>
      </c>
      <c r="C1179" s="1" t="s">
        <v>95</v>
      </c>
      <c r="D1179" s="1" t="s">
        <v>122</v>
      </c>
      <c r="E1179" s="91" t="s">
        <v>17</v>
      </c>
      <c r="F1179" s="2">
        <v>250</v>
      </c>
      <c r="G1179" s="2">
        <v>2</v>
      </c>
      <c r="H1179" s="16">
        <f>תקן_מקור[[#This Row],[עלות פריט]]*תקן_מקור[[#This Row],[כמות]]</f>
        <v>500</v>
      </c>
    </row>
    <row r="1180" spans="1:8" x14ac:dyDescent="0.3">
      <c r="A1180" s="87" t="s">
        <v>625</v>
      </c>
      <c r="B1180" s="1">
        <v>60</v>
      </c>
      <c r="C1180" s="1" t="s">
        <v>95</v>
      </c>
      <c r="D1180" s="1" t="s">
        <v>214</v>
      </c>
      <c r="E1180" s="91" t="s">
        <v>91</v>
      </c>
      <c r="F1180" s="2">
        <v>6000</v>
      </c>
      <c r="G1180" s="2">
        <v>1</v>
      </c>
      <c r="H1180" s="16">
        <f>תקן_מקור[[#This Row],[עלות פריט]]*תקן_מקור[[#This Row],[כמות]]</f>
        <v>6000</v>
      </c>
    </row>
    <row r="1181" spans="1:8" x14ac:dyDescent="0.3">
      <c r="A1181" s="87" t="s">
        <v>625</v>
      </c>
      <c r="B1181" s="1">
        <v>60</v>
      </c>
      <c r="C1181" s="1" t="s">
        <v>95</v>
      </c>
      <c r="D1181" s="1" t="s">
        <v>3</v>
      </c>
      <c r="E1181" s="91" t="s">
        <v>4</v>
      </c>
      <c r="F1181" s="2">
        <v>1200</v>
      </c>
      <c r="G1181" s="1">
        <v>1</v>
      </c>
      <c r="H1181" s="16">
        <f>תקן_מקור[[#This Row],[עלות פריט]]*תקן_מקור[[#This Row],[כמות]]</f>
        <v>1200</v>
      </c>
    </row>
    <row r="1182" spans="1:8" x14ac:dyDescent="0.3">
      <c r="A1182" s="87" t="s">
        <v>625</v>
      </c>
      <c r="B1182" s="1">
        <v>60</v>
      </c>
      <c r="C1182" s="1" t="s">
        <v>95</v>
      </c>
      <c r="D1182" s="1" t="s">
        <v>35</v>
      </c>
      <c r="E1182" s="91" t="s">
        <v>4</v>
      </c>
      <c r="F1182" s="2">
        <v>1200</v>
      </c>
      <c r="G1182" s="2">
        <v>1</v>
      </c>
      <c r="H1182" s="16">
        <f>תקן_מקור[[#This Row],[עלות פריט]]*תקן_מקור[[#This Row],[כמות]]</f>
        <v>1200</v>
      </c>
    </row>
    <row r="1183" spans="1:8" x14ac:dyDescent="0.3">
      <c r="A1183" s="87" t="s">
        <v>625</v>
      </c>
      <c r="B1183" s="1">
        <v>60</v>
      </c>
      <c r="C1183" s="1" t="s">
        <v>95</v>
      </c>
      <c r="D1183" s="1" t="s">
        <v>51</v>
      </c>
      <c r="E1183" s="91" t="s">
        <v>55</v>
      </c>
      <c r="F1183" s="2">
        <v>1650</v>
      </c>
      <c r="G1183" s="2">
        <v>2</v>
      </c>
      <c r="H1183" s="16">
        <f>תקן_מקור[[#This Row],[עלות פריט]]*תקן_מקור[[#This Row],[כמות]]</f>
        <v>3300</v>
      </c>
    </row>
    <row r="1184" spans="1:8" x14ac:dyDescent="0.3">
      <c r="A1184" s="87" t="s">
        <v>625</v>
      </c>
      <c r="B1184" s="1">
        <v>60</v>
      </c>
      <c r="C1184" s="1" t="s">
        <v>95</v>
      </c>
      <c r="D1184" s="1" t="s">
        <v>122</v>
      </c>
      <c r="E1184" s="91" t="s">
        <v>12</v>
      </c>
      <c r="F1184" s="2">
        <v>600</v>
      </c>
      <c r="G1184" s="2">
        <v>2</v>
      </c>
      <c r="H1184" s="16">
        <f>תקן_מקור[[#This Row],[עלות פריט]]*תקן_מקור[[#This Row],[כמות]]</f>
        <v>1200</v>
      </c>
    </row>
    <row r="1185" spans="1:8" x14ac:dyDescent="0.3">
      <c r="A1185" s="87" t="s">
        <v>625</v>
      </c>
      <c r="B1185" s="1">
        <v>60</v>
      </c>
      <c r="C1185" s="1" t="s">
        <v>95</v>
      </c>
      <c r="D1185" s="1" t="s">
        <v>216</v>
      </c>
      <c r="E1185" s="91" t="s">
        <v>32</v>
      </c>
      <c r="F1185" s="2">
        <v>1100</v>
      </c>
      <c r="G1185" s="2">
        <v>1</v>
      </c>
      <c r="H1185" s="16">
        <f>תקן_מקור[[#This Row],[עלות פריט]]*תקן_מקור[[#This Row],[כמות]]</f>
        <v>1100</v>
      </c>
    </row>
    <row r="1186" spans="1:8" x14ac:dyDescent="0.3">
      <c r="A1186" s="87" t="s">
        <v>625</v>
      </c>
      <c r="B1186" s="1">
        <v>60</v>
      </c>
      <c r="C1186" s="1" t="s">
        <v>95</v>
      </c>
      <c r="D1186" s="1" t="s">
        <v>9</v>
      </c>
      <c r="E1186" s="91" t="s">
        <v>127</v>
      </c>
      <c r="F1186" s="2">
        <v>700</v>
      </c>
      <c r="G1186" s="1">
        <v>1</v>
      </c>
      <c r="H1186" s="16">
        <f>תקן_מקור[[#This Row],[עלות פריט]]*תקן_מקור[[#This Row],[כמות]]</f>
        <v>700</v>
      </c>
    </row>
    <row r="1187" spans="1:8" x14ac:dyDescent="0.3">
      <c r="A1187" s="87" t="s">
        <v>625</v>
      </c>
      <c r="B1187" s="1">
        <v>60</v>
      </c>
      <c r="C1187" s="1" t="s">
        <v>95</v>
      </c>
      <c r="D1187" s="1" t="s">
        <v>204</v>
      </c>
      <c r="E1187" s="91" t="s">
        <v>127</v>
      </c>
      <c r="F1187" s="2">
        <v>700</v>
      </c>
      <c r="G1187" s="2">
        <v>1</v>
      </c>
      <c r="H1187" s="16">
        <f>תקן_מקור[[#This Row],[עלות פריט]]*תקן_מקור[[#This Row],[כמות]]</f>
        <v>700</v>
      </c>
    </row>
    <row r="1188" spans="1:8" x14ac:dyDescent="0.3">
      <c r="A1188" s="87" t="s">
        <v>625</v>
      </c>
      <c r="B1188" s="1">
        <v>60</v>
      </c>
      <c r="C1188" s="1" t="s">
        <v>95</v>
      </c>
      <c r="D1188" s="89" t="s">
        <v>51</v>
      </c>
      <c r="E1188" s="91" t="s">
        <v>102</v>
      </c>
      <c r="F1188" s="2">
        <v>15000</v>
      </c>
      <c r="G1188" s="1">
        <v>1</v>
      </c>
      <c r="H1188" s="16">
        <f>תקן_מקור[[#This Row],[עלות פריט]]*תקן_מקור[[#This Row],[כמות]]</f>
        <v>15000</v>
      </c>
    </row>
    <row r="1189" spans="1:8" x14ac:dyDescent="0.3">
      <c r="A1189" s="87" t="s">
        <v>625</v>
      </c>
      <c r="B1189" s="1">
        <v>60</v>
      </c>
      <c r="C1189" s="1" t="s">
        <v>95</v>
      </c>
      <c r="D1189" s="1" t="s">
        <v>214</v>
      </c>
      <c r="E1189" s="91" t="s">
        <v>130</v>
      </c>
      <c r="F1189" s="2">
        <v>8000</v>
      </c>
      <c r="G1189" s="2">
        <v>1</v>
      </c>
      <c r="H1189" s="16">
        <f>תקן_מקור[[#This Row],[עלות פריט]]*תקן_מקור[[#This Row],[כמות]]</f>
        <v>8000</v>
      </c>
    </row>
    <row r="1190" spans="1:8" x14ac:dyDescent="0.3">
      <c r="A1190" s="87" t="s">
        <v>625</v>
      </c>
      <c r="B1190" s="1">
        <v>60</v>
      </c>
      <c r="C1190" s="1" t="s">
        <v>95</v>
      </c>
      <c r="D1190" s="1" t="s">
        <v>5</v>
      </c>
      <c r="E1190" s="91" t="s">
        <v>190</v>
      </c>
      <c r="F1190" s="2">
        <v>1590</v>
      </c>
      <c r="G1190" s="2">
        <v>16</v>
      </c>
      <c r="H1190" s="16">
        <f>תקן_מקור[[#This Row],[עלות פריט]]*תקן_מקור[[#This Row],[כמות]]</f>
        <v>25440</v>
      </c>
    </row>
    <row r="1191" spans="1:8" x14ac:dyDescent="0.3">
      <c r="A1191" s="87" t="s">
        <v>625</v>
      </c>
      <c r="B1191" s="1">
        <v>60</v>
      </c>
      <c r="C1191" s="1" t="s">
        <v>95</v>
      </c>
      <c r="D1191" s="1" t="s">
        <v>51</v>
      </c>
      <c r="E1191" s="91" t="s">
        <v>52</v>
      </c>
      <c r="F1191" s="2">
        <v>850</v>
      </c>
      <c r="G1191" s="2">
        <v>2</v>
      </c>
      <c r="H1191" s="16">
        <f>תקן_מקור[[#This Row],[עלות פריט]]*תקן_מקור[[#This Row],[כמות]]</f>
        <v>1700</v>
      </c>
    </row>
    <row r="1192" spans="1:8" x14ac:dyDescent="0.3">
      <c r="A1192" s="87" t="s">
        <v>625</v>
      </c>
      <c r="B1192" s="1">
        <v>60</v>
      </c>
      <c r="C1192" s="1" t="s">
        <v>95</v>
      </c>
      <c r="D1192" s="1" t="s">
        <v>68</v>
      </c>
      <c r="E1192" s="91" t="s">
        <v>92</v>
      </c>
      <c r="F1192" s="2">
        <v>750</v>
      </c>
      <c r="G1192" s="2">
        <v>2</v>
      </c>
      <c r="H1192" s="16">
        <f>תקן_מקור[[#This Row],[עלות פריט]]*תקן_מקור[[#This Row],[כמות]]</f>
        <v>1500</v>
      </c>
    </row>
    <row r="1193" spans="1:8" x14ac:dyDescent="0.3">
      <c r="A1193" s="87" t="s">
        <v>625</v>
      </c>
      <c r="B1193" s="1">
        <v>60</v>
      </c>
      <c r="C1193" s="1" t="s">
        <v>95</v>
      </c>
      <c r="D1193" s="1" t="s">
        <v>68</v>
      </c>
      <c r="E1193" s="91" t="s">
        <v>400</v>
      </c>
      <c r="F1193" s="2">
        <v>2500</v>
      </c>
      <c r="G1193" s="2">
        <v>1</v>
      </c>
      <c r="H1193" s="16">
        <f>תקן_מקור[[#This Row],[עלות פריט]]*תקן_מקור[[#This Row],[כמות]]</f>
        <v>2500</v>
      </c>
    </row>
    <row r="1194" spans="1:8" x14ac:dyDescent="0.3">
      <c r="A1194" s="87" t="s">
        <v>625</v>
      </c>
      <c r="B1194" s="1">
        <v>60</v>
      </c>
      <c r="C1194" s="1" t="s">
        <v>95</v>
      </c>
      <c r="D1194" s="1" t="s">
        <v>216</v>
      </c>
      <c r="E1194" s="91" t="s">
        <v>128</v>
      </c>
      <c r="F1194" s="2">
        <v>1700</v>
      </c>
      <c r="G1194" s="2">
        <v>1</v>
      </c>
      <c r="H1194" s="16">
        <f>תקן_מקור[[#This Row],[עלות פריט]]*תקן_מקור[[#This Row],[כמות]]</f>
        <v>1700</v>
      </c>
    </row>
    <row r="1195" spans="1:8" x14ac:dyDescent="0.3">
      <c r="A1195" s="87" t="s">
        <v>625</v>
      </c>
      <c r="B1195" s="1">
        <v>60</v>
      </c>
      <c r="C1195" s="1" t="s">
        <v>95</v>
      </c>
      <c r="D1195" s="1" t="s">
        <v>33</v>
      </c>
      <c r="E1195" s="91" t="s">
        <v>128</v>
      </c>
      <c r="F1195" s="2">
        <v>1700</v>
      </c>
      <c r="G1195" s="2">
        <v>1</v>
      </c>
      <c r="H1195" s="16">
        <f>תקן_מקור[[#This Row],[עלות פריט]]*תקן_מקור[[#This Row],[כמות]]</f>
        <v>1700</v>
      </c>
    </row>
    <row r="1196" spans="1:8" x14ac:dyDescent="0.3">
      <c r="A1196" s="87" t="s">
        <v>625</v>
      </c>
      <c r="B1196" s="1">
        <v>60</v>
      </c>
      <c r="C1196" s="1" t="s">
        <v>95</v>
      </c>
      <c r="D1196" s="1" t="s">
        <v>204</v>
      </c>
      <c r="E1196" s="91" t="s">
        <v>128</v>
      </c>
      <c r="F1196" s="2">
        <v>1700</v>
      </c>
      <c r="G1196" s="2">
        <v>2</v>
      </c>
      <c r="H1196" s="16">
        <f>תקן_מקור[[#This Row],[עלות פריט]]*תקן_מקור[[#This Row],[כמות]]</f>
        <v>3400</v>
      </c>
    </row>
    <row r="1197" spans="1:8" x14ac:dyDescent="0.3">
      <c r="A1197" s="87" t="s">
        <v>625</v>
      </c>
      <c r="B1197" s="1">
        <v>60</v>
      </c>
      <c r="C1197" s="1" t="s">
        <v>95</v>
      </c>
      <c r="D1197" s="1" t="s">
        <v>0</v>
      </c>
      <c r="E1197" s="95" t="s">
        <v>85</v>
      </c>
      <c r="F1197" s="2">
        <v>800</v>
      </c>
      <c r="G1197" s="2">
        <v>2</v>
      </c>
      <c r="H1197" s="16">
        <f>תקן_מקור[[#This Row],[עלות פריט]]*תקן_מקור[[#This Row],[כמות]]</f>
        <v>1600</v>
      </c>
    </row>
    <row r="1198" spans="1:8" x14ac:dyDescent="0.3">
      <c r="A1198" s="87" t="s">
        <v>625</v>
      </c>
      <c r="B1198" s="1">
        <v>60</v>
      </c>
      <c r="C1198" s="1" t="s">
        <v>95</v>
      </c>
      <c r="D1198" s="1" t="s">
        <v>214</v>
      </c>
      <c r="E1198" s="91" t="s">
        <v>131</v>
      </c>
      <c r="F1198" s="2">
        <v>1500</v>
      </c>
      <c r="G1198" s="2">
        <v>10</v>
      </c>
      <c r="H1198" s="16">
        <f>תקן_מקור[[#This Row],[עלות פריט]]*תקן_מקור[[#This Row],[כמות]]</f>
        <v>15000</v>
      </c>
    </row>
    <row r="1199" spans="1:8" x14ac:dyDescent="0.3">
      <c r="A1199" s="87" t="s">
        <v>625</v>
      </c>
      <c r="B1199" s="1">
        <v>60</v>
      </c>
      <c r="C1199" s="1" t="s">
        <v>95</v>
      </c>
      <c r="D1199" s="1" t="s">
        <v>204</v>
      </c>
      <c r="E1199" s="91" t="s">
        <v>131</v>
      </c>
      <c r="F1199" s="2">
        <v>1500</v>
      </c>
      <c r="G1199" s="2">
        <v>2</v>
      </c>
      <c r="H1199" s="16">
        <f>תקן_מקור[[#This Row],[עלות פריט]]*תקן_מקור[[#This Row],[כמות]]</f>
        <v>3000</v>
      </c>
    </row>
    <row r="1200" spans="1:8" x14ac:dyDescent="0.3">
      <c r="A1200" s="87" t="s">
        <v>625</v>
      </c>
      <c r="B1200" s="1">
        <v>60</v>
      </c>
      <c r="C1200" s="1" t="s">
        <v>95</v>
      </c>
      <c r="D1200" s="1" t="s">
        <v>51</v>
      </c>
      <c r="E1200" s="91" t="s">
        <v>53</v>
      </c>
      <c r="F1200" s="2">
        <v>400</v>
      </c>
      <c r="G1200" s="2">
        <v>2</v>
      </c>
      <c r="H1200" s="16">
        <f>תקן_מקור[[#This Row],[עלות פריט]]*תקן_מקור[[#This Row],[כמות]]</f>
        <v>800</v>
      </c>
    </row>
    <row r="1201" spans="1:8" x14ac:dyDescent="0.3">
      <c r="A1201" s="87" t="s">
        <v>625</v>
      </c>
      <c r="B1201" s="1">
        <v>60</v>
      </c>
      <c r="C1201" s="1" t="s">
        <v>95</v>
      </c>
      <c r="D1201" s="1" t="s">
        <v>3</v>
      </c>
      <c r="E1201" s="91" t="s">
        <v>125</v>
      </c>
      <c r="F1201" s="2">
        <v>250</v>
      </c>
      <c r="G1201" s="1">
        <v>20</v>
      </c>
      <c r="H1201" s="16">
        <f>תקן_מקור[[#This Row],[עלות פריט]]*תקן_מקור[[#This Row],[כמות]]</f>
        <v>5000</v>
      </c>
    </row>
    <row r="1202" spans="1:8" x14ac:dyDescent="0.3">
      <c r="A1202" s="87" t="s">
        <v>625</v>
      </c>
      <c r="B1202" s="1">
        <v>60</v>
      </c>
      <c r="C1202" s="1" t="s">
        <v>95</v>
      </c>
      <c r="D1202" s="1" t="s">
        <v>35</v>
      </c>
      <c r="E1202" s="91" t="s">
        <v>125</v>
      </c>
      <c r="F1202" s="2">
        <v>250</v>
      </c>
      <c r="G1202" s="2">
        <v>10</v>
      </c>
      <c r="H1202" s="16">
        <f>תקן_מקור[[#This Row],[עלות פריט]]*תקן_מקור[[#This Row],[כמות]]</f>
        <v>2500</v>
      </c>
    </row>
    <row r="1203" spans="1:8" x14ac:dyDescent="0.3">
      <c r="A1203" s="87" t="s">
        <v>625</v>
      </c>
      <c r="B1203" s="1">
        <v>60</v>
      </c>
      <c r="C1203" s="1" t="s">
        <v>456</v>
      </c>
      <c r="D1203" s="89" t="s">
        <v>456</v>
      </c>
      <c r="E1203" s="92" t="s">
        <v>205</v>
      </c>
      <c r="F1203" s="2"/>
      <c r="G1203" s="1">
        <v>0</v>
      </c>
      <c r="H1203" s="16">
        <f>תקן_מקור[[#This Row],[עלות פריט]]*תקן_מקור[[#This Row],[כמות]]</f>
        <v>0</v>
      </c>
    </row>
    <row r="1204" spans="1:8" x14ac:dyDescent="0.3">
      <c r="A1204" s="87" t="s">
        <v>625</v>
      </c>
      <c r="B1204" s="1">
        <v>60</v>
      </c>
      <c r="C1204" s="1" t="s">
        <v>207</v>
      </c>
      <c r="D1204" s="89" t="s">
        <v>207</v>
      </c>
      <c r="E1204" s="92" t="s">
        <v>205</v>
      </c>
      <c r="F1204" s="2"/>
      <c r="G1204" s="1">
        <v>0</v>
      </c>
      <c r="H1204" s="16">
        <f>תקן_מקור[[#This Row],[עלות פריט]]*תקן_מקור[[#This Row],[כמות]]</f>
        <v>0</v>
      </c>
    </row>
    <row r="1205" spans="1:8" x14ac:dyDescent="0.3">
      <c r="A1205" s="87" t="s">
        <v>625</v>
      </c>
      <c r="B1205" s="1">
        <v>90</v>
      </c>
      <c r="C1205" s="1" t="s">
        <v>118</v>
      </c>
      <c r="D1205" s="1" t="s">
        <v>109</v>
      </c>
      <c r="E1205" s="91" t="s">
        <v>63</v>
      </c>
      <c r="F1205" s="2">
        <v>250</v>
      </c>
      <c r="G1205" s="2">
        <v>12</v>
      </c>
      <c r="H1205" s="16">
        <f>תקן_מקור[[#This Row],[עלות פריט]]*תקן_מקור[[#This Row],[כמות]]</f>
        <v>3000</v>
      </c>
    </row>
    <row r="1206" spans="1:8" x14ac:dyDescent="0.3">
      <c r="A1206" s="87" t="s">
        <v>625</v>
      </c>
      <c r="B1206" s="1">
        <v>90</v>
      </c>
      <c r="C1206" s="1" t="s">
        <v>118</v>
      </c>
      <c r="D1206" s="1" t="s">
        <v>216</v>
      </c>
      <c r="E1206" s="91" t="s">
        <v>455</v>
      </c>
      <c r="F1206" s="2">
        <v>500</v>
      </c>
      <c r="G1206" s="2">
        <v>1</v>
      </c>
      <c r="H1206" s="16">
        <f>תקן_מקור[[#This Row],[עלות פריט]]*תקן_מקור[[#This Row],[כמות]]</f>
        <v>500</v>
      </c>
    </row>
    <row r="1207" spans="1:8" x14ac:dyDescent="0.3">
      <c r="A1207" s="87" t="s">
        <v>625</v>
      </c>
      <c r="B1207" s="1">
        <v>90</v>
      </c>
      <c r="C1207" s="1" t="s">
        <v>118</v>
      </c>
      <c r="D1207" s="1" t="s">
        <v>33</v>
      </c>
      <c r="E1207" s="91" t="s">
        <v>455</v>
      </c>
      <c r="F1207" s="2">
        <v>500</v>
      </c>
      <c r="G1207" s="2">
        <v>1</v>
      </c>
      <c r="H1207" s="16">
        <f>תקן_מקור[[#This Row],[עלות פריט]]*תקן_מקור[[#This Row],[כמות]]</f>
        <v>500</v>
      </c>
    </row>
    <row r="1208" spans="1:8" x14ac:dyDescent="0.3">
      <c r="A1208" s="87" t="s">
        <v>625</v>
      </c>
      <c r="B1208" s="1">
        <v>90</v>
      </c>
      <c r="C1208" s="1" t="s">
        <v>118</v>
      </c>
      <c r="D1208" s="1" t="s">
        <v>35</v>
      </c>
      <c r="E1208" s="91" t="s">
        <v>433</v>
      </c>
      <c r="F1208" s="2">
        <v>500</v>
      </c>
      <c r="G1208" s="2">
        <v>2</v>
      </c>
      <c r="H1208" s="16">
        <f>תקן_מקור[[#This Row],[עלות פריט]]*תקן_מקור[[#This Row],[כמות]]</f>
        <v>1000</v>
      </c>
    </row>
    <row r="1209" spans="1:8" x14ac:dyDescent="0.3">
      <c r="A1209" s="87" t="s">
        <v>625</v>
      </c>
      <c r="B1209" s="1">
        <v>90</v>
      </c>
      <c r="C1209" s="1" t="s">
        <v>118</v>
      </c>
      <c r="D1209" s="1" t="s">
        <v>39</v>
      </c>
      <c r="E1209" s="91" t="s">
        <v>208</v>
      </c>
      <c r="F1209" s="2">
        <v>500</v>
      </c>
      <c r="G1209" s="1">
        <v>5</v>
      </c>
      <c r="H1209" s="16">
        <f>תקן_מקור[[#This Row],[עלות פריט]]*תקן_מקור[[#This Row],[כמות]]</f>
        <v>2500</v>
      </c>
    </row>
    <row r="1210" spans="1:8" x14ac:dyDescent="0.3">
      <c r="A1210" s="87" t="s">
        <v>625</v>
      </c>
      <c r="B1210" s="1">
        <v>90</v>
      </c>
      <c r="C1210" s="1" t="s">
        <v>118</v>
      </c>
      <c r="D1210" s="1" t="s">
        <v>0</v>
      </c>
      <c r="E1210" s="91" t="s">
        <v>432</v>
      </c>
      <c r="F1210" s="2">
        <v>500</v>
      </c>
      <c r="G1210" s="2">
        <v>4</v>
      </c>
      <c r="H1210" s="16">
        <f>תקן_מקור[[#This Row],[עלות פריט]]*תקן_מקור[[#This Row],[כמות]]</f>
        <v>2000</v>
      </c>
    </row>
    <row r="1211" spans="1:8" x14ac:dyDescent="0.3">
      <c r="A1211" s="87" t="s">
        <v>625</v>
      </c>
      <c r="B1211" s="1">
        <v>90</v>
      </c>
      <c r="C1211" s="1" t="s">
        <v>118</v>
      </c>
      <c r="D1211" s="1" t="s">
        <v>51</v>
      </c>
      <c r="E1211" s="91" t="s">
        <v>430</v>
      </c>
      <c r="F1211" s="2">
        <v>500</v>
      </c>
      <c r="G1211" s="2">
        <v>3</v>
      </c>
      <c r="H1211" s="16">
        <f>תקן_מקור[[#This Row],[עלות פריט]]*תקן_מקור[[#This Row],[כמות]]</f>
        <v>1500</v>
      </c>
    </row>
    <row r="1212" spans="1:8" x14ac:dyDescent="0.3">
      <c r="A1212" s="87" t="s">
        <v>625</v>
      </c>
      <c r="B1212" s="1">
        <v>90</v>
      </c>
      <c r="C1212" s="1" t="s">
        <v>118</v>
      </c>
      <c r="D1212" s="89" t="s">
        <v>68</v>
      </c>
      <c r="E1212" s="91" t="s">
        <v>431</v>
      </c>
      <c r="F1212" s="2">
        <v>500</v>
      </c>
      <c r="G1212" s="2">
        <v>2</v>
      </c>
      <c r="H1212" s="16">
        <f>תקן_מקור[[#This Row],[עלות פריט]]*תקן_מקור[[#This Row],[כמות]]</f>
        <v>1000</v>
      </c>
    </row>
    <row r="1213" spans="1:8" x14ac:dyDescent="0.3">
      <c r="A1213" s="87" t="s">
        <v>625</v>
      </c>
      <c r="B1213" s="1">
        <v>90</v>
      </c>
      <c r="C1213" s="1" t="s">
        <v>118</v>
      </c>
      <c r="D1213" s="1" t="s">
        <v>87</v>
      </c>
      <c r="E1213" s="91" t="s">
        <v>81</v>
      </c>
      <c r="F1213" s="2">
        <v>1300</v>
      </c>
      <c r="G1213" s="1">
        <v>1</v>
      </c>
      <c r="H1213" s="16">
        <f>תקן_מקור[[#This Row],[עלות פריט]]*תקן_מקור[[#This Row],[כמות]]</f>
        <v>1300</v>
      </c>
    </row>
    <row r="1214" spans="1:8" x14ac:dyDescent="0.3">
      <c r="A1214" s="87" t="s">
        <v>625</v>
      </c>
      <c r="B1214" s="1">
        <v>90</v>
      </c>
      <c r="C1214" s="1" t="s">
        <v>118</v>
      </c>
      <c r="D1214" s="1" t="s">
        <v>122</v>
      </c>
      <c r="E1214" s="91" t="s">
        <v>11</v>
      </c>
      <c r="F1214" s="2">
        <v>150</v>
      </c>
      <c r="G1214" s="2">
        <v>2</v>
      </c>
      <c r="H1214" s="16">
        <f>תקן_מקור[[#This Row],[עלות פריט]]*תקן_מקור[[#This Row],[כמות]]</f>
        <v>300</v>
      </c>
    </row>
    <row r="1215" spans="1:8" x14ac:dyDescent="0.3">
      <c r="A1215" s="87" t="s">
        <v>625</v>
      </c>
      <c r="B1215" s="1">
        <v>90</v>
      </c>
      <c r="C1215" s="1" t="s">
        <v>118</v>
      </c>
      <c r="D1215" s="1" t="s">
        <v>122</v>
      </c>
      <c r="E1215" s="91" t="s">
        <v>40</v>
      </c>
      <c r="F1215" s="2">
        <v>300</v>
      </c>
      <c r="G1215" s="2">
        <v>2</v>
      </c>
      <c r="H1215" s="16">
        <f>תקן_מקור[[#This Row],[עלות פריט]]*תקן_מקור[[#This Row],[כמות]]</f>
        <v>600</v>
      </c>
    </row>
    <row r="1216" spans="1:8" x14ac:dyDescent="0.3">
      <c r="A1216" s="87" t="s">
        <v>625</v>
      </c>
      <c r="B1216" s="1">
        <v>90</v>
      </c>
      <c r="C1216" s="1" t="s">
        <v>118</v>
      </c>
      <c r="D1216" s="1" t="s">
        <v>5</v>
      </c>
      <c r="E1216" s="91" t="s">
        <v>126</v>
      </c>
      <c r="F1216" s="2">
        <v>200</v>
      </c>
      <c r="G1216" s="1">
        <v>2</v>
      </c>
      <c r="H1216" s="16">
        <f>תקן_מקור[[#This Row],[עלות פריט]]*תקן_מקור[[#This Row],[כמות]]</f>
        <v>400</v>
      </c>
    </row>
    <row r="1217" spans="1:8" x14ac:dyDescent="0.3">
      <c r="A1217" s="87" t="s">
        <v>625</v>
      </c>
      <c r="B1217" s="1">
        <v>90</v>
      </c>
      <c r="C1217" s="1" t="s">
        <v>118</v>
      </c>
      <c r="D1217" s="1" t="s">
        <v>68</v>
      </c>
      <c r="E1217" s="91" t="s">
        <v>126</v>
      </c>
      <c r="F1217" s="2">
        <v>200</v>
      </c>
      <c r="G1217" s="1">
        <v>2</v>
      </c>
      <c r="H1217" s="16">
        <f>תקן_מקור[[#This Row],[עלות פריט]]*תקן_מקור[[#This Row],[כמות]]</f>
        <v>400</v>
      </c>
    </row>
    <row r="1218" spans="1:8" x14ac:dyDescent="0.3">
      <c r="A1218" s="87" t="s">
        <v>625</v>
      </c>
      <c r="B1218" s="1">
        <v>90</v>
      </c>
      <c r="C1218" s="1" t="s">
        <v>118</v>
      </c>
      <c r="D1218" s="1" t="s">
        <v>214</v>
      </c>
      <c r="E1218" s="91" t="s">
        <v>126</v>
      </c>
      <c r="F1218" s="2">
        <v>200</v>
      </c>
      <c r="G1218" s="1">
        <v>6</v>
      </c>
      <c r="H1218" s="16">
        <f>תקן_מקור[[#This Row],[עלות פריט]]*תקן_מקור[[#This Row],[כמות]]</f>
        <v>1200</v>
      </c>
    </row>
    <row r="1219" spans="1:8" x14ac:dyDescent="0.3">
      <c r="A1219" s="87" t="s">
        <v>625</v>
      </c>
      <c r="B1219" s="1">
        <v>90</v>
      </c>
      <c r="C1219" s="1" t="s">
        <v>118</v>
      </c>
      <c r="D1219" s="1" t="s">
        <v>204</v>
      </c>
      <c r="E1219" s="91" t="s">
        <v>126</v>
      </c>
      <c r="F1219" s="2">
        <v>200</v>
      </c>
      <c r="G1219" s="1">
        <v>3</v>
      </c>
      <c r="H1219" s="16">
        <f>תקן_מקור[[#This Row],[עלות פריט]]*תקן_מקור[[#This Row],[כמות]]</f>
        <v>600</v>
      </c>
    </row>
    <row r="1220" spans="1:8" x14ac:dyDescent="0.3">
      <c r="A1220" s="87" t="s">
        <v>625</v>
      </c>
      <c r="B1220" s="1">
        <v>90</v>
      </c>
      <c r="C1220" s="1" t="s">
        <v>118</v>
      </c>
      <c r="D1220" s="1" t="s">
        <v>109</v>
      </c>
      <c r="E1220" s="91" t="s">
        <v>58</v>
      </c>
      <c r="F1220" s="2">
        <v>250</v>
      </c>
      <c r="G1220" s="2">
        <v>1</v>
      </c>
      <c r="H1220" s="16">
        <f>תקן_מקור[[#This Row],[עלות פריט]]*תקן_מקור[[#This Row],[כמות]]</f>
        <v>250</v>
      </c>
    </row>
    <row r="1221" spans="1:8" x14ac:dyDescent="0.3">
      <c r="A1221" s="87" t="s">
        <v>625</v>
      </c>
      <c r="B1221" s="1">
        <v>90</v>
      </c>
      <c r="C1221" s="1" t="s">
        <v>118</v>
      </c>
      <c r="D1221" s="1" t="s">
        <v>122</v>
      </c>
      <c r="E1221" s="91" t="s">
        <v>64</v>
      </c>
      <c r="F1221" s="2">
        <v>350</v>
      </c>
      <c r="G1221" s="2">
        <v>2</v>
      </c>
      <c r="H1221" s="16">
        <f>תקן_מקור[[#This Row],[עלות פריט]]*תקן_מקור[[#This Row],[כמות]]</f>
        <v>700</v>
      </c>
    </row>
    <row r="1222" spans="1:8" x14ac:dyDescent="0.3">
      <c r="A1222" s="87" t="s">
        <v>625</v>
      </c>
      <c r="B1222" s="1">
        <v>90</v>
      </c>
      <c r="C1222" s="1" t="s">
        <v>118</v>
      </c>
      <c r="D1222" s="1" t="s">
        <v>39</v>
      </c>
      <c r="E1222" s="91" t="s">
        <v>42</v>
      </c>
      <c r="F1222" s="2">
        <v>500</v>
      </c>
      <c r="G1222" s="2">
        <v>2</v>
      </c>
      <c r="H1222" s="16">
        <f>תקן_מקור[[#This Row],[עלות פריט]]*תקן_מקור[[#This Row],[כמות]]</f>
        <v>1000</v>
      </c>
    </row>
    <row r="1223" spans="1:8" x14ac:dyDescent="0.3">
      <c r="A1223" s="87" t="s">
        <v>625</v>
      </c>
      <c r="B1223" s="1">
        <v>90</v>
      </c>
      <c r="C1223" s="1" t="s">
        <v>118</v>
      </c>
      <c r="D1223" s="1" t="s">
        <v>109</v>
      </c>
      <c r="E1223" s="91" t="s">
        <v>57</v>
      </c>
      <c r="F1223" s="2">
        <v>200</v>
      </c>
      <c r="G1223" s="2">
        <v>12</v>
      </c>
      <c r="H1223" s="16">
        <f>תקן_מקור[[#This Row],[עלות פריט]]*תקן_מקור[[#This Row],[כמות]]</f>
        <v>2400</v>
      </c>
    </row>
    <row r="1224" spans="1:8" x14ac:dyDescent="0.3">
      <c r="A1224" s="87" t="s">
        <v>625</v>
      </c>
      <c r="B1224" s="1">
        <v>90</v>
      </c>
      <c r="C1224" s="1" t="s">
        <v>118</v>
      </c>
      <c r="D1224" s="1" t="s">
        <v>204</v>
      </c>
      <c r="E1224" s="91" t="s">
        <v>79</v>
      </c>
      <c r="F1224" s="2">
        <v>50</v>
      </c>
      <c r="G1224" s="1">
        <v>1</v>
      </c>
      <c r="H1224" s="16">
        <f>תקן_מקור[[#This Row],[עלות פריט]]*תקן_מקור[[#This Row],[כמות]]</f>
        <v>50</v>
      </c>
    </row>
    <row r="1225" spans="1:8" x14ac:dyDescent="0.3">
      <c r="A1225" s="87" t="s">
        <v>625</v>
      </c>
      <c r="B1225" s="1">
        <v>90</v>
      </c>
      <c r="C1225" s="1" t="s">
        <v>118</v>
      </c>
      <c r="D1225" s="1" t="s">
        <v>204</v>
      </c>
      <c r="E1225" s="91" t="s">
        <v>78</v>
      </c>
      <c r="F1225" s="2">
        <v>150</v>
      </c>
      <c r="G1225" s="1">
        <v>2</v>
      </c>
      <c r="H1225" s="16">
        <f>תקן_מקור[[#This Row],[עלות פריט]]*תקן_מקור[[#This Row],[כמות]]</f>
        <v>300</v>
      </c>
    </row>
    <row r="1226" spans="1:8" x14ac:dyDescent="0.3">
      <c r="A1226" s="87" t="s">
        <v>625</v>
      </c>
      <c r="B1226" s="1">
        <v>90</v>
      </c>
      <c r="C1226" s="1" t="s">
        <v>118</v>
      </c>
      <c r="D1226" s="1" t="s">
        <v>36</v>
      </c>
      <c r="E1226" s="91" t="s">
        <v>37</v>
      </c>
      <c r="F1226" s="2">
        <v>650</v>
      </c>
      <c r="G1226" s="1">
        <v>1</v>
      </c>
      <c r="H1226" s="16">
        <f>תקן_מקור[[#This Row],[עלות פריט]]*תקן_מקור[[#This Row],[כמות]]</f>
        <v>650</v>
      </c>
    </row>
    <row r="1227" spans="1:8" x14ac:dyDescent="0.3">
      <c r="A1227" s="87" t="s">
        <v>625</v>
      </c>
      <c r="B1227" s="1">
        <v>90</v>
      </c>
      <c r="C1227" s="1" t="s">
        <v>118</v>
      </c>
      <c r="D1227" s="1" t="s">
        <v>69</v>
      </c>
      <c r="E1227" s="91" t="s">
        <v>71</v>
      </c>
      <c r="F1227" s="2">
        <v>150</v>
      </c>
      <c r="G1227" s="1">
        <v>1</v>
      </c>
      <c r="H1227" s="16">
        <f>תקן_מקור[[#This Row],[עלות פריט]]*תקן_מקור[[#This Row],[כמות]]</f>
        <v>150</v>
      </c>
    </row>
    <row r="1228" spans="1:8" x14ac:dyDescent="0.3">
      <c r="A1228" s="87" t="s">
        <v>625</v>
      </c>
      <c r="B1228" s="1">
        <v>90</v>
      </c>
      <c r="C1228" s="1" t="s">
        <v>118</v>
      </c>
      <c r="D1228" s="1" t="s">
        <v>214</v>
      </c>
      <c r="E1228" s="91" t="s">
        <v>80</v>
      </c>
      <c r="F1228" s="2">
        <v>30</v>
      </c>
      <c r="G1228" s="1">
        <v>45</v>
      </c>
      <c r="H1228" s="16">
        <f>תקן_מקור[[#This Row],[עלות פריט]]*תקן_מקור[[#This Row],[כמות]]</f>
        <v>1350</v>
      </c>
    </row>
    <row r="1229" spans="1:8" ht="15" customHeight="1" x14ac:dyDescent="0.3">
      <c r="A1229" s="87" t="s">
        <v>625</v>
      </c>
      <c r="B1229" s="1">
        <v>90</v>
      </c>
      <c r="C1229" s="1" t="s">
        <v>118</v>
      </c>
      <c r="D1229" s="1" t="s">
        <v>36</v>
      </c>
      <c r="E1229" s="91" t="s">
        <v>38</v>
      </c>
      <c r="F1229" s="2">
        <v>750</v>
      </c>
      <c r="G1229" s="1">
        <v>1</v>
      </c>
      <c r="H1229" s="16">
        <f>תקן_מקור[[#This Row],[עלות פריט]]*תקן_מקור[[#This Row],[כמות]]</f>
        <v>750</v>
      </c>
    </row>
    <row r="1230" spans="1:8" x14ac:dyDescent="0.3">
      <c r="A1230" s="87" t="s">
        <v>625</v>
      </c>
      <c r="B1230" s="1">
        <v>90</v>
      </c>
      <c r="C1230" s="1" t="s">
        <v>118</v>
      </c>
      <c r="D1230" s="1" t="s">
        <v>36</v>
      </c>
      <c r="E1230" s="91" t="s">
        <v>1</v>
      </c>
      <c r="F1230" s="2">
        <v>150</v>
      </c>
      <c r="G1230" s="1">
        <v>1</v>
      </c>
      <c r="H1230" s="16">
        <f>תקן_מקור[[#This Row],[עלות פריט]]*תקן_מקור[[#This Row],[כמות]]</f>
        <v>150</v>
      </c>
    </row>
    <row r="1231" spans="1:8" x14ac:dyDescent="0.3">
      <c r="A1231" s="87" t="s">
        <v>625</v>
      </c>
      <c r="B1231" s="1">
        <v>90</v>
      </c>
      <c r="C1231" s="1" t="s">
        <v>118</v>
      </c>
      <c r="D1231" s="1" t="s">
        <v>122</v>
      </c>
      <c r="E1231" s="91" t="s">
        <v>1</v>
      </c>
      <c r="F1231" s="2">
        <v>150</v>
      </c>
      <c r="G1231" s="2">
        <v>2</v>
      </c>
      <c r="H1231" s="16">
        <f>תקן_מקור[[#This Row],[עלות פריט]]*תקן_מקור[[#This Row],[כמות]]</f>
        <v>300</v>
      </c>
    </row>
    <row r="1232" spans="1:8" x14ac:dyDescent="0.3">
      <c r="A1232" s="87" t="s">
        <v>625</v>
      </c>
      <c r="B1232" s="1">
        <v>90</v>
      </c>
      <c r="C1232" s="1" t="s">
        <v>118</v>
      </c>
      <c r="D1232" s="1" t="s">
        <v>214</v>
      </c>
      <c r="E1232" s="91" t="s">
        <v>1</v>
      </c>
      <c r="F1232" s="2">
        <v>150</v>
      </c>
      <c r="G1232" s="1">
        <v>6</v>
      </c>
      <c r="H1232" s="16">
        <f>תקן_מקור[[#This Row],[עלות פריט]]*תקן_מקור[[#This Row],[כמות]]</f>
        <v>900</v>
      </c>
    </row>
    <row r="1233" spans="1:8" x14ac:dyDescent="0.3">
      <c r="A1233" s="87" t="s">
        <v>625</v>
      </c>
      <c r="B1233" s="1">
        <v>90</v>
      </c>
      <c r="C1233" s="1" t="s">
        <v>118</v>
      </c>
      <c r="D1233" s="1" t="s">
        <v>5</v>
      </c>
      <c r="E1233" s="91" t="s">
        <v>135</v>
      </c>
      <c r="F1233" s="2">
        <v>1000</v>
      </c>
      <c r="G1233" s="1">
        <v>6</v>
      </c>
      <c r="H1233" s="16">
        <f>תקן_מקור[[#This Row],[עלות פריט]]*תקן_מקור[[#This Row],[כמות]]</f>
        <v>6000</v>
      </c>
    </row>
    <row r="1234" spans="1:8" x14ac:dyDescent="0.3">
      <c r="A1234" s="87" t="s">
        <v>625</v>
      </c>
      <c r="B1234" s="1">
        <v>90</v>
      </c>
      <c r="C1234" s="1" t="s">
        <v>118</v>
      </c>
      <c r="D1234" s="1" t="s">
        <v>122</v>
      </c>
      <c r="E1234" s="91" t="s">
        <v>13</v>
      </c>
      <c r="F1234" s="2">
        <v>300</v>
      </c>
      <c r="G1234" s="2">
        <v>2</v>
      </c>
      <c r="H1234" s="16">
        <f>תקן_מקור[[#This Row],[עלות פריט]]*תקן_מקור[[#This Row],[כמות]]</f>
        <v>600</v>
      </c>
    </row>
    <row r="1235" spans="1:8" x14ac:dyDescent="0.3">
      <c r="A1235" s="87" t="s">
        <v>625</v>
      </c>
      <c r="B1235" s="1">
        <v>90</v>
      </c>
      <c r="C1235" s="1" t="s">
        <v>118</v>
      </c>
      <c r="D1235" s="1" t="s">
        <v>204</v>
      </c>
      <c r="E1235" s="91" t="s">
        <v>13</v>
      </c>
      <c r="F1235" s="2">
        <v>300</v>
      </c>
      <c r="G1235" s="1">
        <v>1</v>
      </c>
      <c r="H1235" s="16">
        <f>תקן_מקור[[#This Row],[עלות פריט]]*תקן_מקור[[#This Row],[כמות]]</f>
        <v>300</v>
      </c>
    </row>
    <row r="1236" spans="1:8" x14ac:dyDescent="0.3">
      <c r="A1236" s="87" t="s">
        <v>625</v>
      </c>
      <c r="B1236" s="1">
        <v>90</v>
      </c>
      <c r="C1236" s="1" t="s">
        <v>118</v>
      </c>
      <c r="D1236" s="1" t="s">
        <v>69</v>
      </c>
      <c r="E1236" s="91" t="s">
        <v>76</v>
      </c>
      <c r="F1236" s="2">
        <v>1000</v>
      </c>
      <c r="G1236" s="1">
        <v>1</v>
      </c>
      <c r="H1236" s="16">
        <f>תקן_מקור[[#This Row],[עלות פריט]]*תקן_מקור[[#This Row],[כמות]]</f>
        <v>1000</v>
      </c>
    </row>
    <row r="1237" spans="1:8" x14ac:dyDescent="0.3">
      <c r="A1237" s="87" t="s">
        <v>625</v>
      </c>
      <c r="B1237" s="1">
        <v>90</v>
      </c>
      <c r="C1237" s="1" t="s">
        <v>118</v>
      </c>
      <c r="D1237" s="1" t="s">
        <v>122</v>
      </c>
      <c r="E1237" s="91" t="s">
        <v>65</v>
      </c>
      <c r="F1237" s="2">
        <v>200</v>
      </c>
      <c r="G1237" s="2">
        <v>2</v>
      </c>
      <c r="H1237" s="16">
        <f>תקן_מקור[[#This Row],[עלות פריט]]*תקן_מקור[[#This Row],[כמות]]</f>
        <v>400</v>
      </c>
    </row>
    <row r="1238" spans="1:8" x14ac:dyDescent="0.3">
      <c r="A1238" s="87" t="s">
        <v>625</v>
      </c>
      <c r="B1238" s="1">
        <v>90</v>
      </c>
      <c r="C1238" s="1" t="s">
        <v>118</v>
      </c>
      <c r="D1238" s="1" t="s">
        <v>109</v>
      </c>
      <c r="E1238" s="91" t="s">
        <v>75</v>
      </c>
      <c r="F1238" s="2">
        <v>8000</v>
      </c>
      <c r="G1238" s="2">
        <v>1</v>
      </c>
      <c r="H1238" s="16">
        <f>תקן_מקור[[#This Row],[עלות פריט]]*תקן_מקור[[#This Row],[כמות]]</f>
        <v>8000</v>
      </c>
    </row>
    <row r="1239" spans="1:8" ht="15" customHeight="1" x14ac:dyDescent="0.3">
      <c r="A1239" s="87" t="s">
        <v>625</v>
      </c>
      <c r="B1239" s="1">
        <v>90</v>
      </c>
      <c r="C1239" s="1" t="s">
        <v>118</v>
      </c>
      <c r="D1239" s="1" t="s">
        <v>109</v>
      </c>
      <c r="E1239" s="91" t="s">
        <v>614</v>
      </c>
      <c r="F1239" s="2">
        <v>500</v>
      </c>
      <c r="G1239" s="2">
        <v>15</v>
      </c>
      <c r="H1239" s="16">
        <f>תקן_מקור[[#This Row],[עלות פריט]]*תקן_מקור[[#This Row],[כמות]]</f>
        <v>7500</v>
      </c>
    </row>
    <row r="1240" spans="1:8" x14ac:dyDescent="0.3">
      <c r="A1240" s="87" t="s">
        <v>625</v>
      </c>
      <c r="B1240" s="1">
        <v>90</v>
      </c>
      <c r="C1240" s="1" t="s">
        <v>118</v>
      </c>
      <c r="D1240" s="89" t="s">
        <v>109</v>
      </c>
      <c r="E1240" s="91" t="s">
        <v>97</v>
      </c>
      <c r="F1240" s="2">
        <v>900</v>
      </c>
      <c r="G1240" s="1">
        <v>1</v>
      </c>
      <c r="H1240" s="16">
        <f>תקן_מקור[[#This Row],[עלות פריט]]*תקן_מקור[[#This Row],[כמות]]</f>
        <v>900</v>
      </c>
    </row>
    <row r="1241" spans="1:8" x14ac:dyDescent="0.3">
      <c r="A1241" s="87" t="s">
        <v>625</v>
      </c>
      <c r="B1241" s="1">
        <v>90</v>
      </c>
      <c r="C1241" s="1" t="s">
        <v>118</v>
      </c>
      <c r="D1241" s="1" t="s">
        <v>109</v>
      </c>
      <c r="E1241" s="91" t="s">
        <v>56</v>
      </c>
      <c r="F1241" s="2">
        <v>150</v>
      </c>
      <c r="G1241" s="2">
        <v>3</v>
      </c>
      <c r="H1241" s="16">
        <f>תקן_מקור[[#This Row],[עלות פריט]]*תקן_מקור[[#This Row],[כמות]]</f>
        <v>450</v>
      </c>
    </row>
    <row r="1242" spans="1:8" x14ac:dyDescent="0.3">
      <c r="A1242" s="87" t="s">
        <v>625</v>
      </c>
      <c r="B1242" s="1">
        <v>90</v>
      </c>
      <c r="C1242" s="1" t="s">
        <v>118</v>
      </c>
      <c r="D1242" s="1" t="s">
        <v>109</v>
      </c>
      <c r="E1242" s="91" t="s">
        <v>62</v>
      </c>
      <c r="F1242" s="2">
        <v>2200</v>
      </c>
      <c r="G1242" s="2">
        <v>2</v>
      </c>
      <c r="H1242" s="16">
        <f>תקן_מקור[[#This Row],[עלות פריט]]*תקן_מקור[[#This Row],[כמות]]</f>
        <v>4400</v>
      </c>
    </row>
    <row r="1243" spans="1:8" x14ac:dyDescent="0.3">
      <c r="A1243" s="87" t="s">
        <v>625</v>
      </c>
      <c r="B1243" s="1">
        <v>90</v>
      </c>
      <c r="C1243" s="1" t="s">
        <v>114</v>
      </c>
      <c r="D1243" s="89" t="s">
        <v>114</v>
      </c>
      <c r="E1243" s="92" t="s">
        <v>205</v>
      </c>
      <c r="F1243" s="2"/>
      <c r="G1243" s="1">
        <v>0</v>
      </c>
      <c r="H1243" s="16">
        <f>תקן_מקור[[#This Row],[עלות פריט]]*תקן_מקור[[#This Row],[כמות]]</f>
        <v>0</v>
      </c>
    </row>
    <row r="1244" spans="1:8" x14ac:dyDescent="0.3">
      <c r="A1244" s="87" t="s">
        <v>625</v>
      </c>
      <c r="B1244" s="1">
        <v>90</v>
      </c>
      <c r="C1244" s="93" t="s">
        <v>113</v>
      </c>
      <c r="D1244" s="94" t="s">
        <v>113</v>
      </c>
      <c r="E1244" s="92" t="s">
        <v>205</v>
      </c>
      <c r="F1244" s="1"/>
      <c r="G1244" s="1">
        <v>0</v>
      </c>
      <c r="H1244" s="16">
        <f>תקן_מקור[[#This Row],[עלות פריט]]*תקן_מקור[[#This Row],[כמות]]</f>
        <v>0</v>
      </c>
    </row>
    <row r="1245" spans="1:8" x14ac:dyDescent="0.3">
      <c r="A1245" s="87" t="s">
        <v>625</v>
      </c>
      <c r="B1245" s="1">
        <v>90</v>
      </c>
      <c r="C1245" s="1" t="s">
        <v>67</v>
      </c>
      <c r="D1245" s="89" t="s">
        <v>67</v>
      </c>
      <c r="E1245" s="92" t="s">
        <v>205</v>
      </c>
      <c r="F1245" s="2"/>
      <c r="G1245" s="1">
        <v>0</v>
      </c>
      <c r="H1245" s="16">
        <f>תקן_מקור[[#This Row],[עלות פריט]]*תקן_מקור[[#This Row],[כמות]]</f>
        <v>0</v>
      </c>
    </row>
    <row r="1246" spans="1:8" x14ac:dyDescent="0.3">
      <c r="A1246" s="87" t="s">
        <v>625</v>
      </c>
      <c r="B1246" s="1">
        <v>90</v>
      </c>
      <c r="C1246" s="1" t="s">
        <v>119</v>
      </c>
      <c r="D1246" s="89" t="s">
        <v>119</v>
      </c>
      <c r="E1246" s="92" t="s">
        <v>205</v>
      </c>
      <c r="F1246" s="2"/>
      <c r="G1246" s="1">
        <v>0</v>
      </c>
      <c r="H1246" s="16">
        <f>תקן_מקור[[#This Row],[עלות פריט]]*תקן_מקור[[#This Row],[כמות]]</f>
        <v>0</v>
      </c>
    </row>
    <row r="1247" spans="1:8" x14ac:dyDescent="0.3">
      <c r="A1247" s="87" t="s">
        <v>625</v>
      </c>
      <c r="B1247" s="1">
        <v>90</v>
      </c>
      <c r="C1247" s="1" t="s">
        <v>206</v>
      </c>
      <c r="D1247" s="89" t="s">
        <v>206</v>
      </c>
      <c r="E1247" s="92" t="s">
        <v>205</v>
      </c>
      <c r="F1247" s="2"/>
      <c r="G1247" s="1">
        <v>0</v>
      </c>
      <c r="H1247" s="16">
        <f>תקן_מקור[[#This Row],[עלות פריט]]*תקן_מקור[[#This Row],[כמות]]</f>
        <v>0</v>
      </c>
    </row>
    <row r="1248" spans="1:8" x14ac:dyDescent="0.3">
      <c r="A1248" s="87" t="s">
        <v>625</v>
      </c>
      <c r="B1248" s="1">
        <v>90</v>
      </c>
      <c r="C1248" s="1" t="s">
        <v>459</v>
      </c>
      <c r="D1248" s="1" t="s">
        <v>124</v>
      </c>
      <c r="E1248" s="91" t="s">
        <v>210</v>
      </c>
      <c r="F1248" s="2">
        <v>1000</v>
      </c>
      <c r="G1248" s="2">
        <v>1</v>
      </c>
      <c r="H1248" s="16">
        <f>תקן_מקור[[#This Row],[עלות פריט]]*תקן_מקור[[#This Row],[כמות]]</f>
        <v>1000</v>
      </c>
    </row>
    <row r="1249" spans="1:8" x14ac:dyDescent="0.3">
      <c r="A1249" s="87" t="s">
        <v>625</v>
      </c>
      <c r="B1249" s="1">
        <v>90</v>
      </c>
      <c r="C1249" s="1" t="s">
        <v>459</v>
      </c>
      <c r="D1249" s="1" t="s">
        <v>124</v>
      </c>
      <c r="E1249" s="91" t="s">
        <v>129</v>
      </c>
      <c r="F1249" s="2">
        <v>2500</v>
      </c>
      <c r="G1249" s="2">
        <v>1</v>
      </c>
      <c r="H1249" s="16">
        <f>תקן_מקור[[#This Row],[עלות פריט]]*תקן_מקור[[#This Row],[כמות]]</f>
        <v>2500</v>
      </c>
    </row>
    <row r="1250" spans="1:8" x14ac:dyDescent="0.3">
      <c r="A1250" s="87" t="s">
        <v>625</v>
      </c>
      <c r="B1250" s="1">
        <v>90</v>
      </c>
      <c r="C1250" s="1" t="s">
        <v>459</v>
      </c>
      <c r="D1250" s="1" t="s">
        <v>124</v>
      </c>
      <c r="E1250" s="91" t="s">
        <v>23</v>
      </c>
      <c r="F1250" s="2">
        <v>2000</v>
      </c>
      <c r="G1250" s="2">
        <v>1</v>
      </c>
      <c r="H1250" s="16">
        <f>תקן_מקור[[#This Row],[עלות פריט]]*תקן_מקור[[#This Row],[כמות]]</f>
        <v>2000</v>
      </c>
    </row>
    <row r="1251" spans="1:8" x14ac:dyDescent="0.3">
      <c r="A1251" s="87" t="s">
        <v>625</v>
      </c>
      <c r="B1251" s="1">
        <v>90</v>
      </c>
      <c r="C1251" s="1" t="s">
        <v>459</v>
      </c>
      <c r="D1251" s="1" t="s">
        <v>124</v>
      </c>
      <c r="E1251" s="91" t="s">
        <v>18</v>
      </c>
      <c r="F1251" s="2">
        <v>1500</v>
      </c>
      <c r="G1251" s="1">
        <v>1</v>
      </c>
      <c r="H1251" s="16">
        <f>תקן_מקור[[#This Row],[עלות פריט]]*תקן_מקור[[#This Row],[כמות]]</f>
        <v>1500</v>
      </c>
    </row>
    <row r="1252" spans="1:8" x14ac:dyDescent="0.3">
      <c r="A1252" s="87" t="s">
        <v>625</v>
      </c>
      <c r="B1252" s="1">
        <v>90</v>
      </c>
      <c r="C1252" s="1" t="s">
        <v>459</v>
      </c>
      <c r="D1252" s="1" t="s">
        <v>124</v>
      </c>
      <c r="E1252" s="91" t="s">
        <v>98</v>
      </c>
      <c r="F1252" s="2">
        <v>1600</v>
      </c>
      <c r="G1252" s="2">
        <v>1</v>
      </c>
      <c r="H1252" s="16">
        <f>תקן_מקור[[#This Row],[עלות פריט]]*תקן_מקור[[#This Row],[כמות]]</f>
        <v>1600</v>
      </c>
    </row>
    <row r="1253" spans="1:8" x14ac:dyDescent="0.3">
      <c r="A1253" s="87" t="s">
        <v>625</v>
      </c>
      <c r="B1253" s="1">
        <v>90</v>
      </c>
      <c r="C1253" s="1" t="s">
        <v>459</v>
      </c>
      <c r="D1253" s="1" t="s">
        <v>124</v>
      </c>
      <c r="E1253" s="91" t="s">
        <v>26</v>
      </c>
      <c r="F1253" s="2">
        <v>2950</v>
      </c>
      <c r="G1253" s="2">
        <v>1</v>
      </c>
      <c r="H1253" s="16">
        <f>תקן_מקור[[#This Row],[עלות פריט]]*תקן_מקור[[#This Row],[כמות]]</f>
        <v>2950</v>
      </c>
    </row>
    <row r="1254" spans="1:8" x14ac:dyDescent="0.3">
      <c r="A1254" s="87" t="s">
        <v>625</v>
      </c>
      <c r="B1254" s="1">
        <v>90</v>
      </c>
      <c r="C1254" s="1" t="s">
        <v>459</v>
      </c>
      <c r="D1254" s="1" t="s">
        <v>124</v>
      </c>
      <c r="E1254" s="91" t="s">
        <v>134</v>
      </c>
      <c r="F1254" s="2">
        <v>450</v>
      </c>
      <c r="G1254" s="2">
        <v>2</v>
      </c>
      <c r="H1254" s="16">
        <f>תקן_מקור[[#This Row],[עלות פריט]]*תקן_מקור[[#This Row],[כמות]]</f>
        <v>900</v>
      </c>
    </row>
    <row r="1255" spans="1:8" x14ac:dyDescent="0.3">
      <c r="A1255" s="87" t="s">
        <v>625</v>
      </c>
      <c r="B1255" s="1">
        <v>90</v>
      </c>
      <c r="C1255" s="1" t="s">
        <v>459</v>
      </c>
      <c r="D1255" s="1" t="s">
        <v>124</v>
      </c>
      <c r="E1255" s="91" t="s">
        <v>620</v>
      </c>
      <c r="F1255" s="2">
        <v>2500</v>
      </c>
      <c r="G1255" s="2">
        <v>1</v>
      </c>
      <c r="H1255" s="16">
        <f>תקן_מקור[[#This Row],[עלות פריט]]*תקן_מקור[[#This Row],[כמות]]</f>
        <v>2500</v>
      </c>
    </row>
    <row r="1256" spans="1:8" x14ac:dyDescent="0.3">
      <c r="A1256" s="87" t="s">
        <v>625</v>
      </c>
      <c r="B1256" s="1">
        <v>90</v>
      </c>
      <c r="C1256" s="1" t="s">
        <v>459</v>
      </c>
      <c r="D1256" s="1" t="s">
        <v>124</v>
      </c>
      <c r="E1256" s="91" t="s">
        <v>25</v>
      </c>
      <c r="F1256" s="2">
        <v>500</v>
      </c>
      <c r="G1256" s="2">
        <v>2</v>
      </c>
      <c r="H1256" s="16">
        <f>תקן_מקור[[#This Row],[עלות פריט]]*תקן_מקור[[#This Row],[כמות]]</f>
        <v>1000</v>
      </c>
    </row>
    <row r="1257" spans="1:8" x14ac:dyDescent="0.3">
      <c r="A1257" s="87" t="s">
        <v>625</v>
      </c>
      <c r="B1257" s="1">
        <v>90</v>
      </c>
      <c r="C1257" s="1" t="s">
        <v>459</v>
      </c>
      <c r="D1257" s="1" t="s">
        <v>124</v>
      </c>
      <c r="E1257" s="91" t="s">
        <v>24</v>
      </c>
      <c r="F1257" s="2">
        <v>2200</v>
      </c>
      <c r="G1257" s="2">
        <v>1</v>
      </c>
      <c r="H1257" s="16">
        <f>תקן_מקור[[#This Row],[עלות פריט]]*תקן_מקור[[#This Row],[כמות]]</f>
        <v>2200</v>
      </c>
    </row>
    <row r="1258" spans="1:8" x14ac:dyDescent="0.3">
      <c r="A1258" s="87" t="s">
        <v>625</v>
      </c>
      <c r="B1258" s="1">
        <v>90</v>
      </c>
      <c r="C1258" s="1" t="s">
        <v>459</v>
      </c>
      <c r="D1258" s="1" t="s">
        <v>124</v>
      </c>
      <c r="E1258" s="91" t="s">
        <v>74</v>
      </c>
      <c r="F1258" s="2">
        <v>550</v>
      </c>
      <c r="G1258" s="2">
        <v>1</v>
      </c>
      <c r="H1258" s="16">
        <f>תקן_מקור[[#This Row],[עלות פריט]]*תקן_מקור[[#This Row],[כמות]]</f>
        <v>550</v>
      </c>
    </row>
    <row r="1259" spans="1:8" x14ac:dyDescent="0.3">
      <c r="A1259" s="87" t="s">
        <v>625</v>
      </c>
      <c r="B1259" s="1">
        <v>90</v>
      </c>
      <c r="C1259" s="1" t="s">
        <v>459</v>
      </c>
      <c r="D1259" s="1" t="s">
        <v>124</v>
      </c>
      <c r="E1259" s="91" t="s">
        <v>22</v>
      </c>
      <c r="F1259" s="2">
        <v>400</v>
      </c>
      <c r="G1259" s="2">
        <v>1</v>
      </c>
      <c r="H1259" s="16">
        <f>תקן_מקור[[#This Row],[עלות פריט]]*תקן_מקור[[#This Row],[כמות]]</f>
        <v>400</v>
      </c>
    </row>
    <row r="1260" spans="1:8" x14ac:dyDescent="0.3">
      <c r="A1260" s="87" t="s">
        <v>625</v>
      </c>
      <c r="B1260" s="1">
        <v>90</v>
      </c>
      <c r="C1260" s="1" t="s">
        <v>459</v>
      </c>
      <c r="D1260" s="1" t="s">
        <v>124</v>
      </c>
      <c r="E1260" s="91" t="s">
        <v>17</v>
      </c>
      <c r="F1260" s="2">
        <v>600</v>
      </c>
      <c r="G1260" s="2">
        <v>1</v>
      </c>
      <c r="H1260" s="16">
        <f>תקן_מקור[[#This Row],[עלות פריט]]*תקן_מקור[[#This Row],[כמות]]</f>
        <v>600</v>
      </c>
    </row>
    <row r="1261" spans="1:8" x14ac:dyDescent="0.3">
      <c r="A1261" s="87" t="s">
        <v>625</v>
      </c>
      <c r="B1261" s="1">
        <v>90</v>
      </c>
      <c r="C1261" s="1" t="s">
        <v>459</v>
      </c>
      <c r="D1261" s="1" t="s">
        <v>124</v>
      </c>
      <c r="E1261" s="91" t="s">
        <v>28</v>
      </c>
      <c r="F1261" s="2">
        <v>300</v>
      </c>
      <c r="G1261" s="2">
        <v>1</v>
      </c>
      <c r="H1261" s="16">
        <f>תקן_מקור[[#This Row],[עלות פריט]]*תקן_מקור[[#This Row],[כמות]]</f>
        <v>300</v>
      </c>
    </row>
    <row r="1262" spans="1:8" x14ac:dyDescent="0.3">
      <c r="A1262" s="87" t="s">
        <v>625</v>
      </c>
      <c r="B1262" s="1">
        <v>90</v>
      </c>
      <c r="C1262" s="1" t="s">
        <v>459</v>
      </c>
      <c r="D1262" s="1" t="s">
        <v>124</v>
      </c>
      <c r="E1262" s="91" t="s">
        <v>27</v>
      </c>
      <c r="F1262" s="2">
        <v>900</v>
      </c>
      <c r="G1262" s="2">
        <v>1</v>
      </c>
      <c r="H1262" s="16">
        <f>תקן_מקור[[#This Row],[עלות פריט]]*תקן_מקור[[#This Row],[כמות]]</f>
        <v>900</v>
      </c>
    </row>
    <row r="1263" spans="1:8" x14ac:dyDescent="0.3">
      <c r="A1263" s="87" t="s">
        <v>625</v>
      </c>
      <c r="B1263" s="1">
        <v>90</v>
      </c>
      <c r="C1263" s="1" t="s">
        <v>459</v>
      </c>
      <c r="D1263" s="1" t="s">
        <v>124</v>
      </c>
      <c r="E1263" s="91" t="s">
        <v>21</v>
      </c>
      <c r="F1263" s="2">
        <v>800</v>
      </c>
      <c r="G1263" s="2">
        <v>1</v>
      </c>
      <c r="H1263" s="16">
        <f>תקן_מקור[[#This Row],[עלות פריט]]*תקן_מקור[[#This Row],[כמות]]</f>
        <v>800</v>
      </c>
    </row>
    <row r="1264" spans="1:8" x14ac:dyDescent="0.3">
      <c r="A1264" s="87" t="s">
        <v>625</v>
      </c>
      <c r="B1264" s="1">
        <v>90</v>
      </c>
      <c r="C1264" s="1" t="s">
        <v>459</v>
      </c>
      <c r="D1264" s="1" t="s">
        <v>124</v>
      </c>
      <c r="E1264" s="91" t="s">
        <v>1</v>
      </c>
      <c r="F1264" s="2">
        <v>150</v>
      </c>
      <c r="G1264" s="2">
        <v>1</v>
      </c>
      <c r="H1264" s="16">
        <f>תקן_מקור[[#This Row],[עלות פריט]]*תקן_מקור[[#This Row],[כמות]]</f>
        <v>150</v>
      </c>
    </row>
    <row r="1265" spans="1:8" x14ac:dyDescent="0.3">
      <c r="A1265" s="87" t="s">
        <v>625</v>
      </c>
      <c r="B1265" s="1">
        <v>90</v>
      </c>
      <c r="C1265" s="1" t="s">
        <v>459</v>
      </c>
      <c r="D1265" s="1" t="s">
        <v>124</v>
      </c>
      <c r="E1265" s="91" t="s">
        <v>13</v>
      </c>
      <c r="F1265" s="2">
        <v>300</v>
      </c>
      <c r="G1265" s="2">
        <v>1</v>
      </c>
      <c r="H1265" s="16">
        <f>תקן_מקור[[#This Row],[עלות פריט]]*תקן_מקור[[#This Row],[כמות]]</f>
        <v>300</v>
      </c>
    </row>
    <row r="1266" spans="1:8" x14ac:dyDescent="0.3">
      <c r="A1266" s="87" t="s">
        <v>625</v>
      </c>
      <c r="B1266" s="1">
        <v>90</v>
      </c>
      <c r="C1266" s="1" t="s">
        <v>459</v>
      </c>
      <c r="D1266" s="1" t="s">
        <v>124</v>
      </c>
      <c r="E1266" s="91" t="s">
        <v>20</v>
      </c>
      <c r="F1266" s="2">
        <v>350</v>
      </c>
      <c r="G1266" s="2">
        <v>1</v>
      </c>
      <c r="H1266" s="16">
        <f>תקן_מקור[[#This Row],[עלות פריט]]*תקן_מקור[[#This Row],[כמות]]</f>
        <v>350</v>
      </c>
    </row>
    <row r="1267" spans="1:8" x14ac:dyDescent="0.3">
      <c r="A1267" s="87" t="s">
        <v>625</v>
      </c>
      <c r="B1267" s="1">
        <v>90</v>
      </c>
      <c r="C1267" s="1" t="s">
        <v>459</v>
      </c>
      <c r="D1267" s="1" t="s">
        <v>124</v>
      </c>
      <c r="E1267" s="91" t="s">
        <v>19</v>
      </c>
      <c r="F1267" s="2">
        <v>750</v>
      </c>
      <c r="G1267" s="2">
        <v>1</v>
      </c>
      <c r="H1267" s="16">
        <f>תקן_מקור[[#This Row],[עלות פריט]]*תקן_מקור[[#This Row],[כמות]]</f>
        <v>750</v>
      </c>
    </row>
    <row r="1268" spans="1:8" x14ac:dyDescent="0.3">
      <c r="A1268" s="87" t="s">
        <v>625</v>
      </c>
      <c r="B1268" s="1">
        <v>90</v>
      </c>
      <c r="C1268" s="1" t="s">
        <v>117</v>
      </c>
      <c r="D1268" s="1" t="s">
        <v>69</v>
      </c>
      <c r="E1268" s="91" t="s">
        <v>72</v>
      </c>
      <c r="F1268" s="2">
        <v>2500</v>
      </c>
      <c r="G1268" s="1">
        <v>1</v>
      </c>
      <c r="H1268" s="16">
        <f>תקן_מקור[[#This Row],[עלות פריט]]*תקן_מקור[[#This Row],[כמות]]</f>
        <v>2500</v>
      </c>
    </row>
    <row r="1269" spans="1:8" x14ac:dyDescent="0.3">
      <c r="A1269" s="87" t="s">
        <v>625</v>
      </c>
      <c r="B1269" s="1">
        <v>90</v>
      </c>
      <c r="C1269" s="1" t="s">
        <v>117</v>
      </c>
      <c r="D1269" s="1" t="s">
        <v>122</v>
      </c>
      <c r="E1269" s="91" t="s">
        <v>15</v>
      </c>
      <c r="F1269" s="2">
        <v>250</v>
      </c>
      <c r="G1269" s="2">
        <v>2</v>
      </c>
      <c r="H1269" s="16">
        <f>תקן_מקור[[#This Row],[עלות פריט]]*תקן_מקור[[#This Row],[כמות]]</f>
        <v>500</v>
      </c>
    </row>
    <row r="1270" spans="1:8" x14ac:dyDescent="0.3">
      <c r="A1270" s="87" t="s">
        <v>625</v>
      </c>
      <c r="B1270" s="1">
        <v>90</v>
      </c>
      <c r="C1270" s="1" t="s">
        <v>117</v>
      </c>
      <c r="D1270" s="1" t="s">
        <v>69</v>
      </c>
      <c r="E1270" s="91" t="s">
        <v>70</v>
      </c>
      <c r="F1270" s="2">
        <v>3500</v>
      </c>
      <c r="G1270" s="1">
        <v>1</v>
      </c>
      <c r="H1270" s="16">
        <f>תקן_מקור[[#This Row],[עלות פריט]]*תקן_מקור[[#This Row],[כמות]]</f>
        <v>3500</v>
      </c>
    </row>
    <row r="1271" spans="1:8" x14ac:dyDescent="0.3">
      <c r="A1271" s="87" t="s">
        <v>625</v>
      </c>
      <c r="B1271" s="1">
        <v>90</v>
      </c>
      <c r="C1271" s="1" t="s">
        <v>117</v>
      </c>
      <c r="D1271" s="1" t="s">
        <v>36</v>
      </c>
      <c r="E1271" s="91" t="s">
        <v>410</v>
      </c>
      <c r="F1271" s="2">
        <v>15000</v>
      </c>
      <c r="G1271" s="1">
        <v>1</v>
      </c>
      <c r="H1271" s="16">
        <f>תקן_מקור[[#This Row],[עלות פריט]]*תקן_מקור[[#This Row],[כמות]]</f>
        <v>15000</v>
      </c>
    </row>
    <row r="1272" spans="1:8" x14ac:dyDescent="0.3">
      <c r="A1272" s="87" t="s">
        <v>625</v>
      </c>
      <c r="B1272" s="1">
        <v>90</v>
      </c>
      <c r="C1272" s="1" t="s">
        <v>117</v>
      </c>
      <c r="D1272" s="1" t="s">
        <v>39</v>
      </c>
      <c r="E1272" s="91" t="s">
        <v>41</v>
      </c>
      <c r="F1272" s="2">
        <v>650</v>
      </c>
      <c r="G1272" s="2">
        <v>4</v>
      </c>
      <c r="H1272" s="16">
        <f>תקן_מקור[[#This Row],[עלות פריט]]*תקן_מקור[[#This Row],[כמות]]</f>
        <v>2600</v>
      </c>
    </row>
    <row r="1273" spans="1:8" x14ac:dyDescent="0.3">
      <c r="A1273" s="87" t="s">
        <v>625</v>
      </c>
      <c r="B1273" s="1">
        <v>90</v>
      </c>
      <c r="C1273" s="1" t="s">
        <v>117</v>
      </c>
      <c r="D1273" s="1" t="s">
        <v>0</v>
      </c>
      <c r="E1273" s="91" t="s">
        <v>77</v>
      </c>
      <c r="F1273" s="2">
        <v>2500</v>
      </c>
      <c r="G1273" s="2">
        <v>1</v>
      </c>
      <c r="H1273" s="16">
        <f>תקן_מקור[[#This Row],[עלות פריט]]*תקן_מקור[[#This Row],[כמות]]</f>
        <v>2500</v>
      </c>
    </row>
    <row r="1274" spans="1:8" x14ac:dyDescent="0.3">
      <c r="A1274" s="87" t="s">
        <v>625</v>
      </c>
      <c r="B1274" s="1">
        <v>90</v>
      </c>
      <c r="C1274" s="1" t="s">
        <v>117</v>
      </c>
      <c r="D1274" s="1" t="s">
        <v>5</v>
      </c>
      <c r="E1274" s="91" t="s">
        <v>6</v>
      </c>
      <c r="F1274" s="2">
        <v>4500</v>
      </c>
      <c r="G1274" s="1">
        <v>1</v>
      </c>
      <c r="H1274" s="16">
        <f>תקן_מקור[[#This Row],[עלות פריט]]*תקן_מקור[[#This Row],[כמות]]</f>
        <v>4500</v>
      </c>
    </row>
    <row r="1275" spans="1:8" x14ac:dyDescent="0.3">
      <c r="A1275" s="87" t="s">
        <v>625</v>
      </c>
      <c r="B1275" s="1">
        <v>90</v>
      </c>
      <c r="C1275" s="1" t="s">
        <v>117</v>
      </c>
      <c r="D1275" s="1" t="s">
        <v>122</v>
      </c>
      <c r="E1275" s="91" t="s">
        <v>14</v>
      </c>
      <c r="F1275" s="2">
        <v>250</v>
      </c>
      <c r="G1275" s="2">
        <v>2</v>
      </c>
      <c r="H1275" s="16">
        <f>תקן_מקור[[#This Row],[עלות פריט]]*תקן_מקור[[#This Row],[כמות]]</f>
        <v>500</v>
      </c>
    </row>
    <row r="1276" spans="1:8" x14ac:dyDescent="0.3">
      <c r="A1276" s="87" t="s">
        <v>625</v>
      </c>
      <c r="B1276" s="1">
        <v>90</v>
      </c>
      <c r="C1276" s="1" t="s">
        <v>109</v>
      </c>
      <c r="D1276" s="89" t="s">
        <v>204</v>
      </c>
      <c r="E1276" s="91" t="s">
        <v>425</v>
      </c>
      <c r="F1276" s="2">
        <v>250</v>
      </c>
      <c r="G1276" s="1">
        <v>1</v>
      </c>
      <c r="H1276" s="16">
        <f>תקן_מקור[[#This Row],[עלות פריט]]*תקן_מקור[[#This Row],[כמות]]</f>
        <v>250</v>
      </c>
    </row>
    <row r="1277" spans="1:8" x14ac:dyDescent="0.3">
      <c r="A1277" s="87" t="s">
        <v>625</v>
      </c>
      <c r="B1277" s="1">
        <v>90</v>
      </c>
      <c r="C1277" s="1" t="s">
        <v>109</v>
      </c>
      <c r="D1277" s="1" t="s">
        <v>204</v>
      </c>
      <c r="E1277" s="91" t="s">
        <v>412</v>
      </c>
      <c r="F1277" s="2">
        <v>2500</v>
      </c>
      <c r="G1277" s="1">
        <v>1</v>
      </c>
      <c r="H1277" s="16">
        <f>תקן_מקור[[#This Row],[עלות פריט]]*תקן_מקור[[#This Row],[כמות]]</f>
        <v>2500</v>
      </c>
    </row>
    <row r="1278" spans="1:8" x14ac:dyDescent="0.3">
      <c r="A1278" s="87" t="s">
        <v>625</v>
      </c>
      <c r="B1278" s="1">
        <v>90</v>
      </c>
      <c r="C1278" s="1" t="s">
        <v>109</v>
      </c>
      <c r="D1278" s="89" t="s">
        <v>109</v>
      </c>
      <c r="E1278" s="91" t="s">
        <v>411</v>
      </c>
      <c r="F1278" s="2">
        <v>350</v>
      </c>
      <c r="G1278" s="1">
        <v>2</v>
      </c>
      <c r="H1278" s="16">
        <f>תקן_מקור[[#This Row],[עלות פריט]]*תקן_מקור[[#This Row],[כמות]]</f>
        <v>700</v>
      </c>
    </row>
    <row r="1279" spans="1:8" x14ac:dyDescent="0.3">
      <c r="A1279" s="87" t="s">
        <v>625</v>
      </c>
      <c r="B1279" s="1">
        <v>90</v>
      </c>
      <c r="C1279" s="1" t="s">
        <v>109</v>
      </c>
      <c r="D1279" s="89" t="s">
        <v>109</v>
      </c>
      <c r="E1279" s="91" t="s">
        <v>120</v>
      </c>
      <c r="F1279" s="2">
        <v>10000</v>
      </c>
      <c r="G1279" s="1">
        <v>3</v>
      </c>
      <c r="H1279" s="16">
        <f>תקן_מקור[[#This Row],[עלות פריט]]*תקן_מקור[[#This Row],[כמות]]</f>
        <v>30000</v>
      </c>
    </row>
    <row r="1280" spans="1:8" x14ac:dyDescent="0.3">
      <c r="A1280" s="87" t="s">
        <v>625</v>
      </c>
      <c r="B1280" s="1">
        <v>90</v>
      </c>
      <c r="C1280" s="1" t="s">
        <v>109</v>
      </c>
      <c r="D1280" s="1" t="s">
        <v>109</v>
      </c>
      <c r="E1280" s="95" t="s">
        <v>621</v>
      </c>
      <c r="F1280" s="2">
        <v>250</v>
      </c>
      <c r="G1280" s="2">
        <v>4</v>
      </c>
      <c r="H1280" s="16">
        <f>תקן_מקור[[#This Row],[עלות פריט]]*תקן_מקור[[#This Row],[כמות]]</f>
        <v>1000</v>
      </c>
    </row>
    <row r="1281" spans="1:8" x14ac:dyDescent="0.3">
      <c r="A1281" s="87" t="s">
        <v>625</v>
      </c>
      <c r="B1281" s="1">
        <v>90</v>
      </c>
      <c r="C1281" s="1" t="s">
        <v>458</v>
      </c>
      <c r="D1281" s="1" t="s">
        <v>112</v>
      </c>
      <c r="E1281" s="91" t="s">
        <v>438</v>
      </c>
      <c r="F1281" s="2">
        <v>7500</v>
      </c>
      <c r="G1281" s="1">
        <v>1</v>
      </c>
      <c r="H1281" s="16">
        <f>תקן_מקור[[#This Row],[עלות פריט]]*תקן_מקור[[#This Row],[כמות]]</f>
        <v>7500</v>
      </c>
    </row>
    <row r="1282" spans="1:8" x14ac:dyDescent="0.3">
      <c r="A1282" s="87" t="s">
        <v>625</v>
      </c>
      <c r="B1282" s="1">
        <v>90</v>
      </c>
      <c r="C1282" s="1" t="s">
        <v>458</v>
      </c>
      <c r="D1282" s="1" t="s">
        <v>112</v>
      </c>
      <c r="E1282" s="91" t="s">
        <v>107</v>
      </c>
      <c r="F1282" s="2">
        <v>1500</v>
      </c>
      <c r="G1282" s="1">
        <v>2</v>
      </c>
      <c r="H1282" s="16">
        <f>תקן_מקור[[#This Row],[עלות פריט]]*תקן_מקור[[#This Row],[כמות]]</f>
        <v>3000</v>
      </c>
    </row>
    <row r="1283" spans="1:8" x14ac:dyDescent="0.3">
      <c r="A1283" s="87" t="s">
        <v>625</v>
      </c>
      <c r="B1283" s="1">
        <v>90</v>
      </c>
      <c r="C1283" s="1" t="s">
        <v>458</v>
      </c>
      <c r="D1283" s="1" t="s">
        <v>5</v>
      </c>
      <c r="E1283" s="91" t="s">
        <v>622</v>
      </c>
      <c r="F1283" s="2">
        <v>1000</v>
      </c>
      <c r="G1283" s="1">
        <v>27</v>
      </c>
      <c r="H1283" s="16">
        <f>תקן_מקור[[#This Row],[עלות פריט]]*תקן_מקור[[#This Row],[כמות]]</f>
        <v>27000</v>
      </c>
    </row>
    <row r="1284" spans="1:8" x14ac:dyDescent="0.3">
      <c r="A1284" s="87" t="s">
        <v>625</v>
      </c>
      <c r="B1284" s="1">
        <v>90</v>
      </c>
      <c r="C1284" s="1" t="s">
        <v>458</v>
      </c>
      <c r="D1284" s="1" t="s">
        <v>121</v>
      </c>
      <c r="E1284" s="91" t="s">
        <v>50</v>
      </c>
      <c r="F1284" s="2">
        <v>3500</v>
      </c>
      <c r="G1284" s="1">
        <v>2</v>
      </c>
      <c r="H1284" s="16">
        <f>תקן_מקור[[#This Row],[עלות פריט]]*תקן_מקור[[#This Row],[כמות]]</f>
        <v>7000</v>
      </c>
    </row>
    <row r="1285" spans="1:8" x14ac:dyDescent="0.3">
      <c r="A1285" s="87" t="s">
        <v>625</v>
      </c>
      <c r="B1285" s="1">
        <v>90</v>
      </c>
      <c r="C1285" s="1" t="s">
        <v>458</v>
      </c>
      <c r="D1285" s="1" t="s">
        <v>112</v>
      </c>
      <c r="E1285" s="91" t="s">
        <v>223</v>
      </c>
      <c r="F1285" s="2">
        <v>8500</v>
      </c>
      <c r="G1285" s="1"/>
      <c r="H1285" s="16">
        <f>תקן_מקור[[#This Row],[עלות פריט]]*תקן_מקור[[#This Row],[כמות]]</f>
        <v>0</v>
      </c>
    </row>
    <row r="1286" spans="1:8" x14ac:dyDescent="0.3">
      <c r="A1286" s="87" t="s">
        <v>625</v>
      </c>
      <c r="B1286" s="1">
        <v>90</v>
      </c>
      <c r="C1286" s="1" t="s">
        <v>458</v>
      </c>
      <c r="D1286" s="1" t="s">
        <v>112</v>
      </c>
      <c r="E1286" s="91" t="s">
        <v>221</v>
      </c>
      <c r="F1286" s="2">
        <v>17000</v>
      </c>
      <c r="G1286" s="1">
        <v>1</v>
      </c>
      <c r="H1286" s="16">
        <f>תקן_מקור[[#This Row],[עלות פריט]]*תקן_מקור[[#This Row],[כמות]]</f>
        <v>17000</v>
      </c>
    </row>
    <row r="1287" spans="1:8" x14ac:dyDescent="0.3">
      <c r="A1287" s="87" t="s">
        <v>625</v>
      </c>
      <c r="B1287" s="1">
        <v>90</v>
      </c>
      <c r="C1287" s="1" t="s">
        <v>458</v>
      </c>
      <c r="D1287" s="1" t="s">
        <v>112</v>
      </c>
      <c r="E1287" s="91" t="s">
        <v>218</v>
      </c>
      <c r="F1287" s="2">
        <v>5000</v>
      </c>
      <c r="G1287" s="1">
        <v>1</v>
      </c>
      <c r="H1287" s="16">
        <f>תקן_מקור[[#This Row],[עלות פריט]]*תקן_מקור[[#This Row],[כמות]]</f>
        <v>5000</v>
      </c>
    </row>
    <row r="1288" spans="1:8" x14ac:dyDescent="0.3">
      <c r="A1288" s="87" t="s">
        <v>625</v>
      </c>
      <c r="B1288" s="1">
        <v>90</v>
      </c>
      <c r="C1288" s="1" t="s">
        <v>458</v>
      </c>
      <c r="D1288" s="1" t="s">
        <v>112</v>
      </c>
      <c r="E1288" s="91" t="s">
        <v>48</v>
      </c>
      <c r="F1288" s="2">
        <v>400</v>
      </c>
      <c r="G1288" s="1">
        <v>8</v>
      </c>
      <c r="H1288" s="16">
        <f>תקן_מקור[[#This Row],[עלות פריט]]*תקן_מקור[[#This Row],[כמות]]</f>
        <v>3200</v>
      </c>
    </row>
    <row r="1289" spans="1:8" x14ac:dyDescent="0.3">
      <c r="A1289" s="87" t="s">
        <v>625</v>
      </c>
      <c r="B1289" s="1">
        <v>90</v>
      </c>
      <c r="C1289" s="1" t="s">
        <v>458</v>
      </c>
      <c r="D1289" s="89" t="s">
        <v>112</v>
      </c>
      <c r="E1289" s="91" t="s">
        <v>225</v>
      </c>
      <c r="F1289" s="2">
        <v>4500</v>
      </c>
      <c r="G1289" s="1">
        <v>1</v>
      </c>
      <c r="H1289" s="16">
        <f>תקן_מקור[[#This Row],[עלות פריט]]*תקן_מקור[[#This Row],[כמות]]</f>
        <v>4500</v>
      </c>
    </row>
    <row r="1290" spans="1:8" x14ac:dyDescent="0.3">
      <c r="A1290" s="87" t="s">
        <v>625</v>
      </c>
      <c r="B1290" s="1">
        <v>90</v>
      </c>
      <c r="C1290" s="1" t="s">
        <v>458</v>
      </c>
      <c r="D1290" s="1" t="s">
        <v>112</v>
      </c>
      <c r="E1290" s="91" t="s">
        <v>47</v>
      </c>
      <c r="F1290" s="2">
        <v>8000</v>
      </c>
      <c r="G1290" s="1">
        <v>1</v>
      </c>
      <c r="H1290" s="16">
        <f>תקן_מקור[[#This Row],[עלות פריט]]*תקן_מקור[[#This Row],[כמות]]</f>
        <v>8000</v>
      </c>
    </row>
    <row r="1291" spans="1:8" x14ac:dyDescent="0.3">
      <c r="A1291" s="87" t="s">
        <v>625</v>
      </c>
      <c r="B1291" s="1">
        <v>90</v>
      </c>
      <c r="C1291" s="1" t="s">
        <v>458</v>
      </c>
      <c r="D1291" s="1" t="s">
        <v>112</v>
      </c>
      <c r="E1291" s="91" t="s">
        <v>222</v>
      </c>
      <c r="F1291" s="2">
        <v>2500</v>
      </c>
      <c r="G1291" s="1">
        <v>1</v>
      </c>
      <c r="H1291" s="16">
        <f>תקן_מקור[[#This Row],[עלות פריט]]*תקן_מקור[[#This Row],[כמות]]</f>
        <v>2500</v>
      </c>
    </row>
    <row r="1292" spans="1:8" x14ac:dyDescent="0.3">
      <c r="A1292" s="87" t="s">
        <v>625</v>
      </c>
      <c r="B1292" s="1">
        <v>90</v>
      </c>
      <c r="C1292" s="1" t="s">
        <v>458</v>
      </c>
      <c r="D1292" s="1" t="s">
        <v>123</v>
      </c>
      <c r="E1292" s="91" t="s">
        <v>429</v>
      </c>
      <c r="F1292" s="2">
        <v>150</v>
      </c>
      <c r="G1292" s="1">
        <v>48</v>
      </c>
      <c r="H1292" s="16">
        <f>תקן_מקור[[#This Row],[עלות פריט]]*תקן_מקור[[#This Row],[כמות]]</f>
        <v>7200</v>
      </c>
    </row>
    <row r="1293" spans="1:8" x14ac:dyDescent="0.3">
      <c r="A1293" s="87" t="s">
        <v>625</v>
      </c>
      <c r="B1293" s="1">
        <v>90</v>
      </c>
      <c r="C1293" s="1" t="s">
        <v>458</v>
      </c>
      <c r="D1293" s="1" t="s">
        <v>112</v>
      </c>
      <c r="E1293" s="91" t="s">
        <v>73</v>
      </c>
      <c r="F1293" s="2">
        <v>9000</v>
      </c>
      <c r="G1293" s="1">
        <v>1</v>
      </c>
      <c r="H1293" s="16">
        <f>תקן_מקור[[#This Row],[עלות פריט]]*תקן_מקור[[#This Row],[כמות]]</f>
        <v>9000</v>
      </c>
    </row>
    <row r="1294" spans="1:8" x14ac:dyDescent="0.3">
      <c r="A1294" s="87" t="s">
        <v>625</v>
      </c>
      <c r="B1294" s="1">
        <v>90</v>
      </c>
      <c r="C1294" s="1" t="s">
        <v>458</v>
      </c>
      <c r="D1294" s="1" t="s">
        <v>112</v>
      </c>
      <c r="E1294" s="91" t="s">
        <v>44</v>
      </c>
      <c r="F1294" s="2">
        <v>7700</v>
      </c>
      <c r="G1294" s="1">
        <v>1</v>
      </c>
      <c r="H1294" s="16">
        <f>תקן_מקור[[#This Row],[עלות פריט]]*תקן_מקור[[#This Row],[כמות]]</f>
        <v>7700</v>
      </c>
    </row>
    <row r="1295" spans="1:8" x14ac:dyDescent="0.3">
      <c r="A1295" s="87" t="s">
        <v>625</v>
      </c>
      <c r="B1295" s="1">
        <v>90</v>
      </c>
      <c r="C1295" s="1" t="s">
        <v>458</v>
      </c>
      <c r="D1295" s="1" t="s">
        <v>112</v>
      </c>
      <c r="E1295" s="91" t="s">
        <v>45</v>
      </c>
      <c r="F1295" s="2">
        <v>10800</v>
      </c>
      <c r="G1295" s="1">
        <v>1</v>
      </c>
      <c r="H1295" s="16">
        <f>תקן_מקור[[#This Row],[עלות פריט]]*תקן_מקור[[#This Row],[כמות]]</f>
        <v>10800</v>
      </c>
    </row>
    <row r="1296" spans="1:8" x14ac:dyDescent="0.3">
      <c r="A1296" s="87" t="s">
        <v>625</v>
      </c>
      <c r="B1296" s="1">
        <v>90</v>
      </c>
      <c r="C1296" s="1" t="s">
        <v>458</v>
      </c>
      <c r="D1296" s="89" t="s">
        <v>112</v>
      </c>
      <c r="E1296" s="91" t="s">
        <v>219</v>
      </c>
      <c r="F1296" s="2">
        <v>3000</v>
      </c>
      <c r="G1296" s="1">
        <v>1</v>
      </c>
      <c r="H1296" s="16">
        <f>תקן_מקור[[#This Row],[עלות פריט]]*תקן_מקור[[#This Row],[כמות]]</f>
        <v>3000</v>
      </c>
    </row>
    <row r="1297" spans="1:8" x14ac:dyDescent="0.3">
      <c r="A1297" s="87" t="s">
        <v>625</v>
      </c>
      <c r="B1297" s="1">
        <v>90</v>
      </c>
      <c r="C1297" s="1" t="s">
        <v>458</v>
      </c>
      <c r="D1297" s="1" t="s">
        <v>123</v>
      </c>
      <c r="E1297" s="91" t="s">
        <v>427</v>
      </c>
      <c r="F1297" s="2">
        <v>250</v>
      </c>
      <c r="G1297" s="1">
        <v>27</v>
      </c>
      <c r="H1297" s="16">
        <f>תקן_מקור[[#This Row],[עלות פריט]]*תקן_מקור[[#This Row],[כמות]]</f>
        <v>6750</v>
      </c>
    </row>
    <row r="1298" spans="1:8" x14ac:dyDescent="0.3">
      <c r="A1298" s="87" t="s">
        <v>625</v>
      </c>
      <c r="B1298" s="1">
        <v>90</v>
      </c>
      <c r="C1298" s="1" t="s">
        <v>458</v>
      </c>
      <c r="D1298" s="1" t="s">
        <v>112</v>
      </c>
      <c r="E1298" s="91" t="s">
        <v>43</v>
      </c>
      <c r="F1298" s="2">
        <v>1000</v>
      </c>
      <c r="G1298" s="1">
        <v>3</v>
      </c>
      <c r="H1298" s="16">
        <f>תקן_מקור[[#This Row],[עלות פריט]]*תקן_מקור[[#This Row],[כמות]]</f>
        <v>3000</v>
      </c>
    </row>
    <row r="1299" spans="1:8" x14ac:dyDescent="0.3">
      <c r="A1299" s="87" t="s">
        <v>625</v>
      </c>
      <c r="B1299" s="1">
        <v>90</v>
      </c>
      <c r="C1299" s="1" t="s">
        <v>458</v>
      </c>
      <c r="D1299" s="1" t="s">
        <v>112</v>
      </c>
      <c r="E1299" s="91" t="s">
        <v>226</v>
      </c>
      <c r="F1299" s="2">
        <v>500</v>
      </c>
      <c r="G1299" s="1">
        <v>1</v>
      </c>
      <c r="H1299" s="16">
        <f>תקן_מקור[[#This Row],[עלות פריט]]*תקן_מקור[[#This Row],[כמות]]</f>
        <v>500</v>
      </c>
    </row>
    <row r="1300" spans="1:8" x14ac:dyDescent="0.3">
      <c r="A1300" s="87" t="s">
        <v>625</v>
      </c>
      <c r="B1300" s="1">
        <v>90</v>
      </c>
      <c r="C1300" s="1" t="s">
        <v>458</v>
      </c>
      <c r="D1300" s="1" t="s">
        <v>112</v>
      </c>
      <c r="E1300" s="91" t="s">
        <v>220</v>
      </c>
      <c r="F1300" s="2">
        <v>15000</v>
      </c>
      <c r="G1300" s="1">
        <v>2</v>
      </c>
      <c r="H1300" s="16">
        <f>תקן_מקור[[#This Row],[עלות פריט]]*תקן_מקור[[#This Row],[כמות]]</f>
        <v>30000</v>
      </c>
    </row>
    <row r="1301" spans="1:8" x14ac:dyDescent="0.3">
      <c r="A1301" s="87" t="s">
        <v>625</v>
      </c>
      <c r="B1301" s="1">
        <v>90</v>
      </c>
      <c r="C1301" s="1" t="s">
        <v>458</v>
      </c>
      <c r="D1301" s="89" t="s">
        <v>112</v>
      </c>
      <c r="E1301" s="91" t="s">
        <v>224</v>
      </c>
      <c r="F1301" s="2">
        <v>5000</v>
      </c>
      <c r="G1301" s="1">
        <v>1</v>
      </c>
      <c r="H1301" s="16">
        <f>תקן_מקור[[#This Row],[עלות פריט]]*תקן_מקור[[#This Row],[כמות]]</f>
        <v>5000</v>
      </c>
    </row>
    <row r="1302" spans="1:8" x14ac:dyDescent="0.3">
      <c r="A1302" s="87" t="s">
        <v>625</v>
      </c>
      <c r="B1302" s="1">
        <v>90</v>
      </c>
      <c r="C1302" s="1" t="s">
        <v>458</v>
      </c>
      <c r="D1302" s="1" t="s">
        <v>123</v>
      </c>
      <c r="E1302" s="91" t="s">
        <v>428</v>
      </c>
      <c r="F1302" s="2">
        <v>1200</v>
      </c>
      <c r="G1302" s="1">
        <v>4</v>
      </c>
      <c r="H1302" s="16">
        <f>תקן_מקור[[#This Row],[עלות פריט]]*תקן_מקור[[#This Row],[כמות]]</f>
        <v>4800</v>
      </c>
    </row>
    <row r="1303" spans="1:8" x14ac:dyDescent="0.3">
      <c r="A1303" s="87" t="s">
        <v>625</v>
      </c>
      <c r="B1303" s="1">
        <v>90</v>
      </c>
      <c r="C1303" s="1" t="s">
        <v>458</v>
      </c>
      <c r="D1303" s="1" t="s">
        <v>121</v>
      </c>
      <c r="E1303" s="91" t="s">
        <v>49</v>
      </c>
      <c r="F1303" s="2">
        <v>500</v>
      </c>
      <c r="G1303" s="1">
        <v>3</v>
      </c>
      <c r="H1303" s="16">
        <f>תקן_מקור[[#This Row],[עלות פריט]]*תקן_מקור[[#This Row],[כמות]]</f>
        <v>1500</v>
      </c>
    </row>
    <row r="1304" spans="1:8" x14ac:dyDescent="0.3">
      <c r="A1304" s="87" t="s">
        <v>625</v>
      </c>
      <c r="B1304" s="1">
        <v>90</v>
      </c>
      <c r="C1304" s="1" t="s">
        <v>458</v>
      </c>
      <c r="D1304" s="1" t="s">
        <v>112</v>
      </c>
      <c r="E1304" s="91" t="s">
        <v>401</v>
      </c>
      <c r="F1304" s="2">
        <v>4200</v>
      </c>
      <c r="G1304" s="1">
        <v>1</v>
      </c>
      <c r="H1304" s="16">
        <f>תקן_מקור[[#This Row],[עלות פריט]]*תקן_מקור[[#This Row],[כמות]]</f>
        <v>4200</v>
      </c>
    </row>
    <row r="1305" spans="1:8" x14ac:dyDescent="0.3">
      <c r="A1305" s="87" t="s">
        <v>625</v>
      </c>
      <c r="B1305" s="1">
        <v>90</v>
      </c>
      <c r="C1305" s="1" t="s">
        <v>458</v>
      </c>
      <c r="D1305" s="1" t="s">
        <v>112</v>
      </c>
      <c r="E1305" s="91" t="s">
        <v>403</v>
      </c>
      <c r="F1305" s="2">
        <v>2500</v>
      </c>
      <c r="G1305" s="1">
        <v>2</v>
      </c>
      <c r="H1305" s="16">
        <f>תקן_מקור[[#This Row],[עלות פריט]]*תקן_מקור[[#This Row],[כמות]]</f>
        <v>5000</v>
      </c>
    </row>
    <row r="1306" spans="1:8" x14ac:dyDescent="0.3">
      <c r="A1306" s="87" t="s">
        <v>625</v>
      </c>
      <c r="B1306" s="1">
        <v>90</v>
      </c>
      <c r="C1306" s="1" t="s">
        <v>458</v>
      </c>
      <c r="D1306" s="1" t="s">
        <v>112</v>
      </c>
      <c r="E1306" s="91" t="s">
        <v>402</v>
      </c>
      <c r="F1306" s="2">
        <v>3500</v>
      </c>
      <c r="G1306" s="1">
        <v>2</v>
      </c>
      <c r="H1306" s="16">
        <f>תקן_מקור[[#This Row],[עלות פריט]]*תקן_מקור[[#This Row],[כמות]]</f>
        <v>7000</v>
      </c>
    </row>
    <row r="1307" spans="1:8" x14ac:dyDescent="0.3">
      <c r="A1307" s="87" t="s">
        <v>625</v>
      </c>
      <c r="B1307" s="1">
        <v>90</v>
      </c>
      <c r="C1307" s="1" t="s">
        <v>458</v>
      </c>
      <c r="D1307" s="1" t="s">
        <v>112</v>
      </c>
      <c r="E1307" s="91" t="s">
        <v>437</v>
      </c>
      <c r="F1307" s="2">
        <v>6500</v>
      </c>
      <c r="G1307" s="1">
        <v>1</v>
      </c>
      <c r="H1307" s="16">
        <f>תקן_מקור[[#This Row],[עלות פריט]]*תקן_מקור[[#This Row],[כמות]]</f>
        <v>6500</v>
      </c>
    </row>
    <row r="1308" spans="1:8" x14ac:dyDescent="0.3">
      <c r="A1308" s="87" t="s">
        <v>625</v>
      </c>
      <c r="B1308" s="1">
        <v>90</v>
      </c>
      <c r="C1308" s="1" t="s">
        <v>458</v>
      </c>
      <c r="D1308" s="1" t="s">
        <v>112</v>
      </c>
      <c r="E1308" s="91" t="s">
        <v>46</v>
      </c>
      <c r="F1308" s="2">
        <v>1200</v>
      </c>
      <c r="G1308" s="1">
        <v>1</v>
      </c>
      <c r="H1308" s="16">
        <f>תקן_מקור[[#This Row],[עלות פריט]]*תקן_מקור[[#This Row],[כמות]]</f>
        <v>1200</v>
      </c>
    </row>
    <row r="1309" spans="1:8" x14ac:dyDescent="0.3">
      <c r="A1309" s="87" t="s">
        <v>625</v>
      </c>
      <c r="B1309" s="1">
        <v>90</v>
      </c>
      <c r="C1309" s="1" t="s">
        <v>458</v>
      </c>
      <c r="D1309" s="89" t="s">
        <v>5</v>
      </c>
      <c r="E1309" s="91" t="s">
        <v>436</v>
      </c>
      <c r="F1309" s="2">
        <v>2500</v>
      </c>
      <c r="G1309" s="1">
        <v>1</v>
      </c>
      <c r="H1309" s="16">
        <f>תקן_מקור[[#This Row],[עלות פריט]]*תקן_מקור[[#This Row],[כמות]]</f>
        <v>2500</v>
      </c>
    </row>
    <row r="1310" spans="1:8" x14ac:dyDescent="0.3">
      <c r="A1310" s="87" t="s">
        <v>625</v>
      </c>
      <c r="B1310" s="1">
        <v>90</v>
      </c>
      <c r="C1310" s="1" t="s">
        <v>96</v>
      </c>
      <c r="D1310" s="1" t="s">
        <v>216</v>
      </c>
      <c r="E1310" s="91" t="s">
        <v>217</v>
      </c>
      <c r="F1310" s="2">
        <v>600</v>
      </c>
      <c r="G1310" s="1">
        <v>1</v>
      </c>
      <c r="H1310" s="16">
        <f>תקן_מקור[[#This Row],[עלות פריט]]*תקן_מקור[[#This Row],[כמות]]</f>
        <v>600</v>
      </c>
    </row>
    <row r="1311" spans="1:8" x14ac:dyDescent="0.3">
      <c r="A1311" s="87" t="s">
        <v>625</v>
      </c>
      <c r="B1311" s="1">
        <v>90</v>
      </c>
      <c r="C1311" s="1" t="s">
        <v>96</v>
      </c>
      <c r="D1311" s="1" t="s">
        <v>216</v>
      </c>
      <c r="E1311" s="91" t="s">
        <v>30</v>
      </c>
      <c r="F1311" s="2">
        <v>1200</v>
      </c>
      <c r="G1311" s="2">
        <v>1</v>
      </c>
      <c r="H1311" s="16">
        <f>תקן_מקור[[#This Row],[עלות פריט]]*תקן_מקור[[#This Row],[כמות]]</f>
        <v>1200</v>
      </c>
    </row>
    <row r="1312" spans="1:8" x14ac:dyDescent="0.3">
      <c r="A1312" s="87" t="s">
        <v>625</v>
      </c>
      <c r="B1312" s="1">
        <v>90</v>
      </c>
      <c r="C1312" s="1" t="s">
        <v>96</v>
      </c>
      <c r="D1312" s="1" t="s">
        <v>68</v>
      </c>
      <c r="E1312" s="91" t="s">
        <v>30</v>
      </c>
      <c r="F1312" s="2">
        <v>1200</v>
      </c>
      <c r="G1312" s="1">
        <v>1</v>
      </c>
      <c r="H1312" s="16">
        <f>תקן_מקור[[#This Row],[עלות פריט]]*תקן_מקור[[#This Row],[כמות]]</f>
        <v>1200</v>
      </c>
    </row>
    <row r="1313" spans="1:8" x14ac:dyDescent="0.3">
      <c r="A1313" s="87" t="s">
        <v>625</v>
      </c>
      <c r="B1313" s="1">
        <v>90</v>
      </c>
      <c r="C1313" s="1" t="s">
        <v>96</v>
      </c>
      <c r="D1313" s="1" t="s">
        <v>68</v>
      </c>
      <c r="E1313" s="91" t="s">
        <v>136</v>
      </c>
      <c r="F1313" s="2">
        <v>2500</v>
      </c>
      <c r="G1313" s="1">
        <v>1</v>
      </c>
      <c r="H1313" s="16">
        <f>תקן_מקור[[#This Row],[עלות פריט]]*תקן_מקור[[#This Row],[כמות]]</f>
        <v>2500</v>
      </c>
    </row>
    <row r="1314" spans="1:8" x14ac:dyDescent="0.3">
      <c r="A1314" s="87" t="s">
        <v>625</v>
      </c>
      <c r="B1314" s="1">
        <v>90</v>
      </c>
      <c r="C1314" s="1" t="s">
        <v>96</v>
      </c>
      <c r="D1314" s="1" t="s">
        <v>68</v>
      </c>
      <c r="E1314" s="91" t="s">
        <v>59</v>
      </c>
      <c r="F1314" s="2">
        <v>3500</v>
      </c>
      <c r="G1314" s="1">
        <v>4</v>
      </c>
      <c r="H1314" s="16">
        <f>תקן_מקור[[#This Row],[עלות פריט]]*תקן_מקור[[#This Row],[כמות]]</f>
        <v>14000</v>
      </c>
    </row>
    <row r="1315" spans="1:8" x14ac:dyDescent="0.3">
      <c r="A1315" s="87" t="s">
        <v>625</v>
      </c>
      <c r="B1315" s="1">
        <v>90</v>
      </c>
      <c r="C1315" s="1" t="s">
        <v>96</v>
      </c>
      <c r="D1315" s="1" t="s">
        <v>216</v>
      </c>
      <c r="E1315" s="91" t="s">
        <v>29</v>
      </c>
      <c r="F1315" s="2">
        <v>3500</v>
      </c>
      <c r="G1315" s="2">
        <v>1</v>
      </c>
      <c r="H1315" s="16">
        <f>תקן_מקור[[#This Row],[עלות פריט]]*תקן_מקור[[#This Row],[כמות]]</f>
        <v>3500</v>
      </c>
    </row>
    <row r="1316" spans="1:8" x14ac:dyDescent="0.3">
      <c r="A1316" s="87" t="s">
        <v>625</v>
      </c>
      <c r="B1316" s="1">
        <v>90</v>
      </c>
      <c r="C1316" s="1" t="s">
        <v>96</v>
      </c>
      <c r="D1316" s="1" t="s">
        <v>204</v>
      </c>
      <c r="E1316" s="91" t="s">
        <v>29</v>
      </c>
      <c r="F1316" s="2">
        <v>3500</v>
      </c>
      <c r="G1316" s="1">
        <v>2</v>
      </c>
      <c r="H1316" s="16">
        <f>תקן_מקור[[#This Row],[עלות פריט]]*תקן_מקור[[#This Row],[כמות]]</f>
        <v>7000</v>
      </c>
    </row>
    <row r="1317" spans="1:8" x14ac:dyDescent="0.3">
      <c r="A1317" s="87" t="s">
        <v>625</v>
      </c>
      <c r="B1317" s="1">
        <v>90</v>
      </c>
      <c r="C1317" s="1" t="s">
        <v>100</v>
      </c>
      <c r="D1317" s="89" t="s">
        <v>100</v>
      </c>
      <c r="E1317" s="92" t="s">
        <v>205</v>
      </c>
      <c r="F1317" s="2"/>
      <c r="G1317" s="1">
        <v>0</v>
      </c>
      <c r="H1317" s="16">
        <f>תקן_מקור[[#This Row],[עלות פריט]]*תקן_מקור[[#This Row],[כמות]]</f>
        <v>0</v>
      </c>
    </row>
    <row r="1318" spans="1:8" x14ac:dyDescent="0.3">
      <c r="A1318" s="87" t="s">
        <v>625</v>
      </c>
      <c r="B1318" s="1">
        <v>90</v>
      </c>
      <c r="C1318" s="1" t="s">
        <v>116</v>
      </c>
      <c r="D1318" s="89" t="s">
        <v>109</v>
      </c>
      <c r="E1318" s="91" t="s">
        <v>101</v>
      </c>
      <c r="F1318" s="2">
        <v>4500</v>
      </c>
      <c r="G1318" s="1">
        <v>1</v>
      </c>
      <c r="H1318" s="16">
        <f>תקן_מקור[[#This Row],[עלות פריט]]*תקן_מקור[[#This Row],[כמות]]</f>
        <v>4500</v>
      </c>
    </row>
    <row r="1319" spans="1:8" x14ac:dyDescent="0.3">
      <c r="A1319" s="87" t="s">
        <v>625</v>
      </c>
      <c r="B1319" s="1">
        <v>90</v>
      </c>
      <c r="C1319" s="1" t="s">
        <v>116</v>
      </c>
      <c r="D1319" s="1" t="s">
        <v>68</v>
      </c>
      <c r="E1319" s="91" t="s">
        <v>201</v>
      </c>
      <c r="F1319" s="2">
        <v>2500</v>
      </c>
      <c r="G1319" s="1">
        <v>1</v>
      </c>
      <c r="H1319" s="16">
        <f>תקן_מקור[[#This Row],[עלות פריט]]*תקן_מקור[[#This Row],[כמות]]</f>
        <v>2500</v>
      </c>
    </row>
    <row r="1320" spans="1:8" x14ac:dyDescent="0.3">
      <c r="A1320" s="87" t="s">
        <v>625</v>
      </c>
      <c r="B1320" s="1">
        <v>90</v>
      </c>
      <c r="C1320" s="1" t="s">
        <v>116</v>
      </c>
      <c r="D1320" s="1" t="s">
        <v>33</v>
      </c>
      <c r="E1320" s="91" t="s">
        <v>201</v>
      </c>
      <c r="F1320" s="2">
        <v>2500</v>
      </c>
      <c r="G1320" s="2">
        <v>1</v>
      </c>
      <c r="H1320" s="16">
        <f>תקן_מקור[[#This Row],[עלות פריט]]*תקן_מקור[[#This Row],[כמות]]</f>
        <v>2500</v>
      </c>
    </row>
    <row r="1321" spans="1:8" x14ac:dyDescent="0.3">
      <c r="A1321" s="87" t="s">
        <v>625</v>
      </c>
      <c r="B1321" s="1">
        <v>90</v>
      </c>
      <c r="C1321" s="1" t="s">
        <v>116</v>
      </c>
      <c r="D1321" s="1" t="s">
        <v>214</v>
      </c>
      <c r="E1321" s="91" t="s">
        <v>201</v>
      </c>
      <c r="F1321" s="2">
        <v>2500</v>
      </c>
      <c r="G1321" s="1">
        <v>3</v>
      </c>
      <c r="H1321" s="16">
        <f>תקן_מקור[[#This Row],[עלות פריט]]*תקן_מקור[[#This Row],[כמות]]</f>
        <v>7500</v>
      </c>
    </row>
    <row r="1322" spans="1:8" x14ac:dyDescent="0.3">
      <c r="A1322" s="87" t="s">
        <v>625</v>
      </c>
      <c r="B1322" s="1">
        <v>90</v>
      </c>
      <c r="C1322" s="1" t="s">
        <v>116</v>
      </c>
      <c r="D1322" s="1" t="s">
        <v>204</v>
      </c>
      <c r="E1322" s="91" t="s">
        <v>201</v>
      </c>
      <c r="F1322" s="2">
        <v>2500</v>
      </c>
      <c r="G1322" s="1">
        <v>3</v>
      </c>
      <c r="H1322" s="16">
        <f>תקן_מקור[[#This Row],[עלות פריט]]*תקן_מקור[[#This Row],[כמות]]</f>
        <v>7500</v>
      </c>
    </row>
    <row r="1323" spans="1:8" x14ac:dyDescent="0.3">
      <c r="A1323" s="87" t="s">
        <v>625</v>
      </c>
      <c r="B1323" s="1">
        <v>90</v>
      </c>
      <c r="C1323" s="1" t="s">
        <v>116</v>
      </c>
      <c r="D1323" s="1" t="s">
        <v>0</v>
      </c>
      <c r="E1323" s="91" t="s">
        <v>200</v>
      </c>
      <c r="F1323" s="2">
        <v>5000</v>
      </c>
      <c r="G1323" s="2">
        <v>1</v>
      </c>
      <c r="H1323" s="16">
        <f>תקן_מקור[[#This Row],[עלות פריט]]*תקן_מקור[[#This Row],[כמות]]</f>
        <v>5000</v>
      </c>
    </row>
    <row r="1324" spans="1:8" x14ac:dyDescent="0.3">
      <c r="A1324" s="87" t="s">
        <v>625</v>
      </c>
      <c r="B1324" s="1">
        <v>90</v>
      </c>
      <c r="C1324" s="1" t="s">
        <v>116</v>
      </c>
      <c r="D1324" s="1" t="s">
        <v>5</v>
      </c>
      <c r="E1324" s="91" t="s">
        <v>200</v>
      </c>
      <c r="F1324" s="2">
        <v>5000</v>
      </c>
      <c r="G1324" s="1">
        <v>1</v>
      </c>
      <c r="H1324" s="16">
        <f>תקן_מקור[[#This Row],[עלות פריט]]*תקן_מקור[[#This Row],[כמות]]</f>
        <v>5000</v>
      </c>
    </row>
    <row r="1325" spans="1:8" x14ac:dyDescent="0.3">
      <c r="A1325" s="87" t="s">
        <v>625</v>
      </c>
      <c r="B1325" s="1">
        <v>90</v>
      </c>
      <c r="C1325" s="1" t="s">
        <v>116</v>
      </c>
      <c r="D1325" s="1" t="s">
        <v>5</v>
      </c>
      <c r="E1325" s="91" t="s">
        <v>199</v>
      </c>
      <c r="F1325" s="2">
        <v>8000</v>
      </c>
      <c r="G1325" s="1">
        <v>1</v>
      </c>
      <c r="H1325" s="16">
        <f>תקן_מקור[[#This Row],[עלות פריט]]*תקן_מקור[[#This Row],[כמות]]</f>
        <v>8000</v>
      </c>
    </row>
    <row r="1326" spans="1:8" x14ac:dyDescent="0.3">
      <c r="A1326" s="87" t="s">
        <v>625</v>
      </c>
      <c r="B1326" s="1">
        <v>90</v>
      </c>
      <c r="C1326" s="1" t="s">
        <v>116</v>
      </c>
      <c r="D1326" s="1" t="s">
        <v>116</v>
      </c>
      <c r="E1326" s="91" t="s">
        <v>103</v>
      </c>
      <c r="F1326" s="2">
        <v>900</v>
      </c>
      <c r="G1326" s="1">
        <v>2</v>
      </c>
      <c r="H1326" s="16">
        <f>תקן_מקור[[#This Row],[עלות פריט]]*תקן_מקור[[#This Row],[כמות]]</f>
        <v>1800</v>
      </c>
    </row>
    <row r="1327" spans="1:8" x14ac:dyDescent="0.3">
      <c r="A1327" s="87" t="s">
        <v>625</v>
      </c>
      <c r="B1327" s="1">
        <v>90</v>
      </c>
      <c r="C1327" s="1" t="s">
        <v>116</v>
      </c>
      <c r="D1327" s="1" t="s">
        <v>109</v>
      </c>
      <c r="E1327" s="91" t="s">
        <v>426</v>
      </c>
      <c r="F1327" s="2">
        <v>5000</v>
      </c>
      <c r="G1327" s="2">
        <v>3</v>
      </c>
      <c r="H1327" s="16">
        <f>תקן_מקור[[#This Row],[עלות פריט]]*תקן_מקור[[#This Row],[כמות]]</f>
        <v>15000</v>
      </c>
    </row>
    <row r="1328" spans="1:8" x14ac:dyDescent="0.3">
      <c r="A1328" s="87" t="s">
        <v>625</v>
      </c>
      <c r="B1328" s="1">
        <v>90</v>
      </c>
      <c r="C1328" s="1" t="s">
        <v>116</v>
      </c>
      <c r="D1328" s="1" t="s">
        <v>116</v>
      </c>
      <c r="E1328" s="91" t="s">
        <v>61</v>
      </c>
      <c r="F1328" s="2">
        <v>5200</v>
      </c>
      <c r="G1328" s="2">
        <v>1</v>
      </c>
      <c r="H1328" s="16">
        <f>תקן_מקור[[#This Row],[עלות פריט]]*תקן_מקור[[#This Row],[כמות]]</f>
        <v>5200</v>
      </c>
    </row>
    <row r="1329" spans="1:8" x14ac:dyDescent="0.3">
      <c r="A1329" s="87" t="s">
        <v>625</v>
      </c>
      <c r="B1329" s="1">
        <v>90</v>
      </c>
      <c r="C1329" s="1" t="s">
        <v>116</v>
      </c>
      <c r="D1329" s="1" t="s">
        <v>116</v>
      </c>
      <c r="E1329" s="91" t="s">
        <v>60</v>
      </c>
      <c r="F1329" s="2">
        <v>6100</v>
      </c>
      <c r="G1329" s="2">
        <v>1</v>
      </c>
      <c r="H1329" s="16">
        <f>תקן_מקור[[#This Row],[עלות פריט]]*תקן_מקור[[#This Row],[כמות]]</f>
        <v>6100</v>
      </c>
    </row>
    <row r="1330" spans="1:8" x14ac:dyDescent="0.3">
      <c r="A1330" s="87" t="s">
        <v>625</v>
      </c>
      <c r="B1330" s="1">
        <v>90</v>
      </c>
      <c r="C1330" s="1" t="s">
        <v>116</v>
      </c>
      <c r="D1330" s="1" t="s">
        <v>116</v>
      </c>
      <c r="E1330" s="91" t="s">
        <v>397</v>
      </c>
      <c r="F1330" s="2">
        <v>5000</v>
      </c>
      <c r="G1330" s="2">
        <v>1</v>
      </c>
      <c r="H1330" s="16">
        <f>תקן_מקור[[#This Row],[עלות פריט]]*תקן_מקור[[#This Row],[כמות]]</f>
        <v>5000</v>
      </c>
    </row>
    <row r="1331" spans="1:8" x14ac:dyDescent="0.3">
      <c r="A1331" s="87" t="s">
        <v>625</v>
      </c>
      <c r="B1331" s="1">
        <v>90</v>
      </c>
      <c r="C1331" s="1" t="s">
        <v>95</v>
      </c>
      <c r="D1331" s="1" t="s">
        <v>9</v>
      </c>
      <c r="E1331" s="91" t="s">
        <v>210</v>
      </c>
      <c r="F1331" s="2">
        <v>1000</v>
      </c>
      <c r="G1331" s="1">
        <v>1</v>
      </c>
      <c r="H1331" s="16">
        <f>תקן_מקור[[#This Row],[עלות פריט]]*תקן_מקור[[#This Row],[כמות]]</f>
        <v>1000</v>
      </c>
    </row>
    <row r="1332" spans="1:8" x14ac:dyDescent="0.3">
      <c r="A1332" s="87" t="s">
        <v>625</v>
      </c>
      <c r="B1332" s="1">
        <v>90</v>
      </c>
      <c r="C1332" s="1" t="s">
        <v>95</v>
      </c>
      <c r="D1332" s="1" t="s">
        <v>36</v>
      </c>
      <c r="E1332" s="91" t="s">
        <v>210</v>
      </c>
      <c r="F1332" s="2">
        <v>1000</v>
      </c>
      <c r="G1332" s="1">
        <v>1</v>
      </c>
      <c r="H1332" s="16">
        <f>תקן_מקור[[#This Row],[עלות פריט]]*תקן_מקור[[#This Row],[כמות]]</f>
        <v>1000</v>
      </c>
    </row>
    <row r="1333" spans="1:8" x14ac:dyDescent="0.3">
      <c r="A1333" s="87" t="s">
        <v>625</v>
      </c>
      <c r="B1333" s="1">
        <v>90</v>
      </c>
      <c r="C1333" s="1" t="s">
        <v>95</v>
      </c>
      <c r="D1333" s="1" t="s">
        <v>214</v>
      </c>
      <c r="E1333" s="91" t="s">
        <v>210</v>
      </c>
      <c r="F1333" s="2">
        <v>1000</v>
      </c>
      <c r="G1333" s="1">
        <v>6</v>
      </c>
      <c r="H1333" s="16">
        <f>תקן_מקור[[#This Row],[עלות פריט]]*תקן_מקור[[#This Row],[כמות]]</f>
        <v>6000</v>
      </c>
    </row>
    <row r="1334" spans="1:8" x14ac:dyDescent="0.3">
      <c r="A1334" s="87" t="s">
        <v>625</v>
      </c>
      <c r="B1334" s="1">
        <v>90</v>
      </c>
      <c r="C1334" s="1" t="s">
        <v>95</v>
      </c>
      <c r="D1334" s="1" t="s">
        <v>87</v>
      </c>
      <c r="E1334" s="91" t="s">
        <v>210</v>
      </c>
      <c r="F1334" s="2">
        <v>1000</v>
      </c>
      <c r="G1334" s="1">
        <v>4</v>
      </c>
      <c r="H1334" s="16">
        <f>תקן_מקור[[#This Row],[עלות פריט]]*תקן_מקור[[#This Row],[כמות]]</f>
        <v>4000</v>
      </c>
    </row>
    <row r="1335" spans="1:8" x14ac:dyDescent="0.3">
      <c r="A1335" s="87" t="s">
        <v>625</v>
      </c>
      <c r="B1335" s="1">
        <v>90</v>
      </c>
      <c r="C1335" s="1" t="s">
        <v>95</v>
      </c>
      <c r="D1335" s="1" t="s">
        <v>69</v>
      </c>
      <c r="E1335" s="91" t="s">
        <v>210</v>
      </c>
      <c r="F1335" s="2">
        <v>1000</v>
      </c>
      <c r="G1335" s="1">
        <v>1</v>
      </c>
      <c r="H1335" s="16">
        <f>תקן_מקור[[#This Row],[עלות פריט]]*תקן_מקור[[#This Row],[כמות]]</f>
        <v>1000</v>
      </c>
    </row>
    <row r="1336" spans="1:8" x14ac:dyDescent="0.3">
      <c r="A1336" s="87" t="s">
        <v>625</v>
      </c>
      <c r="B1336" s="1">
        <v>90</v>
      </c>
      <c r="C1336" s="1" t="s">
        <v>95</v>
      </c>
      <c r="D1336" s="1" t="s">
        <v>216</v>
      </c>
      <c r="E1336" s="91" t="s">
        <v>211</v>
      </c>
      <c r="F1336" s="2">
        <v>1500</v>
      </c>
      <c r="G1336" s="2">
        <v>2</v>
      </c>
      <c r="H1336" s="16">
        <f>תקן_מקור[[#This Row],[עלות פריט]]*תקן_מקור[[#This Row],[כמות]]</f>
        <v>3000</v>
      </c>
    </row>
    <row r="1337" spans="1:8" x14ac:dyDescent="0.3">
      <c r="A1337" s="87" t="s">
        <v>625</v>
      </c>
      <c r="B1337" s="1">
        <v>90</v>
      </c>
      <c r="C1337" s="1" t="s">
        <v>95</v>
      </c>
      <c r="D1337" s="1" t="s">
        <v>68</v>
      </c>
      <c r="E1337" s="91" t="s">
        <v>211</v>
      </c>
      <c r="F1337" s="2">
        <v>1500</v>
      </c>
      <c r="G1337" s="1">
        <v>1</v>
      </c>
      <c r="H1337" s="16">
        <f>תקן_מקור[[#This Row],[עלות פריט]]*תקן_מקור[[#This Row],[כמות]]</f>
        <v>1500</v>
      </c>
    </row>
    <row r="1338" spans="1:8" x14ac:dyDescent="0.3">
      <c r="A1338" s="87" t="s">
        <v>625</v>
      </c>
      <c r="B1338" s="1">
        <v>90</v>
      </c>
      <c r="C1338" s="1" t="s">
        <v>95</v>
      </c>
      <c r="D1338" s="1" t="s">
        <v>33</v>
      </c>
      <c r="E1338" s="91" t="s">
        <v>211</v>
      </c>
      <c r="F1338" s="2">
        <v>1500</v>
      </c>
      <c r="G1338" s="2">
        <v>1</v>
      </c>
      <c r="H1338" s="16">
        <f>תקן_מקור[[#This Row],[עלות פריט]]*תקן_מקור[[#This Row],[כמות]]</f>
        <v>1500</v>
      </c>
    </row>
    <row r="1339" spans="1:8" x14ac:dyDescent="0.3">
      <c r="A1339" s="87" t="s">
        <v>625</v>
      </c>
      <c r="B1339" s="1">
        <v>90</v>
      </c>
      <c r="C1339" s="1" t="s">
        <v>95</v>
      </c>
      <c r="D1339" s="1" t="s">
        <v>204</v>
      </c>
      <c r="E1339" s="91" t="s">
        <v>211</v>
      </c>
      <c r="F1339" s="2">
        <v>1500</v>
      </c>
      <c r="G1339" s="1">
        <v>3</v>
      </c>
      <c r="H1339" s="16">
        <f>תקן_מקור[[#This Row],[עלות פריט]]*תקן_מקור[[#This Row],[כמות]]</f>
        <v>4500</v>
      </c>
    </row>
    <row r="1340" spans="1:8" x14ac:dyDescent="0.3">
      <c r="A1340" s="87" t="s">
        <v>625</v>
      </c>
      <c r="B1340" s="1">
        <v>90</v>
      </c>
      <c r="C1340" s="1" t="s">
        <v>95</v>
      </c>
      <c r="D1340" s="89" t="s">
        <v>216</v>
      </c>
      <c r="E1340" s="91" t="s">
        <v>111</v>
      </c>
      <c r="F1340" s="2">
        <v>1500</v>
      </c>
      <c r="G1340" s="1">
        <v>1</v>
      </c>
      <c r="H1340" s="16">
        <f>תקן_מקור[[#This Row],[עלות פריט]]*תקן_מקור[[#This Row],[כמות]]</f>
        <v>1500</v>
      </c>
    </row>
    <row r="1341" spans="1:8" x14ac:dyDescent="0.3">
      <c r="A1341" s="87" t="s">
        <v>625</v>
      </c>
      <c r="B1341" s="1">
        <v>90</v>
      </c>
      <c r="C1341" s="1" t="s">
        <v>95</v>
      </c>
      <c r="D1341" s="1" t="s">
        <v>3</v>
      </c>
      <c r="E1341" s="91" t="s">
        <v>209</v>
      </c>
      <c r="F1341" s="2">
        <v>1000</v>
      </c>
      <c r="G1341" s="1">
        <v>3</v>
      </c>
      <c r="H1341" s="16">
        <f>תקן_מקור[[#This Row],[עלות פריט]]*תקן_מקור[[#This Row],[כמות]]</f>
        <v>3000</v>
      </c>
    </row>
    <row r="1342" spans="1:8" ht="15" customHeight="1" x14ac:dyDescent="0.3">
      <c r="A1342" s="87" t="s">
        <v>625</v>
      </c>
      <c r="B1342" s="1">
        <v>90</v>
      </c>
      <c r="C1342" s="1" t="s">
        <v>95</v>
      </c>
      <c r="D1342" s="1" t="s">
        <v>35</v>
      </c>
      <c r="E1342" s="91" t="s">
        <v>209</v>
      </c>
      <c r="F1342" s="2">
        <v>1000</v>
      </c>
      <c r="G1342" s="1">
        <v>1</v>
      </c>
      <c r="H1342" s="16">
        <f>תקן_מקור[[#This Row],[עלות פריט]]*תקן_מקור[[#This Row],[כמות]]</f>
        <v>1000</v>
      </c>
    </row>
    <row r="1343" spans="1:8" x14ac:dyDescent="0.3">
      <c r="A1343" s="87" t="s">
        <v>625</v>
      </c>
      <c r="B1343" s="1">
        <v>90</v>
      </c>
      <c r="C1343" s="1" t="s">
        <v>95</v>
      </c>
      <c r="D1343" s="1" t="s">
        <v>216</v>
      </c>
      <c r="E1343" s="91" t="s">
        <v>215</v>
      </c>
      <c r="F1343" s="2">
        <v>1200</v>
      </c>
      <c r="G1343" s="2">
        <v>1</v>
      </c>
      <c r="H1343" s="16">
        <f>תקן_מקור[[#This Row],[עלות פריט]]*תקן_מקור[[#This Row],[כמות]]</f>
        <v>1200</v>
      </c>
    </row>
    <row r="1344" spans="1:8" x14ac:dyDescent="0.3">
      <c r="A1344" s="87" t="s">
        <v>625</v>
      </c>
      <c r="B1344" s="1">
        <v>90</v>
      </c>
      <c r="C1344" s="1" t="s">
        <v>95</v>
      </c>
      <c r="D1344" s="1" t="s">
        <v>33</v>
      </c>
      <c r="E1344" s="91" t="s">
        <v>215</v>
      </c>
      <c r="F1344" s="2">
        <v>1200</v>
      </c>
      <c r="G1344" s="2">
        <v>1</v>
      </c>
      <c r="H1344" s="16">
        <f>תקן_מקור[[#This Row],[עלות פריט]]*תקן_מקור[[#This Row],[כמות]]</f>
        <v>1200</v>
      </c>
    </row>
    <row r="1345" spans="1:8" x14ac:dyDescent="0.3">
      <c r="A1345" s="87" t="s">
        <v>625</v>
      </c>
      <c r="B1345" s="1">
        <v>90</v>
      </c>
      <c r="C1345" s="1" t="s">
        <v>95</v>
      </c>
      <c r="D1345" s="1" t="s">
        <v>204</v>
      </c>
      <c r="E1345" s="91" t="s">
        <v>8</v>
      </c>
      <c r="F1345" s="2">
        <v>400</v>
      </c>
      <c r="G1345" s="1">
        <v>1</v>
      </c>
      <c r="H1345" s="16">
        <f>תקן_מקור[[#This Row],[עלות פריט]]*תקן_מקור[[#This Row],[כמות]]</f>
        <v>400</v>
      </c>
    </row>
    <row r="1346" spans="1:8" x14ac:dyDescent="0.3">
      <c r="A1346" s="87" t="s">
        <v>625</v>
      </c>
      <c r="B1346" s="1">
        <v>90</v>
      </c>
      <c r="C1346" s="1" t="s">
        <v>95</v>
      </c>
      <c r="D1346" s="1" t="s">
        <v>214</v>
      </c>
      <c r="E1346" s="91" t="s">
        <v>129</v>
      </c>
      <c r="F1346" s="2">
        <v>2500</v>
      </c>
      <c r="G1346" s="2">
        <v>1</v>
      </c>
      <c r="H1346" s="16">
        <f>תקן_מקור[[#This Row],[עלות פריט]]*תקן_מקור[[#This Row],[כמות]]</f>
        <v>2500</v>
      </c>
    </row>
    <row r="1347" spans="1:8" x14ac:dyDescent="0.3">
      <c r="A1347" s="87" t="s">
        <v>625</v>
      </c>
      <c r="B1347" s="1">
        <v>90</v>
      </c>
      <c r="C1347" s="1" t="s">
        <v>95</v>
      </c>
      <c r="D1347" s="1" t="s">
        <v>204</v>
      </c>
      <c r="E1347" s="91" t="s">
        <v>129</v>
      </c>
      <c r="F1347" s="2">
        <v>2500</v>
      </c>
      <c r="G1347" s="1">
        <v>2</v>
      </c>
      <c r="H1347" s="16">
        <f>תקן_מקור[[#This Row],[עלות פריט]]*תקן_מקור[[#This Row],[כמות]]</f>
        <v>5000</v>
      </c>
    </row>
    <row r="1348" spans="1:8" x14ac:dyDescent="0.3">
      <c r="A1348" s="87" t="s">
        <v>625</v>
      </c>
      <c r="B1348" s="1">
        <v>90</v>
      </c>
      <c r="C1348" s="1" t="s">
        <v>95</v>
      </c>
      <c r="D1348" s="1" t="s">
        <v>216</v>
      </c>
      <c r="E1348" s="91" t="s">
        <v>108</v>
      </c>
      <c r="F1348" s="2">
        <v>900</v>
      </c>
      <c r="G1348" s="2">
        <v>2</v>
      </c>
      <c r="H1348" s="16">
        <f>תקן_מקור[[#This Row],[עלות פריט]]*תקן_מקור[[#This Row],[כמות]]</f>
        <v>1800</v>
      </c>
    </row>
    <row r="1349" spans="1:8" x14ac:dyDescent="0.3">
      <c r="A1349" s="87" t="s">
        <v>625</v>
      </c>
      <c r="B1349" s="1">
        <v>90</v>
      </c>
      <c r="C1349" s="1" t="s">
        <v>95</v>
      </c>
      <c r="D1349" s="1" t="s">
        <v>204</v>
      </c>
      <c r="E1349" s="91" t="s">
        <v>108</v>
      </c>
      <c r="F1349" s="2">
        <v>900</v>
      </c>
      <c r="G1349" s="1">
        <v>1</v>
      </c>
      <c r="H1349" s="16">
        <f>תקן_מקור[[#This Row],[עלות פריט]]*תקן_מקור[[#This Row],[כמות]]</f>
        <v>900</v>
      </c>
    </row>
    <row r="1350" spans="1:8" x14ac:dyDescent="0.3">
      <c r="A1350" s="87" t="s">
        <v>625</v>
      </c>
      <c r="B1350" s="1">
        <v>90</v>
      </c>
      <c r="C1350" s="1" t="s">
        <v>95</v>
      </c>
      <c r="D1350" s="1" t="s">
        <v>0</v>
      </c>
      <c r="E1350" s="91" t="s">
        <v>212</v>
      </c>
      <c r="F1350" s="2">
        <v>1500</v>
      </c>
      <c r="G1350" s="2">
        <v>3</v>
      </c>
      <c r="H1350" s="16">
        <f>תקן_מקור[[#This Row],[עלות פריט]]*תקן_מקור[[#This Row],[כמות]]</f>
        <v>4500</v>
      </c>
    </row>
    <row r="1351" spans="1:8" x14ac:dyDescent="0.3">
      <c r="A1351" s="87" t="s">
        <v>625</v>
      </c>
      <c r="B1351" s="1">
        <v>90</v>
      </c>
      <c r="C1351" s="1" t="s">
        <v>95</v>
      </c>
      <c r="D1351" s="1" t="s">
        <v>214</v>
      </c>
      <c r="E1351" s="91" t="s">
        <v>212</v>
      </c>
      <c r="F1351" s="2">
        <v>1500</v>
      </c>
      <c r="G1351" s="1">
        <v>3</v>
      </c>
      <c r="H1351" s="16">
        <f>תקן_מקור[[#This Row],[עלות פריט]]*תקן_מקור[[#This Row],[כמות]]</f>
        <v>4500</v>
      </c>
    </row>
    <row r="1352" spans="1:8" x14ac:dyDescent="0.3">
      <c r="A1352" s="87" t="s">
        <v>625</v>
      </c>
      <c r="B1352" s="1">
        <v>90</v>
      </c>
      <c r="C1352" s="1" t="s">
        <v>95</v>
      </c>
      <c r="D1352" s="1" t="s">
        <v>122</v>
      </c>
      <c r="E1352" s="91" t="s">
        <v>83</v>
      </c>
      <c r="F1352" s="2">
        <v>350</v>
      </c>
      <c r="G1352" s="2">
        <v>3</v>
      </c>
      <c r="H1352" s="16">
        <f>תקן_מקור[[#This Row],[עלות פריט]]*תקן_מקור[[#This Row],[כמות]]</f>
        <v>1050</v>
      </c>
    </row>
    <row r="1353" spans="1:8" x14ac:dyDescent="0.3">
      <c r="A1353" s="87" t="s">
        <v>625</v>
      </c>
      <c r="B1353" s="1">
        <v>90</v>
      </c>
      <c r="C1353" s="1" t="s">
        <v>95</v>
      </c>
      <c r="D1353" s="1" t="s">
        <v>216</v>
      </c>
      <c r="E1353" s="91" t="s">
        <v>31</v>
      </c>
      <c r="F1353" s="2">
        <v>15000</v>
      </c>
      <c r="G1353" s="2">
        <v>1</v>
      </c>
      <c r="H1353" s="16">
        <f>תקן_מקור[[#This Row],[עלות פריט]]*תקן_מקור[[#This Row],[כמות]]</f>
        <v>15000</v>
      </c>
    </row>
    <row r="1354" spans="1:8" x14ac:dyDescent="0.3">
      <c r="A1354" s="87" t="s">
        <v>625</v>
      </c>
      <c r="B1354" s="1">
        <v>90</v>
      </c>
      <c r="C1354" s="1" t="s">
        <v>95</v>
      </c>
      <c r="D1354" s="1" t="s">
        <v>109</v>
      </c>
      <c r="E1354" s="91" t="s">
        <v>198</v>
      </c>
      <c r="F1354" s="2">
        <v>375</v>
      </c>
      <c r="G1354" s="2">
        <v>40</v>
      </c>
      <c r="H1354" s="16">
        <f>תקן_מקור[[#This Row],[עלות פריט]]*תקן_מקור[[#This Row],[כמות]]</f>
        <v>15000</v>
      </c>
    </row>
    <row r="1355" spans="1:8" x14ac:dyDescent="0.3">
      <c r="A1355" s="87" t="s">
        <v>625</v>
      </c>
      <c r="B1355" s="1">
        <v>90</v>
      </c>
      <c r="C1355" s="1" t="s">
        <v>95</v>
      </c>
      <c r="D1355" s="1" t="s">
        <v>36</v>
      </c>
      <c r="E1355" s="91" t="s">
        <v>7</v>
      </c>
      <c r="F1355" s="2">
        <v>600</v>
      </c>
      <c r="G1355" s="1">
        <v>2</v>
      </c>
      <c r="H1355" s="16">
        <f>תקן_מקור[[#This Row],[עלות פריט]]*תקן_מקור[[#This Row],[כמות]]</f>
        <v>1200</v>
      </c>
    </row>
    <row r="1356" spans="1:8" x14ac:dyDescent="0.3">
      <c r="A1356" s="87" t="s">
        <v>625</v>
      </c>
      <c r="B1356" s="1">
        <v>90</v>
      </c>
      <c r="C1356" s="1" t="s">
        <v>95</v>
      </c>
      <c r="D1356" s="1" t="s">
        <v>214</v>
      </c>
      <c r="E1356" s="91" t="s">
        <v>7</v>
      </c>
      <c r="F1356" s="2">
        <v>600</v>
      </c>
      <c r="G1356" s="1">
        <v>6</v>
      </c>
      <c r="H1356" s="16">
        <f>תקן_מקור[[#This Row],[עלות פריט]]*תקן_מקור[[#This Row],[כמות]]</f>
        <v>3600</v>
      </c>
    </row>
    <row r="1357" spans="1:8" x14ac:dyDescent="0.3">
      <c r="A1357" s="87" t="s">
        <v>625</v>
      </c>
      <c r="B1357" s="1">
        <v>90</v>
      </c>
      <c r="C1357" s="1" t="s">
        <v>95</v>
      </c>
      <c r="D1357" s="1" t="s">
        <v>87</v>
      </c>
      <c r="E1357" s="91" t="s">
        <v>7</v>
      </c>
      <c r="F1357" s="2">
        <v>600</v>
      </c>
      <c r="G1357" s="1">
        <v>9</v>
      </c>
      <c r="H1357" s="16">
        <f>תקן_מקור[[#This Row],[עלות פריט]]*תקן_מקור[[#This Row],[כמות]]</f>
        <v>5400</v>
      </c>
    </row>
    <row r="1358" spans="1:8" x14ac:dyDescent="0.3">
      <c r="A1358" s="87" t="s">
        <v>625</v>
      </c>
      <c r="B1358" s="1">
        <v>90</v>
      </c>
      <c r="C1358" s="1" t="s">
        <v>95</v>
      </c>
      <c r="D1358" s="1" t="s">
        <v>216</v>
      </c>
      <c r="E1358" s="91" t="s">
        <v>10</v>
      </c>
      <c r="F1358" s="2">
        <v>800</v>
      </c>
      <c r="G1358" s="2">
        <v>2</v>
      </c>
      <c r="H1358" s="16">
        <f>תקן_מקור[[#This Row],[עלות פריט]]*תקן_מקור[[#This Row],[כמות]]</f>
        <v>1600</v>
      </c>
    </row>
    <row r="1359" spans="1:8" x14ac:dyDescent="0.3">
      <c r="A1359" s="87" t="s">
        <v>625</v>
      </c>
      <c r="B1359" s="1">
        <v>90</v>
      </c>
      <c r="C1359" s="1" t="s">
        <v>95</v>
      </c>
      <c r="D1359" s="1" t="s">
        <v>68</v>
      </c>
      <c r="E1359" s="91" t="s">
        <v>10</v>
      </c>
      <c r="F1359" s="2">
        <v>1400</v>
      </c>
      <c r="G1359" s="1">
        <v>1</v>
      </c>
      <c r="H1359" s="16">
        <f>תקן_מקור[[#This Row],[עלות פריט]]*תקן_מקור[[#This Row],[כמות]]</f>
        <v>1400</v>
      </c>
    </row>
    <row r="1360" spans="1:8" x14ac:dyDescent="0.3">
      <c r="A1360" s="87" t="s">
        <v>625</v>
      </c>
      <c r="B1360" s="1">
        <v>90</v>
      </c>
      <c r="C1360" s="1" t="s">
        <v>95</v>
      </c>
      <c r="D1360" s="1" t="s">
        <v>204</v>
      </c>
      <c r="E1360" s="91" t="s">
        <v>10</v>
      </c>
      <c r="F1360" s="2">
        <v>800</v>
      </c>
      <c r="G1360" s="1">
        <v>2</v>
      </c>
      <c r="H1360" s="16">
        <f>תקן_מקור[[#This Row],[עלות פריט]]*תקן_מקור[[#This Row],[כמות]]</f>
        <v>1600</v>
      </c>
    </row>
    <row r="1361" spans="1:8" x14ac:dyDescent="0.3">
      <c r="A1361" s="87" t="s">
        <v>625</v>
      </c>
      <c r="B1361" s="1">
        <v>90</v>
      </c>
      <c r="C1361" s="1" t="s">
        <v>95</v>
      </c>
      <c r="D1361" s="1" t="s">
        <v>69</v>
      </c>
      <c r="E1361" s="91" t="s">
        <v>10</v>
      </c>
      <c r="F1361" s="2">
        <v>1200</v>
      </c>
      <c r="G1361" s="1">
        <v>1</v>
      </c>
      <c r="H1361" s="16">
        <f>תקן_מקור[[#This Row],[עלות פריט]]*תקן_מקור[[#This Row],[כמות]]</f>
        <v>1200</v>
      </c>
    </row>
    <row r="1362" spans="1:8" x14ac:dyDescent="0.3">
      <c r="A1362" s="87" t="s">
        <v>625</v>
      </c>
      <c r="B1362" s="1">
        <v>90</v>
      </c>
      <c r="C1362" s="1" t="s">
        <v>95</v>
      </c>
      <c r="D1362" s="1" t="s">
        <v>0</v>
      </c>
      <c r="E1362" s="91" t="s">
        <v>84</v>
      </c>
      <c r="F1362" s="2">
        <v>750</v>
      </c>
      <c r="G1362" s="2">
        <v>8</v>
      </c>
      <c r="H1362" s="16">
        <f>תקן_מקור[[#This Row],[עלות פריט]]*תקן_מקור[[#This Row],[כמות]]</f>
        <v>6000</v>
      </c>
    </row>
    <row r="1363" spans="1:8" x14ac:dyDescent="0.3">
      <c r="A1363" s="87" t="s">
        <v>625</v>
      </c>
      <c r="B1363" s="1">
        <v>90</v>
      </c>
      <c r="C1363" s="1" t="s">
        <v>95</v>
      </c>
      <c r="D1363" s="1" t="s">
        <v>9</v>
      </c>
      <c r="E1363" s="91" t="s">
        <v>86</v>
      </c>
      <c r="F1363" s="2">
        <v>2000</v>
      </c>
      <c r="G1363" s="1">
        <v>3</v>
      </c>
      <c r="H1363" s="16">
        <f>תקן_מקור[[#This Row],[עלות פריט]]*תקן_מקור[[#This Row],[כמות]]</f>
        <v>6000</v>
      </c>
    </row>
    <row r="1364" spans="1:8" x14ac:dyDescent="0.3">
      <c r="A1364" s="87" t="s">
        <v>625</v>
      </c>
      <c r="B1364" s="1">
        <v>90</v>
      </c>
      <c r="C1364" s="1" t="s">
        <v>95</v>
      </c>
      <c r="D1364" s="1" t="s">
        <v>9</v>
      </c>
      <c r="E1364" s="91" t="s">
        <v>137</v>
      </c>
      <c r="F1364" s="2">
        <v>4000</v>
      </c>
      <c r="G1364" s="1">
        <v>1</v>
      </c>
      <c r="H1364" s="16">
        <f>תקן_מקור[[#This Row],[עלות פריט]]*תקן_מקור[[#This Row],[כמות]]</f>
        <v>4000</v>
      </c>
    </row>
    <row r="1365" spans="1:8" x14ac:dyDescent="0.3">
      <c r="A1365" s="87" t="s">
        <v>625</v>
      </c>
      <c r="B1365" s="1">
        <v>90</v>
      </c>
      <c r="C1365" s="1" t="s">
        <v>95</v>
      </c>
      <c r="D1365" s="1" t="s">
        <v>5</v>
      </c>
      <c r="E1365" s="91" t="s">
        <v>133</v>
      </c>
      <c r="F1365" s="2">
        <v>650</v>
      </c>
      <c r="G1365" s="1">
        <v>90</v>
      </c>
      <c r="H1365" s="16">
        <f>תקן_מקור[[#This Row],[עלות פריט]]*תקן_מקור[[#This Row],[כמות]]</f>
        <v>58500</v>
      </c>
    </row>
    <row r="1366" spans="1:8" x14ac:dyDescent="0.3">
      <c r="A1366" s="87" t="s">
        <v>625</v>
      </c>
      <c r="B1366" s="1">
        <v>90</v>
      </c>
      <c r="C1366" s="1" t="s">
        <v>95</v>
      </c>
      <c r="D1366" s="89" t="s">
        <v>109</v>
      </c>
      <c r="E1366" s="91" t="s">
        <v>424</v>
      </c>
      <c r="F1366" s="2">
        <v>1200</v>
      </c>
      <c r="G1366" s="1">
        <v>1</v>
      </c>
      <c r="H1366" s="16">
        <f>תקן_מקור[[#This Row],[עלות פריט]]*תקן_מקור[[#This Row],[כמות]]</f>
        <v>1200</v>
      </c>
    </row>
    <row r="1367" spans="1:8" x14ac:dyDescent="0.3">
      <c r="A1367" s="87" t="s">
        <v>625</v>
      </c>
      <c r="B1367" s="1">
        <v>90</v>
      </c>
      <c r="C1367" s="1" t="s">
        <v>95</v>
      </c>
      <c r="D1367" s="1" t="s">
        <v>51</v>
      </c>
      <c r="E1367" s="91" t="s">
        <v>54</v>
      </c>
      <c r="F1367" s="2">
        <v>200</v>
      </c>
      <c r="G1367" s="2">
        <v>12</v>
      </c>
      <c r="H1367" s="16">
        <f>תקן_מקור[[#This Row],[עלות פריט]]*תקן_מקור[[#This Row],[כמות]]</f>
        <v>2400</v>
      </c>
    </row>
    <row r="1368" spans="1:8" x14ac:dyDescent="0.3">
      <c r="A1368" s="87" t="s">
        <v>625</v>
      </c>
      <c r="B1368" s="1">
        <v>90</v>
      </c>
      <c r="C1368" s="1" t="s">
        <v>95</v>
      </c>
      <c r="D1368" s="1" t="s">
        <v>68</v>
      </c>
      <c r="E1368" s="91" t="s">
        <v>106</v>
      </c>
      <c r="F1368" s="2">
        <v>450</v>
      </c>
      <c r="G1368" s="1">
        <v>4</v>
      </c>
      <c r="H1368" s="16">
        <f>תקן_מקור[[#This Row],[עלות פריט]]*תקן_מקור[[#This Row],[כמות]]</f>
        <v>1800</v>
      </c>
    </row>
    <row r="1369" spans="1:8" x14ac:dyDescent="0.3">
      <c r="A1369" s="87" t="s">
        <v>625</v>
      </c>
      <c r="B1369" s="1">
        <v>90</v>
      </c>
      <c r="C1369" s="1" t="s">
        <v>95</v>
      </c>
      <c r="D1369" s="1" t="s">
        <v>33</v>
      </c>
      <c r="E1369" s="91" t="s">
        <v>34</v>
      </c>
      <c r="F1369" s="2">
        <v>1200</v>
      </c>
      <c r="G1369" s="2">
        <v>1</v>
      </c>
      <c r="H1369" s="16">
        <f>תקן_מקור[[#This Row],[עלות פריט]]*תקן_מקור[[#This Row],[כמות]]</f>
        <v>1200</v>
      </c>
    </row>
    <row r="1370" spans="1:8" x14ac:dyDescent="0.3">
      <c r="A1370" s="87" t="s">
        <v>625</v>
      </c>
      <c r="B1370" s="1">
        <v>90</v>
      </c>
      <c r="C1370" s="1" t="s">
        <v>95</v>
      </c>
      <c r="D1370" s="1" t="s">
        <v>0</v>
      </c>
      <c r="E1370" s="91" t="s">
        <v>134</v>
      </c>
      <c r="F1370" s="2">
        <v>450</v>
      </c>
      <c r="G1370" s="2">
        <v>9</v>
      </c>
      <c r="H1370" s="16">
        <f>תקן_מקור[[#This Row],[עלות פריט]]*תקן_מקור[[#This Row],[כמות]]</f>
        <v>4050</v>
      </c>
    </row>
    <row r="1371" spans="1:8" x14ac:dyDescent="0.3">
      <c r="A1371" s="87" t="s">
        <v>625</v>
      </c>
      <c r="B1371" s="1">
        <v>90</v>
      </c>
      <c r="C1371" s="1" t="s">
        <v>95</v>
      </c>
      <c r="D1371" s="1" t="s">
        <v>216</v>
      </c>
      <c r="E1371" s="91" t="s">
        <v>134</v>
      </c>
      <c r="F1371" s="2">
        <v>450</v>
      </c>
      <c r="G1371" s="2">
        <v>2</v>
      </c>
      <c r="H1371" s="16">
        <f>תקן_מקור[[#This Row],[עלות פריט]]*תקן_מקור[[#This Row],[כמות]]</f>
        <v>900</v>
      </c>
    </row>
    <row r="1372" spans="1:8" x14ac:dyDescent="0.3">
      <c r="A1372" s="87" t="s">
        <v>625</v>
      </c>
      <c r="B1372" s="1">
        <v>90</v>
      </c>
      <c r="C1372" s="1" t="s">
        <v>95</v>
      </c>
      <c r="D1372" s="1" t="s">
        <v>33</v>
      </c>
      <c r="E1372" s="91" t="s">
        <v>134</v>
      </c>
      <c r="F1372" s="2">
        <v>450</v>
      </c>
      <c r="G1372" s="2">
        <v>2</v>
      </c>
      <c r="H1372" s="16">
        <f>תקן_מקור[[#This Row],[עלות פריט]]*תקן_מקור[[#This Row],[כמות]]</f>
        <v>900</v>
      </c>
    </row>
    <row r="1373" spans="1:8" x14ac:dyDescent="0.3">
      <c r="A1373" s="87" t="s">
        <v>625</v>
      </c>
      <c r="B1373" s="1">
        <v>90</v>
      </c>
      <c r="C1373" s="1" t="s">
        <v>95</v>
      </c>
      <c r="D1373" s="1" t="s">
        <v>214</v>
      </c>
      <c r="E1373" s="91" t="s">
        <v>134</v>
      </c>
      <c r="F1373" s="2">
        <v>450</v>
      </c>
      <c r="G1373" s="1">
        <v>90</v>
      </c>
      <c r="H1373" s="16">
        <f>תקן_מקור[[#This Row],[עלות פריט]]*תקן_מקור[[#This Row],[כמות]]</f>
        <v>40500</v>
      </c>
    </row>
    <row r="1374" spans="1:8" x14ac:dyDescent="0.3">
      <c r="A1374" s="87" t="s">
        <v>625</v>
      </c>
      <c r="B1374" s="1">
        <v>90</v>
      </c>
      <c r="C1374" s="1" t="s">
        <v>95</v>
      </c>
      <c r="D1374" s="1" t="s">
        <v>204</v>
      </c>
      <c r="E1374" s="91" t="s">
        <v>134</v>
      </c>
      <c r="F1374" s="2">
        <v>450</v>
      </c>
      <c r="G1374" s="1">
        <v>15</v>
      </c>
      <c r="H1374" s="16">
        <f>תקן_מקור[[#This Row],[עלות פריט]]*תקן_מקור[[#This Row],[כמות]]</f>
        <v>6750</v>
      </c>
    </row>
    <row r="1375" spans="1:8" x14ac:dyDescent="0.3">
      <c r="A1375" s="87" t="s">
        <v>625</v>
      </c>
      <c r="B1375" s="1">
        <v>90</v>
      </c>
      <c r="C1375" s="1" t="s">
        <v>95</v>
      </c>
      <c r="D1375" s="1" t="s">
        <v>122</v>
      </c>
      <c r="E1375" s="91" t="s">
        <v>82</v>
      </c>
      <c r="F1375" s="2">
        <v>1200</v>
      </c>
      <c r="G1375" s="2">
        <v>2</v>
      </c>
      <c r="H1375" s="16">
        <f>תקן_מקור[[#This Row],[עלות פריט]]*תקן_מקור[[#This Row],[כמות]]</f>
        <v>2400</v>
      </c>
    </row>
    <row r="1376" spans="1:8" x14ac:dyDescent="0.3">
      <c r="A1376" s="87" t="s">
        <v>625</v>
      </c>
      <c r="B1376" s="1">
        <v>90</v>
      </c>
      <c r="C1376" s="1" t="s">
        <v>95</v>
      </c>
      <c r="D1376" s="89" t="s">
        <v>109</v>
      </c>
      <c r="E1376" s="91" t="s">
        <v>110</v>
      </c>
      <c r="F1376" s="2">
        <v>800</v>
      </c>
      <c r="G1376" s="1">
        <v>2</v>
      </c>
      <c r="H1376" s="16">
        <f>תקן_מקור[[#This Row],[עלות פריט]]*תקן_מקור[[#This Row],[כמות]]</f>
        <v>1600</v>
      </c>
    </row>
    <row r="1377" spans="1:8" x14ac:dyDescent="0.3">
      <c r="A1377" s="87" t="s">
        <v>625</v>
      </c>
      <c r="B1377" s="1">
        <v>90</v>
      </c>
      <c r="C1377" s="1" t="s">
        <v>95</v>
      </c>
      <c r="D1377" s="1" t="s">
        <v>122</v>
      </c>
      <c r="E1377" s="91" t="s">
        <v>16</v>
      </c>
      <c r="F1377" s="2">
        <v>350</v>
      </c>
      <c r="G1377" s="2">
        <v>2</v>
      </c>
      <c r="H1377" s="16">
        <f>תקן_מקור[[#This Row],[עלות פריט]]*תקן_מקור[[#This Row],[כמות]]</f>
        <v>700</v>
      </c>
    </row>
    <row r="1378" spans="1:8" x14ac:dyDescent="0.3">
      <c r="A1378" s="87" t="s">
        <v>625</v>
      </c>
      <c r="B1378" s="1">
        <v>90</v>
      </c>
      <c r="C1378" s="1" t="s">
        <v>95</v>
      </c>
      <c r="D1378" s="1" t="s">
        <v>9</v>
      </c>
      <c r="E1378" s="91" t="s">
        <v>435</v>
      </c>
      <c r="F1378" s="2">
        <v>1500</v>
      </c>
      <c r="G1378" s="1">
        <v>1</v>
      </c>
      <c r="H1378" s="16">
        <f>תקן_מקור[[#This Row],[עלות פריט]]*תקן_מקור[[#This Row],[כמות]]</f>
        <v>1500</v>
      </c>
    </row>
    <row r="1379" spans="1:8" x14ac:dyDescent="0.3">
      <c r="A1379" s="87" t="s">
        <v>625</v>
      </c>
      <c r="B1379" s="1">
        <v>90</v>
      </c>
      <c r="C1379" s="1" t="s">
        <v>95</v>
      </c>
      <c r="D1379" s="1" t="s">
        <v>204</v>
      </c>
      <c r="E1379" s="91" t="s">
        <v>434</v>
      </c>
      <c r="F1379" s="2">
        <v>6000</v>
      </c>
      <c r="G1379" s="1">
        <v>1</v>
      </c>
      <c r="H1379" s="16">
        <f>תקן_מקור[[#This Row],[עלות פריט]]*תקן_מקור[[#This Row],[כמות]]</f>
        <v>6000</v>
      </c>
    </row>
    <row r="1380" spans="1:8" x14ac:dyDescent="0.3">
      <c r="A1380" s="87" t="s">
        <v>625</v>
      </c>
      <c r="B1380" s="1">
        <v>90</v>
      </c>
      <c r="C1380" s="1" t="s">
        <v>95</v>
      </c>
      <c r="D1380" s="1" t="s">
        <v>122</v>
      </c>
      <c r="E1380" s="91" t="s">
        <v>17</v>
      </c>
      <c r="F1380" s="2">
        <v>250</v>
      </c>
      <c r="G1380" s="2">
        <v>2</v>
      </c>
      <c r="H1380" s="16">
        <f>תקן_מקור[[#This Row],[עלות פריט]]*תקן_מקור[[#This Row],[כמות]]</f>
        <v>500</v>
      </c>
    </row>
    <row r="1381" spans="1:8" x14ac:dyDescent="0.3">
      <c r="A1381" s="87" t="s">
        <v>625</v>
      </c>
      <c r="B1381" s="1">
        <v>90</v>
      </c>
      <c r="C1381" s="1" t="s">
        <v>95</v>
      </c>
      <c r="D1381" s="1" t="s">
        <v>214</v>
      </c>
      <c r="E1381" s="91" t="s">
        <v>91</v>
      </c>
      <c r="F1381" s="2">
        <v>6000</v>
      </c>
      <c r="G1381" s="2">
        <v>1</v>
      </c>
      <c r="H1381" s="16">
        <f>תקן_מקור[[#This Row],[עלות פריט]]*תקן_מקור[[#This Row],[כמות]]</f>
        <v>6000</v>
      </c>
    </row>
    <row r="1382" spans="1:8" x14ac:dyDescent="0.3">
      <c r="A1382" s="87" t="s">
        <v>625</v>
      </c>
      <c r="B1382" s="1">
        <v>90</v>
      </c>
      <c r="C1382" s="1" t="s">
        <v>95</v>
      </c>
      <c r="D1382" s="1" t="s">
        <v>3</v>
      </c>
      <c r="E1382" s="91" t="s">
        <v>4</v>
      </c>
      <c r="F1382" s="2">
        <v>1200</v>
      </c>
      <c r="G1382" s="1">
        <v>1</v>
      </c>
      <c r="H1382" s="16">
        <f>תקן_מקור[[#This Row],[עלות פריט]]*תקן_מקור[[#This Row],[כמות]]</f>
        <v>1200</v>
      </c>
    </row>
    <row r="1383" spans="1:8" x14ac:dyDescent="0.3">
      <c r="A1383" s="87" t="s">
        <v>625</v>
      </c>
      <c r="B1383" s="1">
        <v>90</v>
      </c>
      <c r="C1383" s="1" t="s">
        <v>95</v>
      </c>
      <c r="D1383" s="1" t="s">
        <v>35</v>
      </c>
      <c r="E1383" s="91" t="s">
        <v>4</v>
      </c>
      <c r="F1383" s="2">
        <v>1200</v>
      </c>
      <c r="G1383" s="2">
        <v>1</v>
      </c>
      <c r="H1383" s="16">
        <f>תקן_מקור[[#This Row],[עלות פריט]]*תקן_מקור[[#This Row],[כמות]]</f>
        <v>1200</v>
      </c>
    </row>
    <row r="1384" spans="1:8" x14ac:dyDescent="0.3">
      <c r="A1384" s="87" t="s">
        <v>625</v>
      </c>
      <c r="B1384" s="1">
        <v>90</v>
      </c>
      <c r="C1384" s="1" t="s">
        <v>95</v>
      </c>
      <c r="D1384" s="1" t="s">
        <v>51</v>
      </c>
      <c r="E1384" s="91" t="s">
        <v>55</v>
      </c>
      <c r="F1384" s="2">
        <v>1650</v>
      </c>
      <c r="G1384" s="2">
        <v>3</v>
      </c>
      <c r="H1384" s="16">
        <f>תקן_מקור[[#This Row],[עלות פריט]]*תקן_מקור[[#This Row],[כמות]]</f>
        <v>4950</v>
      </c>
    </row>
    <row r="1385" spans="1:8" x14ac:dyDescent="0.3">
      <c r="A1385" s="87" t="s">
        <v>625</v>
      </c>
      <c r="B1385" s="1">
        <v>90</v>
      </c>
      <c r="C1385" s="1" t="s">
        <v>95</v>
      </c>
      <c r="D1385" s="1" t="s">
        <v>122</v>
      </c>
      <c r="E1385" s="91" t="s">
        <v>12</v>
      </c>
      <c r="F1385" s="2">
        <v>600</v>
      </c>
      <c r="G1385" s="2">
        <v>2</v>
      </c>
      <c r="H1385" s="16">
        <f>תקן_מקור[[#This Row],[עלות פריט]]*תקן_מקור[[#This Row],[כמות]]</f>
        <v>1200</v>
      </c>
    </row>
    <row r="1386" spans="1:8" x14ac:dyDescent="0.3">
      <c r="A1386" s="87" t="s">
        <v>625</v>
      </c>
      <c r="B1386" s="1">
        <v>90</v>
      </c>
      <c r="C1386" s="1" t="s">
        <v>95</v>
      </c>
      <c r="D1386" s="1" t="s">
        <v>216</v>
      </c>
      <c r="E1386" s="91" t="s">
        <v>32</v>
      </c>
      <c r="F1386" s="2">
        <v>1100</v>
      </c>
      <c r="G1386" s="2">
        <v>1</v>
      </c>
      <c r="H1386" s="16">
        <f>תקן_מקור[[#This Row],[עלות פריט]]*תקן_מקור[[#This Row],[כמות]]</f>
        <v>1100</v>
      </c>
    </row>
    <row r="1387" spans="1:8" x14ac:dyDescent="0.3">
      <c r="A1387" s="87" t="s">
        <v>625</v>
      </c>
      <c r="B1387" s="1">
        <v>90</v>
      </c>
      <c r="C1387" s="1" t="s">
        <v>95</v>
      </c>
      <c r="D1387" s="1" t="s">
        <v>9</v>
      </c>
      <c r="E1387" s="91" t="s">
        <v>127</v>
      </c>
      <c r="F1387" s="2">
        <v>700</v>
      </c>
      <c r="G1387" s="1">
        <v>1</v>
      </c>
      <c r="H1387" s="16">
        <f>תקן_מקור[[#This Row],[עלות פריט]]*תקן_מקור[[#This Row],[כמות]]</f>
        <v>700</v>
      </c>
    </row>
    <row r="1388" spans="1:8" x14ac:dyDescent="0.3">
      <c r="A1388" s="87" t="s">
        <v>625</v>
      </c>
      <c r="B1388" s="1">
        <v>90</v>
      </c>
      <c r="C1388" s="1" t="s">
        <v>95</v>
      </c>
      <c r="D1388" s="1" t="s">
        <v>204</v>
      </c>
      <c r="E1388" s="91" t="s">
        <v>127</v>
      </c>
      <c r="F1388" s="2">
        <v>700</v>
      </c>
      <c r="G1388" s="1">
        <v>1</v>
      </c>
      <c r="H1388" s="16">
        <f>תקן_מקור[[#This Row],[עלות פריט]]*תקן_מקור[[#This Row],[כמות]]</f>
        <v>700</v>
      </c>
    </row>
    <row r="1389" spans="1:8" x14ac:dyDescent="0.3">
      <c r="A1389" s="87" t="s">
        <v>625</v>
      </c>
      <c r="B1389" s="1">
        <v>90</v>
      </c>
      <c r="C1389" s="1" t="s">
        <v>95</v>
      </c>
      <c r="D1389" s="89" t="s">
        <v>51</v>
      </c>
      <c r="E1389" s="91" t="s">
        <v>102</v>
      </c>
      <c r="F1389" s="2">
        <v>15000</v>
      </c>
      <c r="G1389" s="1">
        <v>1</v>
      </c>
      <c r="H1389" s="16">
        <f>תקן_מקור[[#This Row],[עלות פריט]]*תקן_מקור[[#This Row],[כמות]]</f>
        <v>15000</v>
      </c>
    </row>
    <row r="1390" spans="1:8" x14ac:dyDescent="0.3">
      <c r="A1390" s="87" t="s">
        <v>625</v>
      </c>
      <c r="B1390" s="1">
        <v>90</v>
      </c>
      <c r="C1390" s="1" t="s">
        <v>95</v>
      </c>
      <c r="D1390" s="1" t="s">
        <v>214</v>
      </c>
      <c r="E1390" s="91" t="s">
        <v>130</v>
      </c>
      <c r="F1390" s="2">
        <v>8000</v>
      </c>
      <c r="G1390" s="2">
        <v>1</v>
      </c>
      <c r="H1390" s="16">
        <f>תקן_מקור[[#This Row],[עלות פריט]]*תקן_מקור[[#This Row],[כמות]]</f>
        <v>8000</v>
      </c>
    </row>
    <row r="1391" spans="1:8" x14ac:dyDescent="0.3">
      <c r="A1391" s="87" t="s">
        <v>625</v>
      </c>
      <c r="B1391" s="1">
        <v>90</v>
      </c>
      <c r="C1391" s="1" t="s">
        <v>95</v>
      </c>
      <c r="D1391" s="1" t="s">
        <v>5</v>
      </c>
      <c r="E1391" s="91" t="s">
        <v>190</v>
      </c>
      <c r="F1391" s="2">
        <v>1590</v>
      </c>
      <c r="G1391" s="1">
        <v>24</v>
      </c>
      <c r="H1391" s="16">
        <f>תקן_מקור[[#This Row],[עלות פריט]]*תקן_מקור[[#This Row],[כמות]]</f>
        <v>38160</v>
      </c>
    </row>
    <row r="1392" spans="1:8" x14ac:dyDescent="0.3">
      <c r="A1392" s="87" t="s">
        <v>625</v>
      </c>
      <c r="B1392" s="1">
        <v>90</v>
      </c>
      <c r="C1392" s="1" t="s">
        <v>95</v>
      </c>
      <c r="D1392" s="1" t="s">
        <v>51</v>
      </c>
      <c r="E1392" s="91" t="s">
        <v>52</v>
      </c>
      <c r="F1392" s="2">
        <v>850</v>
      </c>
      <c r="G1392" s="2">
        <v>3</v>
      </c>
      <c r="H1392" s="16">
        <f>תקן_מקור[[#This Row],[עלות פריט]]*תקן_מקור[[#This Row],[כמות]]</f>
        <v>2550</v>
      </c>
    </row>
    <row r="1393" spans="1:8" x14ac:dyDescent="0.3">
      <c r="A1393" s="87" t="s">
        <v>625</v>
      </c>
      <c r="B1393" s="1">
        <v>90</v>
      </c>
      <c r="C1393" s="1" t="s">
        <v>95</v>
      </c>
      <c r="D1393" s="1" t="s">
        <v>68</v>
      </c>
      <c r="E1393" s="91" t="s">
        <v>92</v>
      </c>
      <c r="F1393" s="2">
        <v>750</v>
      </c>
      <c r="G1393" s="1">
        <v>3</v>
      </c>
      <c r="H1393" s="16">
        <f>תקן_מקור[[#This Row],[עלות פריט]]*תקן_מקור[[#This Row],[כמות]]</f>
        <v>2250</v>
      </c>
    </row>
    <row r="1394" spans="1:8" x14ac:dyDescent="0.3">
      <c r="A1394" s="87" t="s">
        <v>625</v>
      </c>
      <c r="B1394" s="1">
        <v>90</v>
      </c>
      <c r="C1394" s="1" t="s">
        <v>95</v>
      </c>
      <c r="D1394" s="1" t="s">
        <v>68</v>
      </c>
      <c r="E1394" s="91" t="s">
        <v>400</v>
      </c>
      <c r="F1394" s="2">
        <v>2500</v>
      </c>
      <c r="G1394" s="1">
        <v>1</v>
      </c>
      <c r="H1394" s="16">
        <f>תקן_מקור[[#This Row],[עלות פריט]]*תקן_מקור[[#This Row],[כמות]]</f>
        <v>2500</v>
      </c>
    </row>
    <row r="1395" spans="1:8" x14ac:dyDescent="0.3">
      <c r="A1395" s="87" t="s">
        <v>625</v>
      </c>
      <c r="B1395" s="1">
        <v>90</v>
      </c>
      <c r="C1395" s="1" t="s">
        <v>95</v>
      </c>
      <c r="D1395" s="1" t="s">
        <v>216</v>
      </c>
      <c r="E1395" s="91" t="s">
        <v>128</v>
      </c>
      <c r="F1395" s="2">
        <v>1700</v>
      </c>
      <c r="G1395" s="2">
        <v>1</v>
      </c>
      <c r="H1395" s="16">
        <f>תקן_מקור[[#This Row],[עלות פריט]]*תקן_מקור[[#This Row],[כמות]]</f>
        <v>1700</v>
      </c>
    </row>
    <row r="1396" spans="1:8" x14ac:dyDescent="0.3">
      <c r="A1396" s="87" t="s">
        <v>625</v>
      </c>
      <c r="B1396" s="1">
        <v>90</v>
      </c>
      <c r="C1396" s="1" t="s">
        <v>95</v>
      </c>
      <c r="D1396" s="1" t="s">
        <v>33</v>
      </c>
      <c r="E1396" s="91" t="s">
        <v>128</v>
      </c>
      <c r="F1396" s="2">
        <v>1700</v>
      </c>
      <c r="G1396" s="2">
        <v>1</v>
      </c>
      <c r="H1396" s="16">
        <f>תקן_מקור[[#This Row],[עלות פריט]]*תקן_מקור[[#This Row],[כמות]]</f>
        <v>1700</v>
      </c>
    </row>
    <row r="1397" spans="1:8" x14ac:dyDescent="0.3">
      <c r="A1397" s="87" t="s">
        <v>625</v>
      </c>
      <c r="B1397" s="1">
        <v>90</v>
      </c>
      <c r="C1397" s="1" t="s">
        <v>95</v>
      </c>
      <c r="D1397" s="1" t="s">
        <v>204</v>
      </c>
      <c r="E1397" s="91" t="s">
        <v>128</v>
      </c>
      <c r="F1397" s="2">
        <v>1700</v>
      </c>
      <c r="G1397" s="1">
        <v>2</v>
      </c>
      <c r="H1397" s="16">
        <f>תקן_מקור[[#This Row],[עלות פריט]]*תקן_מקור[[#This Row],[כמות]]</f>
        <v>3400</v>
      </c>
    </row>
    <row r="1398" spans="1:8" x14ac:dyDescent="0.3">
      <c r="A1398" s="87" t="s">
        <v>625</v>
      </c>
      <c r="B1398" s="1">
        <v>90</v>
      </c>
      <c r="C1398" s="1" t="s">
        <v>95</v>
      </c>
      <c r="D1398" s="1" t="s">
        <v>0</v>
      </c>
      <c r="E1398" s="91" t="s">
        <v>85</v>
      </c>
      <c r="F1398" s="2">
        <v>800</v>
      </c>
      <c r="G1398" s="2">
        <v>4</v>
      </c>
      <c r="H1398" s="16">
        <f>תקן_מקור[[#This Row],[עלות פריט]]*תקן_מקור[[#This Row],[כמות]]</f>
        <v>3200</v>
      </c>
    </row>
    <row r="1399" spans="1:8" x14ac:dyDescent="0.3">
      <c r="A1399" s="87" t="s">
        <v>625</v>
      </c>
      <c r="B1399" s="1">
        <v>90</v>
      </c>
      <c r="C1399" s="1" t="s">
        <v>95</v>
      </c>
      <c r="D1399" s="1" t="s">
        <v>214</v>
      </c>
      <c r="E1399" s="91" t="s">
        <v>131</v>
      </c>
      <c r="F1399" s="2">
        <v>1500</v>
      </c>
      <c r="G1399" s="1">
        <v>15</v>
      </c>
      <c r="H1399" s="16">
        <f>תקן_מקור[[#This Row],[עלות פריט]]*תקן_מקור[[#This Row],[כמות]]</f>
        <v>22500</v>
      </c>
    </row>
    <row r="1400" spans="1:8" x14ac:dyDescent="0.3">
      <c r="A1400" s="87" t="s">
        <v>625</v>
      </c>
      <c r="B1400" s="1">
        <v>90</v>
      </c>
      <c r="C1400" s="1" t="s">
        <v>95</v>
      </c>
      <c r="D1400" s="1" t="s">
        <v>204</v>
      </c>
      <c r="E1400" s="91" t="s">
        <v>131</v>
      </c>
      <c r="F1400" s="2">
        <v>1500</v>
      </c>
      <c r="G1400" s="1">
        <v>2</v>
      </c>
      <c r="H1400" s="16">
        <f>תקן_מקור[[#This Row],[עלות פריט]]*תקן_מקור[[#This Row],[כמות]]</f>
        <v>3000</v>
      </c>
    </row>
    <row r="1401" spans="1:8" x14ac:dyDescent="0.3">
      <c r="A1401" s="87" t="s">
        <v>625</v>
      </c>
      <c r="B1401" s="1">
        <v>90</v>
      </c>
      <c r="C1401" s="1" t="s">
        <v>95</v>
      </c>
      <c r="D1401" s="1" t="s">
        <v>51</v>
      </c>
      <c r="E1401" s="91" t="s">
        <v>53</v>
      </c>
      <c r="F1401" s="2">
        <v>400</v>
      </c>
      <c r="G1401" s="2">
        <v>3</v>
      </c>
      <c r="H1401" s="16">
        <f>תקן_מקור[[#This Row],[עלות פריט]]*תקן_מקור[[#This Row],[כמות]]</f>
        <v>1200</v>
      </c>
    </row>
    <row r="1402" spans="1:8" x14ac:dyDescent="0.3">
      <c r="A1402" s="87" t="s">
        <v>625</v>
      </c>
      <c r="B1402" s="1">
        <v>90</v>
      </c>
      <c r="C1402" s="1" t="s">
        <v>95</v>
      </c>
      <c r="D1402" s="1" t="s">
        <v>3</v>
      </c>
      <c r="E1402" s="91" t="s">
        <v>125</v>
      </c>
      <c r="F1402" s="2">
        <v>250</v>
      </c>
      <c r="G1402" s="1">
        <v>30</v>
      </c>
      <c r="H1402" s="16">
        <f>תקן_מקור[[#This Row],[עלות פריט]]*תקן_מקור[[#This Row],[כמות]]</f>
        <v>7500</v>
      </c>
    </row>
    <row r="1403" spans="1:8" x14ac:dyDescent="0.3">
      <c r="A1403" s="87" t="s">
        <v>625</v>
      </c>
      <c r="B1403" s="1">
        <v>90</v>
      </c>
      <c r="C1403" s="1" t="s">
        <v>95</v>
      </c>
      <c r="D1403" s="1" t="s">
        <v>35</v>
      </c>
      <c r="E1403" s="91" t="s">
        <v>125</v>
      </c>
      <c r="F1403" s="2">
        <v>250</v>
      </c>
      <c r="G1403" s="2">
        <v>15</v>
      </c>
      <c r="H1403" s="16">
        <f>תקן_מקור[[#This Row],[עלות פריט]]*תקן_מקור[[#This Row],[כמות]]</f>
        <v>3750</v>
      </c>
    </row>
    <row r="1404" spans="1:8" x14ac:dyDescent="0.3">
      <c r="A1404" s="87" t="s">
        <v>625</v>
      </c>
      <c r="B1404" s="1">
        <v>90</v>
      </c>
      <c r="C1404" s="1" t="s">
        <v>456</v>
      </c>
      <c r="D1404" s="89" t="s">
        <v>456</v>
      </c>
      <c r="E1404" s="92" t="s">
        <v>205</v>
      </c>
      <c r="F1404" s="2"/>
      <c r="G1404" s="1">
        <v>0</v>
      </c>
      <c r="H1404" s="16">
        <f>תקן_מקור[[#This Row],[עלות פריט]]*תקן_מקור[[#This Row],[כמות]]</f>
        <v>0</v>
      </c>
    </row>
    <row r="1405" spans="1:8" x14ac:dyDescent="0.3">
      <c r="A1405" s="87" t="s">
        <v>625</v>
      </c>
      <c r="B1405" s="1">
        <v>90</v>
      </c>
      <c r="C1405" s="1" t="s">
        <v>207</v>
      </c>
      <c r="D1405" s="89" t="s">
        <v>207</v>
      </c>
      <c r="E1405" s="92" t="s">
        <v>205</v>
      </c>
      <c r="F1405" s="2"/>
      <c r="G1405" s="1">
        <v>0</v>
      </c>
      <c r="H1405" s="16">
        <f>תקן_מקור[[#This Row],[עלות פריט]]*תקן_מקור[[#This Row],[כמות]]</f>
        <v>0</v>
      </c>
    </row>
    <row r="1406" spans="1:8" x14ac:dyDescent="0.3">
      <c r="A1406" s="87" t="s">
        <v>625</v>
      </c>
      <c r="B1406" s="1">
        <v>120</v>
      </c>
      <c r="C1406" s="1" t="s">
        <v>118</v>
      </c>
      <c r="D1406" s="1" t="s">
        <v>109</v>
      </c>
      <c r="E1406" s="91" t="s">
        <v>63</v>
      </c>
      <c r="F1406" s="2">
        <v>250</v>
      </c>
      <c r="G1406" s="2">
        <v>15</v>
      </c>
      <c r="H1406" s="16">
        <f>תקן_מקור[[#This Row],[עלות פריט]]*תקן_מקור[[#This Row],[כמות]]</f>
        <v>3750</v>
      </c>
    </row>
    <row r="1407" spans="1:8" x14ac:dyDescent="0.3">
      <c r="A1407" s="87" t="s">
        <v>625</v>
      </c>
      <c r="B1407" s="1">
        <v>120</v>
      </c>
      <c r="C1407" s="1" t="s">
        <v>118</v>
      </c>
      <c r="D1407" s="1" t="s">
        <v>216</v>
      </c>
      <c r="E1407" s="91" t="s">
        <v>455</v>
      </c>
      <c r="F1407" s="2">
        <v>500</v>
      </c>
      <c r="G1407" s="2">
        <v>1</v>
      </c>
      <c r="H1407" s="16">
        <f>תקן_מקור[[#This Row],[עלות פריט]]*תקן_מקור[[#This Row],[כמות]]</f>
        <v>500</v>
      </c>
    </row>
    <row r="1408" spans="1:8" x14ac:dyDescent="0.3">
      <c r="A1408" s="87" t="s">
        <v>625</v>
      </c>
      <c r="B1408" s="1">
        <v>120</v>
      </c>
      <c r="C1408" s="1" t="s">
        <v>118</v>
      </c>
      <c r="D1408" s="1" t="s">
        <v>33</v>
      </c>
      <c r="E1408" s="91" t="s">
        <v>455</v>
      </c>
      <c r="F1408" s="2">
        <v>500</v>
      </c>
      <c r="G1408" s="2">
        <v>1</v>
      </c>
      <c r="H1408" s="16">
        <f>תקן_מקור[[#This Row],[עלות פריט]]*תקן_מקור[[#This Row],[כמות]]</f>
        <v>500</v>
      </c>
    </row>
    <row r="1409" spans="1:8" x14ac:dyDescent="0.3">
      <c r="A1409" s="87" t="s">
        <v>625</v>
      </c>
      <c r="B1409" s="1">
        <v>120</v>
      </c>
      <c r="C1409" s="1" t="s">
        <v>118</v>
      </c>
      <c r="D1409" s="1" t="s">
        <v>35</v>
      </c>
      <c r="E1409" s="91" t="s">
        <v>433</v>
      </c>
      <c r="F1409" s="2">
        <v>500</v>
      </c>
      <c r="G1409" s="2">
        <v>2</v>
      </c>
      <c r="H1409" s="16">
        <f>תקן_מקור[[#This Row],[עלות פריט]]*תקן_מקור[[#This Row],[כמות]]</f>
        <v>1000</v>
      </c>
    </row>
    <row r="1410" spans="1:8" x14ac:dyDescent="0.3">
      <c r="A1410" s="87" t="s">
        <v>625</v>
      </c>
      <c r="B1410" s="1">
        <v>120</v>
      </c>
      <c r="C1410" s="1" t="s">
        <v>118</v>
      </c>
      <c r="D1410" s="1" t="s">
        <v>39</v>
      </c>
      <c r="E1410" s="91" t="s">
        <v>208</v>
      </c>
      <c r="F1410" s="2">
        <v>500</v>
      </c>
      <c r="G1410" s="1">
        <v>6</v>
      </c>
      <c r="H1410" s="16">
        <f>תקן_מקור[[#This Row],[עלות פריט]]*תקן_מקור[[#This Row],[כמות]]</f>
        <v>3000</v>
      </c>
    </row>
    <row r="1411" spans="1:8" x14ac:dyDescent="0.3">
      <c r="A1411" s="87" t="s">
        <v>625</v>
      </c>
      <c r="B1411" s="1">
        <v>120</v>
      </c>
      <c r="C1411" s="1" t="s">
        <v>118</v>
      </c>
      <c r="D1411" s="1" t="s">
        <v>0</v>
      </c>
      <c r="E1411" s="91" t="s">
        <v>432</v>
      </c>
      <c r="F1411" s="2">
        <v>500</v>
      </c>
      <c r="G1411" s="2">
        <v>5</v>
      </c>
      <c r="H1411" s="16">
        <f>תקן_מקור[[#This Row],[עלות פריט]]*תקן_מקור[[#This Row],[כמות]]</f>
        <v>2500</v>
      </c>
    </row>
    <row r="1412" spans="1:8" x14ac:dyDescent="0.3">
      <c r="A1412" s="87" t="s">
        <v>625</v>
      </c>
      <c r="B1412" s="1">
        <v>120</v>
      </c>
      <c r="C1412" s="1" t="s">
        <v>118</v>
      </c>
      <c r="D1412" s="1" t="s">
        <v>51</v>
      </c>
      <c r="E1412" s="91" t="s">
        <v>430</v>
      </c>
      <c r="F1412" s="2">
        <v>500</v>
      </c>
      <c r="G1412" s="2">
        <v>4</v>
      </c>
      <c r="H1412" s="16">
        <f>תקן_מקור[[#This Row],[עלות פריט]]*תקן_מקור[[#This Row],[כמות]]</f>
        <v>2000</v>
      </c>
    </row>
    <row r="1413" spans="1:8" x14ac:dyDescent="0.3">
      <c r="A1413" s="87" t="s">
        <v>625</v>
      </c>
      <c r="B1413" s="1">
        <v>120</v>
      </c>
      <c r="C1413" s="1" t="s">
        <v>118</v>
      </c>
      <c r="D1413" s="89" t="s">
        <v>68</v>
      </c>
      <c r="E1413" s="91" t="s">
        <v>431</v>
      </c>
      <c r="F1413" s="2">
        <v>500</v>
      </c>
      <c r="G1413" s="2">
        <v>3</v>
      </c>
      <c r="H1413" s="16">
        <f>תקן_מקור[[#This Row],[עלות פריט]]*תקן_מקור[[#This Row],[כמות]]</f>
        <v>1500</v>
      </c>
    </row>
    <row r="1414" spans="1:8" x14ac:dyDescent="0.3">
      <c r="A1414" s="87" t="s">
        <v>625</v>
      </c>
      <c r="B1414" s="1">
        <v>120</v>
      </c>
      <c r="C1414" s="1" t="s">
        <v>118</v>
      </c>
      <c r="D1414" s="1" t="s">
        <v>87</v>
      </c>
      <c r="E1414" s="91" t="s">
        <v>81</v>
      </c>
      <c r="F1414" s="2">
        <v>1300</v>
      </c>
      <c r="G1414" s="1">
        <v>1</v>
      </c>
      <c r="H1414" s="16">
        <f>תקן_מקור[[#This Row],[עלות פריט]]*תקן_מקור[[#This Row],[כמות]]</f>
        <v>1300</v>
      </c>
    </row>
    <row r="1415" spans="1:8" x14ac:dyDescent="0.3">
      <c r="A1415" s="87" t="s">
        <v>625</v>
      </c>
      <c r="B1415" s="1">
        <v>120</v>
      </c>
      <c r="C1415" s="1" t="s">
        <v>118</v>
      </c>
      <c r="D1415" s="1" t="s">
        <v>122</v>
      </c>
      <c r="E1415" s="91" t="s">
        <v>11</v>
      </c>
      <c r="F1415" s="2">
        <v>150</v>
      </c>
      <c r="G1415" s="2">
        <v>3</v>
      </c>
      <c r="H1415" s="16">
        <f>תקן_מקור[[#This Row],[עלות פריט]]*תקן_מקור[[#This Row],[כמות]]</f>
        <v>450</v>
      </c>
    </row>
    <row r="1416" spans="1:8" x14ac:dyDescent="0.3">
      <c r="A1416" s="87" t="s">
        <v>625</v>
      </c>
      <c r="B1416" s="1">
        <v>120</v>
      </c>
      <c r="C1416" s="1" t="s">
        <v>118</v>
      </c>
      <c r="D1416" s="1" t="s">
        <v>122</v>
      </c>
      <c r="E1416" s="91" t="s">
        <v>40</v>
      </c>
      <c r="F1416" s="2">
        <v>300</v>
      </c>
      <c r="G1416" s="2">
        <v>2</v>
      </c>
      <c r="H1416" s="16">
        <f>תקן_מקור[[#This Row],[עלות פריט]]*תקן_מקור[[#This Row],[כמות]]</f>
        <v>600</v>
      </c>
    </row>
    <row r="1417" spans="1:8" x14ac:dyDescent="0.3">
      <c r="A1417" s="87" t="s">
        <v>625</v>
      </c>
      <c r="B1417" s="1">
        <v>120</v>
      </c>
      <c r="C1417" s="1" t="s">
        <v>118</v>
      </c>
      <c r="D1417" s="1" t="s">
        <v>5</v>
      </c>
      <c r="E1417" s="91" t="s">
        <v>126</v>
      </c>
      <c r="F1417" s="2">
        <v>200</v>
      </c>
      <c r="G1417" s="1">
        <v>2</v>
      </c>
      <c r="H1417" s="16">
        <f>תקן_מקור[[#This Row],[עלות פריט]]*תקן_מקור[[#This Row],[כמות]]</f>
        <v>400</v>
      </c>
    </row>
    <row r="1418" spans="1:8" x14ac:dyDescent="0.3">
      <c r="A1418" s="87" t="s">
        <v>625</v>
      </c>
      <c r="B1418" s="1">
        <v>120</v>
      </c>
      <c r="C1418" s="1" t="s">
        <v>118</v>
      </c>
      <c r="D1418" s="1" t="s">
        <v>68</v>
      </c>
      <c r="E1418" s="91" t="s">
        <v>126</v>
      </c>
      <c r="F1418" s="2">
        <v>200</v>
      </c>
      <c r="G1418" s="1">
        <v>2</v>
      </c>
      <c r="H1418" s="16">
        <f>תקן_מקור[[#This Row],[עלות פריט]]*תקן_מקור[[#This Row],[כמות]]</f>
        <v>400</v>
      </c>
    </row>
    <row r="1419" spans="1:8" x14ac:dyDescent="0.3">
      <c r="A1419" s="87" t="s">
        <v>625</v>
      </c>
      <c r="B1419" s="1">
        <v>120</v>
      </c>
      <c r="C1419" s="1" t="s">
        <v>118</v>
      </c>
      <c r="D1419" s="1" t="s">
        <v>214</v>
      </c>
      <c r="E1419" s="91" t="s">
        <v>126</v>
      </c>
      <c r="F1419" s="2">
        <v>200</v>
      </c>
      <c r="G1419" s="1">
        <v>8</v>
      </c>
      <c r="H1419" s="16">
        <f>תקן_מקור[[#This Row],[עלות פריט]]*תקן_מקור[[#This Row],[כמות]]</f>
        <v>1600</v>
      </c>
    </row>
    <row r="1420" spans="1:8" x14ac:dyDescent="0.3">
      <c r="A1420" s="87" t="s">
        <v>625</v>
      </c>
      <c r="B1420" s="1">
        <v>120</v>
      </c>
      <c r="C1420" s="1" t="s">
        <v>118</v>
      </c>
      <c r="D1420" s="1" t="s">
        <v>204</v>
      </c>
      <c r="E1420" s="91" t="s">
        <v>126</v>
      </c>
      <c r="F1420" s="2">
        <v>200</v>
      </c>
      <c r="G1420" s="1">
        <v>4</v>
      </c>
      <c r="H1420" s="16">
        <f>תקן_מקור[[#This Row],[עלות פריט]]*תקן_מקור[[#This Row],[כמות]]</f>
        <v>800</v>
      </c>
    </row>
    <row r="1421" spans="1:8" x14ac:dyDescent="0.3">
      <c r="A1421" s="87" t="s">
        <v>625</v>
      </c>
      <c r="B1421" s="1">
        <v>120</v>
      </c>
      <c r="C1421" s="1" t="s">
        <v>118</v>
      </c>
      <c r="D1421" s="1" t="s">
        <v>109</v>
      </c>
      <c r="E1421" s="91" t="s">
        <v>58</v>
      </c>
      <c r="F1421" s="2">
        <v>250</v>
      </c>
      <c r="G1421" s="2">
        <v>1</v>
      </c>
      <c r="H1421" s="16">
        <f>תקן_מקור[[#This Row],[עלות פריט]]*תקן_מקור[[#This Row],[כמות]]</f>
        <v>250</v>
      </c>
    </row>
    <row r="1422" spans="1:8" x14ac:dyDescent="0.3">
      <c r="A1422" s="87" t="s">
        <v>625</v>
      </c>
      <c r="B1422" s="1">
        <v>120</v>
      </c>
      <c r="C1422" s="1" t="s">
        <v>118</v>
      </c>
      <c r="D1422" s="1" t="s">
        <v>122</v>
      </c>
      <c r="E1422" s="91" t="s">
        <v>64</v>
      </c>
      <c r="F1422" s="2">
        <v>350</v>
      </c>
      <c r="G1422" s="2">
        <v>2</v>
      </c>
      <c r="H1422" s="16">
        <f>תקן_מקור[[#This Row],[עלות פריט]]*תקן_מקור[[#This Row],[כמות]]</f>
        <v>700</v>
      </c>
    </row>
    <row r="1423" spans="1:8" x14ac:dyDescent="0.3">
      <c r="A1423" s="87" t="s">
        <v>625</v>
      </c>
      <c r="B1423" s="1">
        <v>120</v>
      </c>
      <c r="C1423" s="1" t="s">
        <v>118</v>
      </c>
      <c r="D1423" s="1" t="s">
        <v>39</v>
      </c>
      <c r="E1423" s="91" t="s">
        <v>42</v>
      </c>
      <c r="F1423" s="2">
        <v>500</v>
      </c>
      <c r="G1423" s="2">
        <v>3</v>
      </c>
      <c r="H1423" s="16">
        <f>תקן_מקור[[#This Row],[עלות פריט]]*תקן_מקור[[#This Row],[כמות]]</f>
        <v>1500</v>
      </c>
    </row>
    <row r="1424" spans="1:8" x14ac:dyDescent="0.3">
      <c r="A1424" s="87" t="s">
        <v>625</v>
      </c>
      <c r="B1424" s="1">
        <v>120</v>
      </c>
      <c r="C1424" s="1" t="s">
        <v>118</v>
      </c>
      <c r="D1424" s="1" t="s">
        <v>109</v>
      </c>
      <c r="E1424" s="91" t="s">
        <v>57</v>
      </c>
      <c r="F1424" s="2">
        <v>200</v>
      </c>
      <c r="G1424" s="2">
        <v>15</v>
      </c>
      <c r="H1424" s="16">
        <f>תקן_מקור[[#This Row],[עלות פריט]]*תקן_מקור[[#This Row],[כמות]]</f>
        <v>3000</v>
      </c>
    </row>
    <row r="1425" spans="1:8" x14ac:dyDescent="0.3">
      <c r="A1425" s="87" t="s">
        <v>625</v>
      </c>
      <c r="B1425" s="1">
        <v>120</v>
      </c>
      <c r="C1425" s="1" t="s">
        <v>118</v>
      </c>
      <c r="D1425" s="1" t="s">
        <v>204</v>
      </c>
      <c r="E1425" s="91" t="s">
        <v>79</v>
      </c>
      <c r="F1425" s="2">
        <v>50</v>
      </c>
      <c r="G1425" s="1">
        <v>1</v>
      </c>
      <c r="H1425" s="16">
        <f>תקן_מקור[[#This Row],[עלות פריט]]*תקן_מקור[[#This Row],[כמות]]</f>
        <v>50</v>
      </c>
    </row>
    <row r="1426" spans="1:8" x14ac:dyDescent="0.3">
      <c r="A1426" s="87" t="s">
        <v>625</v>
      </c>
      <c r="B1426" s="1">
        <v>120</v>
      </c>
      <c r="C1426" s="1" t="s">
        <v>118</v>
      </c>
      <c r="D1426" s="1" t="s">
        <v>204</v>
      </c>
      <c r="E1426" s="91" t="s">
        <v>78</v>
      </c>
      <c r="F1426" s="2">
        <v>150</v>
      </c>
      <c r="G1426" s="1">
        <v>2</v>
      </c>
      <c r="H1426" s="16">
        <f>תקן_מקור[[#This Row],[עלות פריט]]*תקן_מקור[[#This Row],[כמות]]</f>
        <v>300</v>
      </c>
    </row>
    <row r="1427" spans="1:8" x14ac:dyDescent="0.3">
      <c r="A1427" s="87" t="s">
        <v>625</v>
      </c>
      <c r="B1427" s="1">
        <v>120</v>
      </c>
      <c r="C1427" s="1" t="s">
        <v>118</v>
      </c>
      <c r="D1427" s="1" t="s">
        <v>36</v>
      </c>
      <c r="E1427" s="91" t="s">
        <v>37</v>
      </c>
      <c r="F1427" s="2">
        <v>650</v>
      </c>
      <c r="G1427" s="1">
        <v>1</v>
      </c>
      <c r="H1427" s="16">
        <f>תקן_מקור[[#This Row],[עלות פריט]]*תקן_מקור[[#This Row],[כמות]]</f>
        <v>650</v>
      </c>
    </row>
    <row r="1428" spans="1:8" x14ac:dyDescent="0.3">
      <c r="A1428" s="87" t="s">
        <v>625</v>
      </c>
      <c r="B1428" s="1">
        <v>120</v>
      </c>
      <c r="C1428" s="1" t="s">
        <v>118</v>
      </c>
      <c r="D1428" s="1" t="s">
        <v>69</v>
      </c>
      <c r="E1428" s="91" t="s">
        <v>71</v>
      </c>
      <c r="F1428" s="2">
        <v>150</v>
      </c>
      <c r="G1428" s="1">
        <v>2</v>
      </c>
      <c r="H1428" s="16">
        <f>תקן_מקור[[#This Row],[עלות פריט]]*תקן_מקור[[#This Row],[כמות]]</f>
        <v>300</v>
      </c>
    </row>
    <row r="1429" spans="1:8" x14ac:dyDescent="0.3">
      <c r="A1429" s="87" t="s">
        <v>625</v>
      </c>
      <c r="B1429" s="1">
        <v>120</v>
      </c>
      <c r="C1429" s="1" t="s">
        <v>118</v>
      </c>
      <c r="D1429" s="1" t="s">
        <v>214</v>
      </c>
      <c r="E1429" s="91" t="s">
        <v>80</v>
      </c>
      <c r="F1429" s="2">
        <v>30</v>
      </c>
      <c r="G1429" s="1">
        <v>60</v>
      </c>
      <c r="H1429" s="16">
        <f>תקן_מקור[[#This Row],[עלות פריט]]*תקן_מקור[[#This Row],[כמות]]</f>
        <v>1800</v>
      </c>
    </row>
    <row r="1430" spans="1:8" ht="15" customHeight="1" x14ac:dyDescent="0.3">
      <c r="A1430" s="87" t="s">
        <v>625</v>
      </c>
      <c r="B1430" s="1">
        <v>120</v>
      </c>
      <c r="C1430" s="1" t="s">
        <v>118</v>
      </c>
      <c r="D1430" s="1" t="s">
        <v>36</v>
      </c>
      <c r="E1430" s="91" t="s">
        <v>38</v>
      </c>
      <c r="F1430" s="2">
        <v>750</v>
      </c>
      <c r="G1430" s="1">
        <v>1</v>
      </c>
      <c r="H1430" s="16">
        <f>תקן_מקור[[#This Row],[עלות פריט]]*תקן_מקור[[#This Row],[כמות]]</f>
        <v>750</v>
      </c>
    </row>
    <row r="1431" spans="1:8" x14ac:dyDescent="0.3">
      <c r="A1431" s="87" t="s">
        <v>625</v>
      </c>
      <c r="B1431" s="1">
        <v>120</v>
      </c>
      <c r="C1431" s="1" t="s">
        <v>118</v>
      </c>
      <c r="D1431" s="1" t="s">
        <v>36</v>
      </c>
      <c r="E1431" s="91" t="s">
        <v>1</v>
      </c>
      <c r="F1431" s="2">
        <v>150</v>
      </c>
      <c r="G1431" s="1">
        <v>1</v>
      </c>
      <c r="H1431" s="16">
        <f>תקן_מקור[[#This Row],[עלות פריט]]*תקן_מקור[[#This Row],[כמות]]</f>
        <v>150</v>
      </c>
    </row>
    <row r="1432" spans="1:8" x14ac:dyDescent="0.3">
      <c r="A1432" s="87" t="s">
        <v>625</v>
      </c>
      <c r="B1432" s="1">
        <v>120</v>
      </c>
      <c r="C1432" s="1" t="s">
        <v>118</v>
      </c>
      <c r="D1432" s="1" t="s">
        <v>122</v>
      </c>
      <c r="E1432" s="91" t="s">
        <v>1</v>
      </c>
      <c r="F1432" s="2">
        <v>150</v>
      </c>
      <c r="G1432" s="2">
        <v>2</v>
      </c>
      <c r="H1432" s="16">
        <f>תקן_מקור[[#This Row],[עלות פריט]]*תקן_מקור[[#This Row],[כמות]]</f>
        <v>300</v>
      </c>
    </row>
    <row r="1433" spans="1:8" x14ac:dyDescent="0.3">
      <c r="A1433" s="87" t="s">
        <v>625</v>
      </c>
      <c r="B1433" s="1">
        <v>120</v>
      </c>
      <c r="C1433" s="1" t="s">
        <v>118</v>
      </c>
      <c r="D1433" s="1" t="s">
        <v>214</v>
      </c>
      <c r="E1433" s="91" t="s">
        <v>1</v>
      </c>
      <c r="F1433" s="2">
        <v>150</v>
      </c>
      <c r="G1433" s="1">
        <v>8</v>
      </c>
      <c r="H1433" s="16">
        <f>תקן_מקור[[#This Row],[עלות פריט]]*תקן_מקור[[#This Row],[כמות]]</f>
        <v>1200</v>
      </c>
    </row>
    <row r="1434" spans="1:8" x14ac:dyDescent="0.3">
      <c r="A1434" s="87" t="s">
        <v>625</v>
      </c>
      <c r="B1434" s="1">
        <v>120</v>
      </c>
      <c r="C1434" s="1" t="s">
        <v>118</v>
      </c>
      <c r="D1434" s="1" t="s">
        <v>5</v>
      </c>
      <c r="E1434" s="91" t="s">
        <v>135</v>
      </c>
      <c r="F1434" s="2">
        <v>1000</v>
      </c>
      <c r="G1434" s="1">
        <v>8</v>
      </c>
      <c r="H1434" s="16">
        <f>תקן_מקור[[#This Row],[עלות פריט]]*תקן_מקור[[#This Row],[כמות]]</f>
        <v>8000</v>
      </c>
    </row>
    <row r="1435" spans="1:8" x14ac:dyDescent="0.3">
      <c r="A1435" s="87" t="s">
        <v>625</v>
      </c>
      <c r="B1435" s="1">
        <v>120</v>
      </c>
      <c r="C1435" s="1" t="s">
        <v>118</v>
      </c>
      <c r="D1435" s="1" t="s">
        <v>122</v>
      </c>
      <c r="E1435" s="91" t="s">
        <v>13</v>
      </c>
      <c r="F1435" s="2">
        <v>300</v>
      </c>
      <c r="G1435" s="2">
        <v>2</v>
      </c>
      <c r="H1435" s="16">
        <f>תקן_מקור[[#This Row],[עלות פריט]]*תקן_מקור[[#This Row],[כמות]]</f>
        <v>600</v>
      </c>
    </row>
    <row r="1436" spans="1:8" x14ac:dyDescent="0.3">
      <c r="A1436" s="87" t="s">
        <v>625</v>
      </c>
      <c r="B1436" s="1">
        <v>120</v>
      </c>
      <c r="C1436" s="1" t="s">
        <v>118</v>
      </c>
      <c r="D1436" s="1" t="s">
        <v>204</v>
      </c>
      <c r="E1436" s="91" t="s">
        <v>13</v>
      </c>
      <c r="F1436" s="2">
        <v>300</v>
      </c>
      <c r="G1436" s="1">
        <v>1</v>
      </c>
      <c r="H1436" s="16">
        <f>תקן_מקור[[#This Row],[עלות פריט]]*תקן_מקור[[#This Row],[כמות]]</f>
        <v>300</v>
      </c>
    </row>
    <row r="1437" spans="1:8" x14ac:dyDescent="0.3">
      <c r="A1437" s="87" t="s">
        <v>625</v>
      </c>
      <c r="B1437" s="1">
        <v>120</v>
      </c>
      <c r="C1437" s="1" t="s">
        <v>118</v>
      </c>
      <c r="D1437" s="1" t="s">
        <v>69</v>
      </c>
      <c r="E1437" s="91" t="s">
        <v>76</v>
      </c>
      <c r="F1437" s="2">
        <v>1000</v>
      </c>
      <c r="G1437" s="1">
        <v>1</v>
      </c>
      <c r="H1437" s="16">
        <f>תקן_מקור[[#This Row],[עלות פריט]]*תקן_מקור[[#This Row],[כמות]]</f>
        <v>1000</v>
      </c>
    </row>
    <row r="1438" spans="1:8" x14ac:dyDescent="0.3">
      <c r="A1438" s="87" t="s">
        <v>625</v>
      </c>
      <c r="B1438" s="1">
        <v>120</v>
      </c>
      <c r="C1438" s="1" t="s">
        <v>118</v>
      </c>
      <c r="D1438" s="1" t="s">
        <v>122</v>
      </c>
      <c r="E1438" s="91" t="s">
        <v>65</v>
      </c>
      <c r="F1438" s="2">
        <v>200</v>
      </c>
      <c r="G1438" s="2">
        <v>2</v>
      </c>
      <c r="H1438" s="16">
        <f>תקן_מקור[[#This Row],[עלות פריט]]*תקן_מקור[[#This Row],[כמות]]</f>
        <v>400</v>
      </c>
    </row>
    <row r="1439" spans="1:8" x14ac:dyDescent="0.3">
      <c r="A1439" s="87" t="s">
        <v>625</v>
      </c>
      <c r="B1439" s="1">
        <v>120</v>
      </c>
      <c r="C1439" s="1" t="s">
        <v>118</v>
      </c>
      <c r="D1439" s="1" t="s">
        <v>109</v>
      </c>
      <c r="E1439" s="91" t="s">
        <v>75</v>
      </c>
      <c r="F1439" s="2">
        <v>8000</v>
      </c>
      <c r="G1439" s="2">
        <v>1</v>
      </c>
      <c r="H1439" s="16">
        <f>תקן_מקור[[#This Row],[עלות פריט]]*תקן_מקור[[#This Row],[כמות]]</f>
        <v>8000</v>
      </c>
    </row>
    <row r="1440" spans="1:8" ht="15" customHeight="1" x14ac:dyDescent="0.3">
      <c r="A1440" s="87" t="s">
        <v>625</v>
      </c>
      <c r="B1440" s="1">
        <v>120</v>
      </c>
      <c r="C1440" s="1" t="s">
        <v>118</v>
      </c>
      <c r="D1440" s="1" t="s">
        <v>109</v>
      </c>
      <c r="E1440" s="91" t="s">
        <v>614</v>
      </c>
      <c r="F1440" s="2">
        <v>500</v>
      </c>
      <c r="G1440" s="2">
        <v>20</v>
      </c>
      <c r="H1440" s="16">
        <f>תקן_מקור[[#This Row],[עלות פריט]]*תקן_מקור[[#This Row],[כמות]]</f>
        <v>10000</v>
      </c>
    </row>
    <row r="1441" spans="1:8" x14ac:dyDescent="0.3">
      <c r="A1441" s="87" t="s">
        <v>625</v>
      </c>
      <c r="B1441" s="1">
        <v>120</v>
      </c>
      <c r="C1441" s="1" t="s">
        <v>118</v>
      </c>
      <c r="D1441" s="89" t="s">
        <v>109</v>
      </c>
      <c r="E1441" s="91" t="s">
        <v>97</v>
      </c>
      <c r="F1441" s="2">
        <v>900</v>
      </c>
      <c r="G1441" s="1">
        <v>1</v>
      </c>
      <c r="H1441" s="16">
        <f>תקן_מקור[[#This Row],[עלות פריט]]*תקן_מקור[[#This Row],[כמות]]</f>
        <v>900</v>
      </c>
    </row>
    <row r="1442" spans="1:8" x14ac:dyDescent="0.3">
      <c r="A1442" s="87" t="s">
        <v>625</v>
      </c>
      <c r="B1442" s="1">
        <v>120</v>
      </c>
      <c r="C1442" s="1" t="s">
        <v>118</v>
      </c>
      <c r="D1442" s="1" t="s">
        <v>109</v>
      </c>
      <c r="E1442" s="91" t="s">
        <v>56</v>
      </c>
      <c r="F1442" s="2">
        <v>150</v>
      </c>
      <c r="G1442" s="2">
        <v>4</v>
      </c>
      <c r="H1442" s="16">
        <f>תקן_מקור[[#This Row],[עלות פריט]]*תקן_מקור[[#This Row],[כמות]]</f>
        <v>600</v>
      </c>
    </row>
    <row r="1443" spans="1:8" x14ac:dyDescent="0.3">
      <c r="A1443" s="87" t="s">
        <v>625</v>
      </c>
      <c r="B1443" s="1">
        <v>120</v>
      </c>
      <c r="C1443" s="1" t="s">
        <v>118</v>
      </c>
      <c r="D1443" s="1" t="s">
        <v>109</v>
      </c>
      <c r="E1443" s="91" t="s">
        <v>62</v>
      </c>
      <c r="F1443" s="2">
        <v>2200</v>
      </c>
      <c r="G1443" s="2">
        <v>3</v>
      </c>
      <c r="H1443" s="16">
        <f>תקן_מקור[[#This Row],[עלות פריט]]*תקן_מקור[[#This Row],[כמות]]</f>
        <v>6600</v>
      </c>
    </row>
    <row r="1444" spans="1:8" x14ac:dyDescent="0.3">
      <c r="A1444" s="87" t="s">
        <v>625</v>
      </c>
      <c r="B1444" s="1">
        <v>120</v>
      </c>
      <c r="C1444" s="1" t="s">
        <v>114</v>
      </c>
      <c r="D1444" s="89" t="s">
        <v>114</v>
      </c>
      <c r="E1444" s="92" t="s">
        <v>205</v>
      </c>
      <c r="F1444" s="2"/>
      <c r="G1444" s="1">
        <v>0</v>
      </c>
      <c r="H1444" s="16">
        <f>תקן_מקור[[#This Row],[עלות פריט]]*תקן_מקור[[#This Row],[כמות]]</f>
        <v>0</v>
      </c>
    </row>
    <row r="1445" spans="1:8" x14ac:dyDescent="0.3">
      <c r="A1445" s="87" t="s">
        <v>625</v>
      </c>
      <c r="B1445" s="1">
        <v>120</v>
      </c>
      <c r="C1445" s="93" t="s">
        <v>113</v>
      </c>
      <c r="D1445" s="94" t="s">
        <v>113</v>
      </c>
      <c r="E1445" s="92" t="s">
        <v>205</v>
      </c>
      <c r="F1445" s="1"/>
      <c r="G1445" s="1">
        <v>0</v>
      </c>
      <c r="H1445" s="16">
        <f>תקן_מקור[[#This Row],[עלות פריט]]*תקן_מקור[[#This Row],[כמות]]</f>
        <v>0</v>
      </c>
    </row>
    <row r="1446" spans="1:8" x14ac:dyDescent="0.3">
      <c r="A1446" s="87" t="s">
        <v>625</v>
      </c>
      <c r="B1446" s="1">
        <v>120</v>
      </c>
      <c r="C1446" s="1" t="s">
        <v>67</v>
      </c>
      <c r="D1446" s="89" t="s">
        <v>67</v>
      </c>
      <c r="E1446" s="92" t="s">
        <v>205</v>
      </c>
      <c r="F1446" s="2"/>
      <c r="G1446" s="1">
        <v>0</v>
      </c>
      <c r="H1446" s="16">
        <f>תקן_מקור[[#This Row],[עלות פריט]]*תקן_מקור[[#This Row],[כמות]]</f>
        <v>0</v>
      </c>
    </row>
    <row r="1447" spans="1:8" x14ac:dyDescent="0.3">
      <c r="A1447" s="87" t="s">
        <v>625</v>
      </c>
      <c r="B1447" s="1">
        <v>120</v>
      </c>
      <c r="C1447" s="1" t="s">
        <v>119</v>
      </c>
      <c r="D1447" s="89" t="s">
        <v>119</v>
      </c>
      <c r="E1447" s="92" t="s">
        <v>205</v>
      </c>
      <c r="F1447" s="2"/>
      <c r="G1447" s="1">
        <v>0</v>
      </c>
      <c r="H1447" s="16">
        <f>תקן_מקור[[#This Row],[עלות פריט]]*תקן_מקור[[#This Row],[כמות]]</f>
        <v>0</v>
      </c>
    </row>
    <row r="1448" spans="1:8" x14ac:dyDescent="0.3">
      <c r="A1448" s="87" t="s">
        <v>625</v>
      </c>
      <c r="B1448" s="1">
        <v>120</v>
      </c>
      <c r="C1448" s="1" t="s">
        <v>206</v>
      </c>
      <c r="D1448" s="89" t="s">
        <v>206</v>
      </c>
      <c r="E1448" s="92" t="s">
        <v>205</v>
      </c>
      <c r="F1448" s="2"/>
      <c r="G1448" s="1">
        <v>0</v>
      </c>
      <c r="H1448" s="16">
        <f>תקן_מקור[[#This Row],[עלות פריט]]*תקן_מקור[[#This Row],[כמות]]</f>
        <v>0</v>
      </c>
    </row>
    <row r="1449" spans="1:8" x14ac:dyDescent="0.3">
      <c r="A1449" s="87" t="s">
        <v>625</v>
      </c>
      <c r="B1449" s="1">
        <v>120</v>
      </c>
      <c r="C1449" s="1" t="s">
        <v>459</v>
      </c>
      <c r="D1449" s="1" t="s">
        <v>124</v>
      </c>
      <c r="E1449" s="91" t="s">
        <v>210</v>
      </c>
      <c r="F1449" s="2">
        <v>1000</v>
      </c>
      <c r="G1449" s="2">
        <v>1</v>
      </c>
      <c r="H1449" s="16">
        <f>תקן_מקור[[#This Row],[עלות פריט]]*תקן_מקור[[#This Row],[כמות]]</f>
        <v>1000</v>
      </c>
    </row>
    <row r="1450" spans="1:8" x14ac:dyDescent="0.3">
      <c r="A1450" s="87" t="s">
        <v>625</v>
      </c>
      <c r="B1450" s="1">
        <v>120</v>
      </c>
      <c r="C1450" s="1" t="s">
        <v>459</v>
      </c>
      <c r="D1450" s="1" t="s">
        <v>124</v>
      </c>
      <c r="E1450" s="91" t="s">
        <v>129</v>
      </c>
      <c r="F1450" s="2">
        <v>2500</v>
      </c>
      <c r="G1450" s="2">
        <v>1</v>
      </c>
      <c r="H1450" s="16">
        <f>תקן_מקור[[#This Row],[עלות פריט]]*תקן_מקור[[#This Row],[כמות]]</f>
        <v>2500</v>
      </c>
    </row>
    <row r="1451" spans="1:8" x14ac:dyDescent="0.3">
      <c r="A1451" s="87" t="s">
        <v>625</v>
      </c>
      <c r="B1451" s="1">
        <v>120</v>
      </c>
      <c r="C1451" s="1" t="s">
        <v>459</v>
      </c>
      <c r="D1451" s="1" t="s">
        <v>124</v>
      </c>
      <c r="E1451" s="91" t="s">
        <v>23</v>
      </c>
      <c r="F1451" s="2">
        <v>2000</v>
      </c>
      <c r="G1451" s="2">
        <v>1</v>
      </c>
      <c r="H1451" s="16">
        <f>תקן_מקור[[#This Row],[עלות פריט]]*תקן_מקור[[#This Row],[כמות]]</f>
        <v>2000</v>
      </c>
    </row>
    <row r="1452" spans="1:8" x14ac:dyDescent="0.3">
      <c r="A1452" s="87" t="s">
        <v>625</v>
      </c>
      <c r="B1452" s="1">
        <v>120</v>
      </c>
      <c r="C1452" s="1" t="s">
        <v>459</v>
      </c>
      <c r="D1452" s="1" t="s">
        <v>124</v>
      </c>
      <c r="E1452" s="91" t="s">
        <v>18</v>
      </c>
      <c r="F1452" s="2">
        <v>1500</v>
      </c>
      <c r="G1452" s="1">
        <v>1</v>
      </c>
      <c r="H1452" s="16">
        <f>תקן_מקור[[#This Row],[עלות פריט]]*תקן_מקור[[#This Row],[כמות]]</f>
        <v>1500</v>
      </c>
    </row>
    <row r="1453" spans="1:8" x14ac:dyDescent="0.3">
      <c r="A1453" s="87" t="s">
        <v>625</v>
      </c>
      <c r="B1453" s="1">
        <v>120</v>
      </c>
      <c r="C1453" s="1" t="s">
        <v>459</v>
      </c>
      <c r="D1453" s="1" t="s">
        <v>124</v>
      </c>
      <c r="E1453" s="91" t="s">
        <v>98</v>
      </c>
      <c r="F1453" s="2">
        <v>1600</v>
      </c>
      <c r="G1453" s="2">
        <v>1</v>
      </c>
      <c r="H1453" s="16">
        <f>תקן_מקור[[#This Row],[עלות פריט]]*תקן_מקור[[#This Row],[כמות]]</f>
        <v>1600</v>
      </c>
    </row>
    <row r="1454" spans="1:8" x14ac:dyDescent="0.3">
      <c r="A1454" s="87" t="s">
        <v>625</v>
      </c>
      <c r="B1454" s="1">
        <v>120</v>
      </c>
      <c r="C1454" s="1" t="s">
        <v>459</v>
      </c>
      <c r="D1454" s="1" t="s">
        <v>124</v>
      </c>
      <c r="E1454" s="91" t="s">
        <v>26</v>
      </c>
      <c r="F1454" s="2">
        <v>2950</v>
      </c>
      <c r="G1454" s="2">
        <v>1</v>
      </c>
      <c r="H1454" s="16">
        <f>תקן_מקור[[#This Row],[עלות פריט]]*תקן_מקור[[#This Row],[כמות]]</f>
        <v>2950</v>
      </c>
    </row>
    <row r="1455" spans="1:8" x14ac:dyDescent="0.3">
      <c r="A1455" s="87" t="s">
        <v>625</v>
      </c>
      <c r="B1455" s="1">
        <v>120</v>
      </c>
      <c r="C1455" s="1" t="s">
        <v>459</v>
      </c>
      <c r="D1455" s="1" t="s">
        <v>124</v>
      </c>
      <c r="E1455" s="91" t="s">
        <v>134</v>
      </c>
      <c r="F1455" s="2">
        <v>450</v>
      </c>
      <c r="G1455" s="2">
        <v>2</v>
      </c>
      <c r="H1455" s="16">
        <f>תקן_מקור[[#This Row],[עלות פריט]]*תקן_מקור[[#This Row],[כמות]]</f>
        <v>900</v>
      </c>
    </row>
    <row r="1456" spans="1:8" x14ac:dyDescent="0.3">
      <c r="A1456" s="87" t="s">
        <v>625</v>
      </c>
      <c r="B1456" s="1">
        <v>120</v>
      </c>
      <c r="C1456" s="1" t="s">
        <v>459</v>
      </c>
      <c r="D1456" s="1" t="s">
        <v>124</v>
      </c>
      <c r="E1456" s="91" t="s">
        <v>620</v>
      </c>
      <c r="F1456" s="2">
        <v>2500</v>
      </c>
      <c r="G1456" s="2">
        <v>1</v>
      </c>
      <c r="H1456" s="16">
        <f>תקן_מקור[[#This Row],[עלות פריט]]*תקן_מקור[[#This Row],[כמות]]</f>
        <v>2500</v>
      </c>
    </row>
    <row r="1457" spans="1:8" x14ac:dyDescent="0.3">
      <c r="A1457" s="87" t="s">
        <v>625</v>
      </c>
      <c r="B1457" s="1">
        <v>120</v>
      </c>
      <c r="C1457" s="1" t="s">
        <v>459</v>
      </c>
      <c r="D1457" s="1" t="s">
        <v>124</v>
      </c>
      <c r="E1457" s="91" t="s">
        <v>25</v>
      </c>
      <c r="F1457" s="2">
        <v>500</v>
      </c>
      <c r="G1457" s="2">
        <v>2</v>
      </c>
      <c r="H1457" s="16">
        <f>תקן_מקור[[#This Row],[עלות פריט]]*תקן_מקור[[#This Row],[כמות]]</f>
        <v>1000</v>
      </c>
    </row>
    <row r="1458" spans="1:8" x14ac:dyDescent="0.3">
      <c r="A1458" s="87" t="s">
        <v>625</v>
      </c>
      <c r="B1458" s="1">
        <v>120</v>
      </c>
      <c r="C1458" s="1" t="s">
        <v>459</v>
      </c>
      <c r="D1458" s="1" t="s">
        <v>124</v>
      </c>
      <c r="E1458" s="91" t="s">
        <v>24</v>
      </c>
      <c r="F1458" s="2">
        <v>2200</v>
      </c>
      <c r="G1458" s="2">
        <v>1</v>
      </c>
      <c r="H1458" s="16">
        <f>תקן_מקור[[#This Row],[עלות פריט]]*תקן_מקור[[#This Row],[כמות]]</f>
        <v>2200</v>
      </c>
    </row>
    <row r="1459" spans="1:8" x14ac:dyDescent="0.3">
      <c r="A1459" s="87" t="s">
        <v>625</v>
      </c>
      <c r="B1459" s="1">
        <v>120</v>
      </c>
      <c r="C1459" s="1" t="s">
        <v>459</v>
      </c>
      <c r="D1459" s="1" t="s">
        <v>124</v>
      </c>
      <c r="E1459" s="91" t="s">
        <v>74</v>
      </c>
      <c r="F1459" s="2">
        <v>550</v>
      </c>
      <c r="G1459" s="2">
        <v>1</v>
      </c>
      <c r="H1459" s="16">
        <f>תקן_מקור[[#This Row],[עלות פריט]]*תקן_מקור[[#This Row],[כמות]]</f>
        <v>550</v>
      </c>
    </row>
    <row r="1460" spans="1:8" x14ac:dyDescent="0.3">
      <c r="A1460" s="87" t="s">
        <v>625</v>
      </c>
      <c r="B1460" s="1">
        <v>120</v>
      </c>
      <c r="C1460" s="1" t="s">
        <v>459</v>
      </c>
      <c r="D1460" s="1" t="s">
        <v>124</v>
      </c>
      <c r="E1460" s="91" t="s">
        <v>22</v>
      </c>
      <c r="F1460" s="2">
        <v>400</v>
      </c>
      <c r="G1460" s="2">
        <v>1</v>
      </c>
      <c r="H1460" s="16">
        <f>תקן_מקור[[#This Row],[עלות פריט]]*תקן_מקור[[#This Row],[כמות]]</f>
        <v>400</v>
      </c>
    </row>
    <row r="1461" spans="1:8" x14ac:dyDescent="0.3">
      <c r="A1461" s="87" t="s">
        <v>625</v>
      </c>
      <c r="B1461" s="1">
        <v>120</v>
      </c>
      <c r="C1461" s="1" t="s">
        <v>459</v>
      </c>
      <c r="D1461" s="1" t="s">
        <v>124</v>
      </c>
      <c r="E1461" s="91" t="s">
        <v>17</v>
      </c>
      <c r="F1461" s="2">
        <v>600</v>
      </c>
      <c r="G1461" s="2">
        <v>1</v>
      </c>
      <c r="H1461" s="16">
        <f>תקן_מקור[[#This Row],[עלות פריט]]*תקן_מקור[[#This Row],[כמות]]</f>
        <v>600</v>
      </c>
    </row>
    <row r="1462" spans="1:8" x14ac:dyDescent="0.3">
      <c r="A1462" s="87" t="s">
        <v>625</v>
      </c>
      <c r="B1462" s="1">
        <v>120</v>
      </c>
      <c r="C1462" s="1" t="s">
        <v>459</v>
      </c>
      <c r="D1462" s="1" t="s">
        <v>124</v>
      </c>
      <c r="E1462" s="91" t="s">
        <v>28</v>
      </c>
      <c r="F1462" s="2">
        <v>300</v>
      </c>
      <c r="G1462" s="2">
        <v>1</v>
      </c>
      <c r="H1462" s="16">
        <f>תקן_מקור[[#This Row],[עלות פריט]]*תקן_מקור[[#This Row],[כמות]]</f>
        <v>300</v>
      </c>
    </row>
    <row r="1463" spans="1:8" x14ac:dyDescent="0.3">
      <c r="A1463" s="87" t="s">
        <v>625</v>
      </c>
      <c r="B1463" s="1">
        <v>120</v>
      </c>
      <c r="C1463" s="1" t="s">
        <v>459</v>
      </c>
      <c r="D1463" s="1" t="s">
        <v>124</v>
      </c>
      <c r="E1463" s="91" t="s">
        <v>27</v>
      </c>
      <c r="F1463" s="2">
        <v>900</v>
      </c>
      <c r="G1463" s="2">
        <v>1</v>
      </c>
      <c r="H1463" s="16">
        <f>תקן_מקור[[#This Row],[עלות פריט]]*תקן_מקור[[#This Row],[כמות]]</f>
        <v>900</v>
      </c>
    </row>
    <row r="1464" spans="1:8" x14ac:dyDescent="0.3">
      <c r="A1464" s="87" t="s">
        <v>625</v>
      </c>
      <c r="B1464" s="1">
        <v>120</v>
      </c>
      <c r="C1464" s="1" t="s">
        <v>459</v>
      </c>
      <c r="D1464" s="1" t="s">
        <v>124</v>
      </c>
      <c r="E1464" s="91" t="s">
        <v>21</v>
      </c>
      <c r="F1464" s="2">
        <v>800</v>
      </c>
      <c r="G1464" s="2">
        <v>1</v>
      </c>
      <c r="H1464" s="16">
        <f>תקן_מקור[[#This Row],[עלות פריט]]*תקן_מקור[[#This Row],[כמות]]</f>
        <v>800</v>
      </c>
    </row>
    <row r="1465" spans="1:8" x14ac:dyDescent="0.3">
      <c r="A1465" s="87" t="s">
        <v>625</v>
      </c>
      <c r="B1465" s="1">
        <v>120</v>
      </c>
      <c r="C1465" s="1" t="s">
        <v>459</v>
      </c>
      <c r="D1465" s="1" t="s">
        <v>124</v>
      </c>
      <c r="E1465" s="91" t="s">
        <v>1</v>
      </c>
      <c r="F1465" s="2">
        <v>150</v>
      </c>
      <c r="G1465" s="2">
        <v>1</v>
      </c>
      <c r="H1465" s="16">
        <f>תקן_מקור[[#This Row],[עלות פריט]]*תקן_מקור[[#This Row],[כמות]]</f>
        <v>150</v>
      </c>
    </row>
    <row r="1466" spans="1:8" x14ac:dyDescent="0.3">
      <c r="A1466" s="87" t="s">
        <v>625</v>
      </c>
      <c r="B1466" s="1">
        <v>120</v>
      </c>
      <c r="C1466" s="1" t="s">
        <v>459</v>
      </c>
      <c r="D1466" s="1" t="s">
        <v>124</v>
      </c>
      <c r="E1466" s="91" t="s">
        <v>13</v>
      </c>
      <c r="F1466" s="2">
        <v>300</v>
      </c>
      <c r="G1466" s="2">
        <v>1</v>
      </c>
      <c r="H1466" s="16">
        <f>תקן_מקור[[#This Row],[עלות פריט]]*תקן_מקור[[#This Row],[כמות]]</f>
        <v>300</v>
      </c>
    </row>
    <row r="1467" spans="1:8" x14ac:dyDescent="0.3">
      <c r="A1467" s="87" t="s">
        <v>625</v>
      </c>
      <c r="B1467" s="1">
        <v>120</v>
      </c>
      <c r="C1467" s="1" t="s">
        <v>459</v>
      </c>
      <c r="D1467" s="1" t="s">
        <v>124</v>
      </c>
      <c r="E1467" s="91" t="s">
        <v>20</v>
      </c>
      <c r="F1467" s="2">
        <v>350</v>
      </c>
      <c r="G1467" s="2">
        <v>1</v>
      </c>
      <c r="H1467" s="16">
        <f>תקן_מקור[[#This Row],[עלות פריט]]*תקן_מקור[[#This Row],[כמות]]</f>
        <v>350</v>
      </c>
    </row>
    <row r="1468" spans="1:8" x14ac:dyDescent="0.3">
      <c r="A1468" s="87" t="s">
        <v>625</v>
      </c>
      <c r="B1468" s="1">
        <v>120</v>
      </c>
      <c r="C1468" s="1" t="s">
        <v>459</v>
      </c>
      <c r="D1468" s="1" t="s">
        <v>124</v>
      </c>
      <c r="E1468" s="91" t="s">
        <v>19</v>
      </c>
      <c r="F1468" s="2">
        <v>750</v>
      </c>
      <c r="G1468" s="2">
        <v>1</v>
      </c>
      <c r="H1468" s="16">
        <f>תקן_מקור[[#This Row],[עלות פריט]]*תקן_מקור[[#This Row],[כמות]]</f>
        <v>750</v>
      </c>
    </row>
    <row r="1469" spans="1:8" x14ac:dyDescent="0.3">
      <c r="A1469" s="87" t="s">
        <v>625</v>
      </c>
      <c r="B1469" s="1">
        <v>120</v>
      </c>
      <c r="C1469" s="1" t="s">
        <v>117</v>
      </c>
      <c r="D1469" s="1" t="s">
        <v>69</v>
      </c>
      <c r="E1469" s="91" t="s">
        <v>72</v>
      </c>
      <c r="F1469" s="2">
        <v>2500</v>
      </c>
      <c r="G1469" s="1">
        <v>1</v>
      </c>
      <c r="H1469" s="16">
        <f>תקן_מקור[[#This Row],[עלות פריט]]*תקן_מקור[[#This Row],[כמות]]</f>
        <v>2500</v>
      </c>
    </row>
    <row r="1470" spans="1:8" x14ac:dyDescent="0.3">
      <c r="A1470" s="87" t="s">
        <v>625</v>
      </c>
      <c r="B1470" s="1">
        <v>120</v>
      </c>
      <c r="C1470" s="1" t="s">
        <v>117</v>
      </c>
      <c r="D1470" s="1" t="s">
        <v>122</v>
      </c>
      <c r="E1470" s="91" t="s">
        <v>15</v>
      </c>
      <c r="F1470" s="2">
        <v>250</v>
      </c>
      <c r="G1470" s="2">
        <v>2</v>
      </c>
      <c r="H1470" s="16">
        <f>תקן_מקור[[#This Row],[עלות פריט]]*תקן_מקור[[#This Row],[כמות]]</f>
        <v>500</v>
      </c>
    </row>
    <row r="1471" spans="1:8" x14ac:dyDescent="0.3">
      <c r="A1471" s="87" t="s">
        <v>625</v>
      </c>
      <c r="B1471" s="1">
        <v>120</v>
      </c>
      <c r="C1471" s="1" t="s">
        <v>117</v>
      </c>
      <c r="D1471" s="1" t="s">
        <v>69</v>
      </c>
      <c r="E1471" s="91" t="s">
        <v>70</v>
      </c>
      <c r="F1471" s="2">
        <v>3500</v>
      </c>
      <c r="G1471" s="1">
        <v>1</v>
      </c>
      <c r="H1471" s="16">
        <f>תקן_מקור[[#This Row],[עלות פריט]]*תקן_מקור[[#This Row],[כמות]]</f>
        <v>3500</v>
      </c>
    </row>
    <row r="1472" spans="1:8" x14ac:dyDescent="0.3">
      <c r="A1472" s="87" t="s">
        <v>625</v>
      </c>
      <c r="B1472" s="1">
        <v>120</v>
      </c>
      <c r="C1472" s="1" t="s">
        <v>117</v>
      </c>
      <c r="D1472" s="1" t="s">
        <v>36</v>
      </c>
      <c r="E1472" s="91" t="s">
        <v>410</v>
      </c>
      <c r="F1472" s="2">
        <v>15000</v>
      </c>
      <c r="G1472" s="1">
        <v>1</v>
      </c>
      <c r="H1472" s="16">
        <f>תקן_מקור[[#This Row],[עלות פריט]]*תקן_מקור[[#This Row],[כמות]]</f>
        <v>15000</v>
      </c>
    </row>
    <row r="1473" spans="1:8" x14ac:dyDescent="0.3">
      <c r="A1473" s="87" t="s">
        <v>625</v>
      </c>
      <c r="B1473" s="1">
        <v>120</v>
      </c>
      <c r="C1473" s="1" t="s">
        <v>117</v>
      </c>
      <c r="D1473" s="1" t="s">
        <v>39</v>
      </c>
      <c r="E1473" s="91" t="s">
        <v>41</v>
      </c>
      <c r="F1473" s="2">
        <v>650</v>
      </c>
      <c r="G1473" s="2">
        <v>5</v>
      </c>
      <c r="H1473" s="16">
        <f>תקן_מקור[[#This Row],[עלות פריט]]*תקן_מקור[[#This Row],[כמות]]</f>
        <v>3250</v>
      </c>
    </row>
    <row r="1474" spans="1:8" x14ac:dyDescent="0.3">
      <c r="A1474" s="87" t="s">
        <v>625</v>
      </c>
      <c r="B1474" s="1">
        <v>120</v>
      </c>
      <c r="C1474" s="1" t="s">
        <v>117</v>
      </c>
      <c r="D1474" s="1" t="s">
        <v>0</v>
      </c>
      <c r="E1474" s="91" t="s">
        <v>77</v>
      </c>
      <c r="F1474" s="2">
        <v>2500</v>
      </c>
      <c r="G1474" s="2">
        <v>1</v>
      </c>
      <c r="H1474" s="16">
        <f>תקן_מקור[[#This Row],[עלות פריט]]*תקן_מקור[[#This Row],[כמות]]</f>
        <v>2500</v>
      </c>
    </row>
    <row r="1475" spans="1:8" x14ac:dyDescent="0.3">
      <c r="A1475" s="87" t="s">
        <v>625</v>
      </c>
      <c r="B1475" s="1">
        <v>120</v>
      </c>
      <c r="C1475" s="1" t="s">
        <v>117</v>
      </c>
      <c r="D1475" s="1" t="s">
        <v>5</v>
      </c>
      <c r="E1475" s="91" t="s">
        <v>6</v>
      </c>
      <c r="F1475" s="2">
        <v>4500</v>
      </c>
      <c r="G1475" s="1">
        <v>1</v>
      </c>
      <c r="H1475" s="16">
        <f>תקן_מקור[[#This Row],[עלות פריט]]*תקן_מקור[[#This Row],[כמות]]</f>
        <v>4500</v>
      </c>
    </row>
    <row r="1476" spans="1:8" x14ac:dyDescent="0.3">
      <c r="A1476" s="87" t="s">
        <v>625</v>
      </c>
      <c r="B1476" s="1">
        <v>120</v>
      </c>
      <c r="C1476" s="1" t="s">
        <v>117</v>
      </c>
      <c r="D1476" s="1" t="s">
        <v>122</v>
      </c>
      <c r="E1476" s="91" t="s">
        <v>14</v>
      </c>
      <c r="F1476" s="2">
        <v>250</v>
      </c>
      <c r="G1476" s="2">
        <v>2</v>
      </c>
      <c r="H1476" s="16">
        <f>תקן_מקור[[#This Row],[עלות פריט]]*תקן_מקור[[#This Row],[כמות]]</f>
        <v>500</v>
      </c>
    </row>
    <row r="1477" spans="1:8" x14ac:dyDescent="0.3">
      <c r="A1477" s="87" t="s">
        <v>625</v>
      </c>
      <c r="B1477" s="1">
        <v>120</v>
      </c>
      <c r="C1477" s="1" t="s">
        <v>109</v>
      </c>
      <c r="D1477" s="89" t="s">
        <v>204</v>
      </c>
      <c r="E1477" s="91" t="s">
        <v>425</v>
      </c>
      <c r="F1477" s="2">
        <v>250</v>
      </c>
      <c r="G1477" s="1">
        <v>1</v>
      </c>
      <c r="H1477" s="16">
        <f>תקן_מקור[[#This Row],[עלות פריט]]*תקן_מקור[[#This Row],[כמות]]</f>
        <v>250</v>
      </c>
    </row>
    <row r="1478" spans="1:8" x14ac:dyDescent="0.3">
      <c r="A1478" s="87" t="s">
        <v>625</v>
      </c>
      <c r="B1478" s="1">
        <v>120</v>
      </c>
      <c r="C1478" s="1" t="s">
        <v>109</v>
      </c>
      <c r="D1478" s="1" t="s">
        <v>204</v>
      </c>
      <c r="E1478" s="91" t="s">
        <v>412</v>
      </c>
      <c r="F1478" s="2">
        <v>2500</v>
      </c>
      <c r="G1478" s="1">
        <v>1</v>
      </c>
      <c r="H1478" s="16">
        <f>תקן_מקור[[#This Row],[עלות פריט]]*תקן_מקור[[#This Row],[כמות]]</f>
        <v>2500</v>
      </c>
    </row>
    <row r="1479" spans="1:8" x14ac:dyDescent="0.3">
      <c r="A1479" s="87" t="s">
        <v>625</v>
      </c>
      <c r="B1479" s="1">
        <v>120</v>
      </c>
      <c r="C1479" s="1" t="s">
        <v>109</v>
      </c>
      <c r="D1479" s="89" t="s">
        <v>109</v>
      </c>
      <c r="E1479" s="91" t="s">
        <v>411</v>
      </c>
      <c r="F1479" s="2">
        <v>350</v>
      </c>
      <c r="G1479" s="1">
        <v>2</v>
      </c>
      <c r="H1479" s="16">
        <f>תקן_מקור[[#This Row],[עלות פריט]]*תקן_מקור[[#This Row],[כמות]]</f>
        <v>700</v>
      </c>
    </row>
    <row r="1480" spans="1:8" x14ac:dyDescent="0.3">
      <c r="A1480" s="87" t="s">
        <v>625</v>
      </c>
      <c r="B1480" s="1">
        <v>120</v>
      </c>
      <c r="C1480" s="1" t="s">
        <v>109</v>
      </c>
      <c r="D1480" s="89" t="s">
        <v>109</v>
      </c>
      <c r="E1480" s="91" t="s">
        <v>120</v>
      </c>
      <c r="F1480" s="2">
        <v>10000</v>
      </c>
      <c r="G1480" s="1">
        <v>3</v>
      </c>
      <c r="H1480" s="16">
        <f>תקן_מקור[[#This Row],[עלות פריט]]*תקן_מקור[[#This Row],[כמות]]</f>
        <v>30000</v>
      </c>
    </row>
    <row r="1481" spans="1:8" x14ac:dyDescent="0.3">
      <c r="A1481" s="87" t="s">
        <v>625</v>
      </c>
      <c r="B1481" s="1">
        <v>120</v>
      </c>
      <c r="C1481" s="1" t="s">
        <v>109</v>
      </c>
      <c r="D1481" s="1" t="s">
        <v>109</v>
      </c>
      <c r="E1481" s="95" t="s">
        <v>621</v>
      </c>
      <c r="F1481" s="2">
        <v>250</v>
      </c>
      <c r="G1481" s="2">
        <v>5</v>
      </c>
      <c r="H1481" s="16">
        <f>תקן_מקור[[#This Row],[עלות פריט]]*תקן_מקור[[#This Row],[כמות]]</f>
        <v>1250</v>
      </c>
    </row>
    <row r="1482" spans="1:8" x14ac:dyDescent="0.3">
      <c r="A1482" s="87" t="s">
        <v>625</v>
      </c>
      <c r="B1482" s="1">
        <v>120</v>
      </c>
      <c r="C1482" s="1" t="s">
        <v>458</v>
      </c>
      <c r="D1482" s="1" t="s">
        <v>112</v>
      </c>
      <c r="E1482" s="91" t="s">
        <v>438</v>
      </c>
      <c r="F1482" s="2">
        <v>7500</v>
      </c>
      <c r="G1482" s="1">
        <v>1</v>
      </c>
      <c r="H1482" s="16">
        <f>תקן_מקור[[#This Row],[עלות פריט]]*תקן_מקור[[#This Row],[כמות]]</f>
        <v>7500</v>
      </c>
    </row>
    <row r="1483" spans="1:8" x14ac:dyDescent="0.3">
      <c r="A1483" s="87" t="s">
        <v>625</v>
      </c>
      <c r="B1483" s="1">
        <v>120</v>
      </c>
      <c r="C1483" s="1" t="s">
        <v>458</v>
      </c>
      <c r="D1483" s="1" t="s">
        <v>112</v>
      </c>
      <c r="E1483" s="91" t="s">
        <v>107</v>
      </c>
      <c r="F1483" s="2">
        <v>1500</v>
      </c>
      <c r="G1483" s="1">
        <v>3</v>
      </c>
      <c r="H1483" s="16">
        <f>תקן_מקור[[#This Row],[עלות פריט]]*תקן_מקור[[#This Row],[כמות]]</f>
        <v>4500</v>
      </c>
    </row>
    <row r="1484" spans="1:8" x14ac:dyDescent="0.3">
      <c r="A1484" s="87" t="s">
        <v>625</v>
      </c>
      <c r="B1484" s="1">
        <v>120</v>
      </c>
      <c r="C1484" s="1" t="s">
        <v>458</v>
      </c>
      <c r="D1484" s="1" t="s">
        <v>5</v>
      </c>
      <c r="E1484" s="91" t="s">
        <v>622</v>
      </c>
      <c r="F1484" s="2">
        <v>1000</v>
      </c>
      <c r="G1484" s="1">
        <v>36</v>
      </c>
      <c r="H1484" s="16">
        <f>תקן_מקור[[#This Row],[עלות פריט]]*תקן_מקור[[#This Row],[כמות]]</f>
        <v>36000</v>
      </c>
    </row>
    <row r="1485" spans="1:8" x14ac:dyDescent="0.3">
      <c r="A1485" s="87" t="s">
        <v>625</v>
      </c>
      <c r="B1485" s="1">
        <v>120</v>
      </c>
      <c r="C1485" s="1" t="s">
        <v>458</v>
      </c>
      <c r="D1485" s="1" t="s">
        <v>121</v>
      </c>
      <c r="E1485" s="91" t="s">
        <v>50</v>
      </c>
      <c r="F1485" s="2">
        <v>3500</v>
      </c>
      <c r="G1485" s="1">
        <v>2</v>
      </c>
      <c r="H1485" s="16">
        <f>תקן_מקור[[#This Row],[עלות פריט]]*תקן_מקור[[#This Row],[כמות]]</f>
        <v>7000</v>
      </c>
    </row>
    <row r="1486" spans="1:8" x14ac:dyDescent="0.3">
      <c r="A1486" s="87" t="s">
        <v>625</v>
      </c>
      <c r="B1486" s="1">
        <v>120</v>
      </c>
      <c r="C1486" s="1" t="s">
        <v>458</v>
      </c>
      <c r="D1486" s="1" t="s">
        <v>112</v>
      </c>
      <c r="E1486" s="91" t="s">
        <v>223</v>
      </c>
      <c r="F1486" s="2">
        <v>8500</v>
      </c>
      <c r="G1486" s="1"/>
      <c r="H1486" s="16">
        <f>תקן_מקור[[#This Row],[עלות פריט]]*תקן_מקור[[#This Row],[כמות]]</f>
        <v>0</v>
      </c>
    </row>
    <row r="1487" spans="1:8" x14ac:dyDescent="0.3">
      <c r="A1487" s="87" t="s">
        <v>625</v>
      </c>
      <c r="B1487" s="1">
        <v>120</v>
      </c>
      <c r="C1487" s="1" t="s">
        <v>458</v>
      </c>
      <c r="D1487" s="1" t="s">
        <v>112</v>
      </c>
      <c r="E1487" s="91" t="s">
        <v>221</v>
      </c>
      <c r="F1487" s="2">
        <v>17000</v>
      </c>
      <c r="G1487" s="1">
        <v>1</v>
      </c>
      <c r="H1487" s="16">
        <f>תקן_מקור[[#This Row],[עלות פריט]]*תקן_מקור[[#This Row],[כמות]]</f>
        <v>17000</v>
      </c>
    </row>
    <row r="1488" spans="1:8" x14ac:dyDescent="0.3">
      <c r="A1488" s="87" t="s">
        <v>625</v>
      </c>
      <c r="B1488" s="1">
        <v>120</v>
      </c>
      <c r="C1488" s="1" t="s">
        <v>458</v>
      </c>
      <c r="D1488" s="1" t="s">
        <v>112</v>
      </c>
      <c r="E1488" s="91" t="s">
        <v>218</v>
      </c>
      <c r="F1488" s="2">
        <v>5000</v>
      </c>
      <c r="G1488" s="1">
        <v>1</v>
      </c>
      <c r="H1488" s="16">
        <f>תקן_מקור[[#This Row],[עלות פריט]]*תקן_מקור[[#This Row],[כמות]]</f>
        <v>5000</v>
      </c>
    </row>
    <row r="1489" spans="1:8" x14ac:dyDescent="0.3">
      <c r="A1489" s="87" t="s">
        <v>625</v>
      </c>
      <c r="B1489" s="1">
        <v>120</v>
      </c>
      <c r="C1489" s="1" t="s">
        <v>458</v>
      </c>
      <c r="D1489" s="1" t="s">
        <v>112</v>
      </c>
      <c r="E1489" s="91" t="s">
        <v>48</v>
      </c>
      <c r="F1489" s="2">
        <v>400</v>
      </c>
      <c r="G1489" s="1">
        <v>12</v>
      </c>
      <c r="H1489" s="16">
        <f>תקן_מקור[[#This Row],[עלות פריט]]*תקן_מקור[[#This Row],[כמות]]</f>
        <v>4800</v>
      </c>
    </row>
    <row r="1490" spans="1:8" x14ac:dyDescent="0.3">
      <c r="A1490" s="87" t="s">
        <v>625</v>
      </c>
      <c r="B1490" s="1">
        <v>120</v>
      </c>
      <c r="C1490" s="1" t="s">
        <v>458</v>
      </c>
      <c r="D1490" s="89" t="s">
        <v>112</v>
      </c>
      <c r="E1490" s="91" t="s">
        <v>225</v>
      </c>
      <c r="F1490" s="2">
        <v>4500</v>
      </c>
      <c r="G1490" s="1">
        <v>1</v>
      </c>
      <c r="H1490" s="16">
        <f>תקן_מקור[[#This Row],[עלות פריט]]*תקן_מקור[[#This Row],[כמות]]</f>
        <v>4500</v>
      </c>
    </row>
    <row r="1491" spans="1:8" x14ac:dyDescent="0.3">
      <c r="A1491" s="87" t="s">
        <v>625</v>
      </c>
      <c r="B1491" s="1">
        <v>120</v>
      </c>
      <c r="C1491" s="1" t="s">
        <v>458</v>
      </c>
      <c r="D1491" s="1" t="s">
        <v>112</v>
      </c>
      <c r="E1491" s="91" t="s">
        <v>47</v>
      </c>
      <c r="F1491" s="2">
        <v>8000</v>
      </c>
      <c r="G1491" s="1">
        <v>1</v>
      </c>
      <c r="H1491" s="16">
        <f>תקן_מקור[[#This Row],[עלות פריט]]*תקן_מקור[[#This Row],[כמות]]</f>
        <v>8000</v>
      </c>
    </row>
    <row r="1492" spans="1:8" x14ac:dyDescent="0.3">
      <c r="A1492" s="87" t="s">
        <v>625</v>
      </c>
      <c r="B1492" s="1">
        <v>120</v>
      </c>
      <c r="C1492" s="1" t="s">
        <v>458</v>
      </c>
      <c r="D1492" s="1" t="s">
        <v>112</v>
      </c>
      <c r="E1492" s="91" t="s">
        <v>222</v>
      </c>
      <c r="F1492" s="2">
        <v>2500</v>
      </c>
      <c r="G1492" s="1">
        <v>1</v>
      </c>
      <c r="H1492" s="16">
        <f>תקן_מקור[[#This Row],[עלות פריט]]*תקן_מקור[[#This Row],[כמות]]</f>
        <v>2500</v>
      </c>
    </row>
    <row r="1493" spans="1:8" x14ac:dyDescent="0.3">
      <c r="A1493" s="87" t="s">
        <v>625</v>
      </c>
      <c r="B1493" s="1">
        <v>120</v>
      </c>
      <c r="C1493" s="1" t="s">
        <v>458</v>
      </c>
      <c r="D1493" s="1" t="s">
        <v>123</v>
      </c>
      <c r="E1493" s="91" t="s">
        <v>429</v>
      </c>
      <c r="F1493" s="2">
        <v>150</v>
      </c>
      <c r="G1493" s="1">
        <v>64</v>
      </c>
      <c r="H1493" s="16">
        <f>תקן_מקור[[#This Row],[עלות פריט]]*תקן_מקור[[#This Row],[כמות]]</f>
        <v>9600</v>
      </c>
    </row>
    <row r="1494" spans="1:8" x14ac:dyDescent="0.3">
      <c r="A1494" s="87" t="s">
        <v>625</v>
      </c>
      <c r="B1494" s="1">
        <v>120</v>
      </c>
      <c r="C1494" s="1" t="s">
        <v>458</v>
      </c>
      <c r="D1494" s="1" t="s">
        <v>112</v>
      </c>
      <c r="E1494" s="91" t="s">
        <v>73</v>
      </c>
      <c r="F1494" s="2">
        <v>9000</v>
      </c>
      <c r="G1494" s="1">
        <v>1</v>
      </c>
      <c r="H1494" s="16">
        <f>תקן_מקור[[#This Row],[עלות פריט]]*תקן_מקור[[#This Row],[כמות]]</f>
        <v>9000</v>
      </c>
    </row>
    <row r="1495" spans="1:8" x14ac:dyDescent="0.3">
      <c r="A1495" s="87" t="s">
        <v>625</v>
      </c>
      <c r="B1495" s="1">
        <v>120</v>
      </c>
      <c r="C1495" s="1" t="s">
        <v>458</v>
      </c>
      <c r="D1495" s="1" t="s">
        <v>112</v>
      </c>
      <c r="E1495" s="91" t="s">
        <v>44</v>
      </c>
      <c r="F1495" s="2">
        <v>7700</v>
      </c>
      <c r="G1495" s="1">
        <v>1</v>
      </c>
      <c r="H1495" s="16">
        <f>תקן_מקור[[#This Row],[עלות פריט]]*תקן_מקור[[#This Row],[כמות]]</f>
        <v>7700</v>
      </c>
    </row>
    <row r="1496" spans="1:8" x14ac:dyDescent="0.3">
      <c r="A1496" s="87" t="s">
        <v>625</v>
      </c>
      <c r="B1496" s="1">
        <v>120</v>
      </c>
      <c r="C1496" s="1" t="s">
        <v>458</v>
      </c>
      <c r="D1496" s="1" t="s">
        <v>112</v>
      </c>
      <c r="E1496" s="91" t="s">
        <v>45</v>
      </c>
      <c r="F1496" s="2">
        <v>10800</v>
      </c>
      <c r="G1496" s="1">
        <v>1</v>
      </c>
      <c r="H1496" s="16">
        <f>תקן_מקור[[#This Row],[עלות פריט]]*תקן_מקור[[#This Row],[כמות]]</f>
        <v>10800</v>
      </c>
    </row>
    <row r="1497" spans="1:8" x14ac:dyDescent="0.3">
      <c r="A1497" s="87" t="s">
        <v>625</v>
      </c>
      <c r="B1497" s="1">
        <v>120</v>
      </c>
      <c r="C1497" s="1" t="s">
        <v>458</v>
      </c>
      <c r="D1497" s="89" t="s">
        <v>112</v>
      </c>
      <c r="E1497" s="91" t="s">
        <v>219</v>
      </c>
      <c r="F1497" s="2">
        <v>3000</v>
      </c>
      <c r="G1497" s="1">
        <v>1</v>
      </c>
      <c r="H1497" s="16">
        <f>תקן_מקור[[#This Row],[עלות פריט]]*תקן_מקור[[#This Row],[כמות]]</f>
        <v>3000</v>
      </c>
    </row>
    <row r="1498" spans="1:8" x14ac:dyDescent="0.3">
      <c r="A1498" s="87" t="s">
        <v>625</v>
      </c>
      <c r="B1498" s="1">
        <v>120</v>
      </c>
      <c r="C1498" s="1" t="s">
        <v>458</v>
      </c>
      <c r="D1498" s="1" t="s">
        <v>123</v>
      </c>
      <c r="E1498" s="91" t="s">
        <v>427</v>
      </c>
      <c r="F1498" s="2">
        <v>250</v>
      </c>
      <c r="G1498" s="1">
        <v>36</v>
      </c>
      <c r="H1498" s="16">
        <f>תקן_מקור[[#This Row],[עלות פריט]]*תקן_מקור[[#This Row],[כמות]]</f>
        <v>9000</v>
      </c>
    </row>
    <row r="1499" spans="1:8" x14ac:dyDescent="0.3">
      <c r="A1499" s="87" t="s">
        <v>625</v>
      </c>
      <c r="B1499" s="1">
        <v>120</v>
      </c>
      <c r="C1499" s="1" t="s">
        <v>458</v>
      </c>
      <c r="D1499" s="1" t="s">
        <v>112</v>
      </c>
      <c r="E1499" s="91" t="s">
        <v>43</v>
      </c>
      <c r="F1499" s="2">
        <v>1000</v>
      </c>
      <c r="G1499" s="1">
        <v>4</v>
      </c>
      <c r="H1499" s="16">
        <f>תקן_מקור[[#This Row],[עלות פריט]]*תקן_מקור[[#This Row],[כמות]]</f>
        <v>4000</v>
      </c>
    </row>
    <row r="1500" spans="1:8" x14ac:dyDescent="0.3">
      <c r="A1500" s="87" t="s">
        <v>625</v>
      </c>
      <c r="B1500" s="1">
        <v>120</v>
      </c>
      <c r="C1500" s="1" t="s">
        <v>458</v>
      </c>
      <c r="D1500" s="1" t="s">
        <v>112</v>
      </c>
      <c r="E1500" s="91" t="s">
        <v>226</v>
      </c>
      <c r="F1500" s="2">
        <v>500</v>
      </c>
      <c r="G1500" s="1">
        <v>1</v>
      </c>
      <c r="H1500" s="16">
        <f>תקן_מקור[[#This Row],[עלות פריט]]*תקן_מקור[[#This Row],[כמות]]</f>
        <v>500</v>
      </c>
    </row>
    <row r="1501" spans="1:8" x14ac:dyDescent="0.3">
      <c r="A1501" s="87" t="s">
        <v>625</v>
      </c>
      <c r="B1501" s="1">
        <v>120</v>
      </c>
      <c r="C1501" s="1" t="s">
        <v>458</v>
      </c>
      <c r="D1501" s="1" t="s">
        <v>112</v>
      </c>
      <c r="E1501" s="91" t="s">
        <v>220</v>
      </c>
      <c r="F1501" s="2">
        <v>15000</v>
      </c>
      <c r="G1501" s="1">
        <v>2</v>
      </c>
      <c r="H1501" s="16">
        <f>תקן_מקור[[#This Row],[עלות פריט]]*תקן_מקור[[#This Row],[כמות]]</f>
        <v>30000</v>
      </c>
    </row>
    <row r="1502" spans="1:8" x14ac:dyDescent="0.3">
      <c r="A1502" s="87" t="s">
        <v>625</v>
      </c>
      <c r="B1502" s="1">
        <v>120</v>
      </c>
      <c r="C1502" s="1" t="s">
        <v>458</v>
      </c>
      <c r="D1502" s="89" t="s">
        <v>112</v>
      </c>
      <c r="E1502" s="91" t="s">
        <v>224</v>
      </c>
      <c r="F1502" s="2">
        <v>5000</v>
      </c>
      <c r="G1502" s="1">
        <v>1</v>
      </c>
      <c r="H1502" s="16">
        <f>תקן_מקור[[#This Row],[עלות פריט]]*תקן_מקור[[#This Row],[כמות]]</f>
        <v>5000</v>
      </c>
    </row>
    <row r="1503" spans="1:8" x14ac:dyDescent="0.3">
      <c r="A1503" s="87" t="s">
        <v>625</v>
      </c>
      <c r="B1503" s="1">
        <v>120</v>
      </c>
      <c r="C1503" s="1" t="s">
        <v>458</v>
      </c>
      <c r="D1503" s="1" t="s">
        <v>123</v>
      </c>
      <c r="E1503" s="91" t="s">
        <v>428</v>
      </c>
      <c r="F1503" s="2">
        <v>1200</v>
      </c>
      <c r="G1503" s="1">
        <v>6</v>
      </c>
      <c r="H1503" s="16">
        <f>תקן_מקור[[#This Row],[עלות פריט]]*תקן_מקור[[#This Row],[כמות]]</f>
        <v>7200</v>
      </c>
    </row>
    <row r="1504" spans="1:8" x14ac:dyDescent="0.3">
      <c r="A1504" s="87" t="s">
        <v>625</v>
      </c>
      <c r="B1504" s="1">
        <v>120</v>
      </c>
      <c r="C1504" s="1" t="s">
        <v>458</v>
      </c>
      <c r="D1504" s="1" t="s">
        <v>121</v>
      </c>
      <c r="E1504" s="91" t="s">
        <v>49</v>
      </c>
      <c r="F1504" s="2">
        <v>500</v>
      </c>
      <c r="G1504" s="1">
        <v>4</v>
      </c>
      <c r="H1504" s="16">
        <f>תקן_מקור[[#This Row],[עלות פריט]]*תקן_מקור[[#This Row],[כמות]]</f>
        <v>2000</v>
      </c>
    </row>
    <row r="1505" spans="1:8" x14ac:dyDescent="0.3">
      <c r="A1505" s="87" t="s">
        <v>625</v>
      </c>
      <c r="B1505" s="1">
        <v>120</v>
      </c>
      <c r="C1505" s="1" t="s">
        <v>458</v>
      </c>
      <c r="D1505" s="1" t="s">
        <v>112</v>
      </c>
      <c r="E1505" s="91" t="s">
        <v>401</v>
      </c>
      <c r="F1505" s="2">
        <v>4200</v>
      </c>
      <c r="G1505" s="1">
        <v>1</v>
      </c>
      <c r="H1505" s="16">
        <f>תקן_מקור[[#This Row],[עלות פריט]]*תקן_מקור[[#This Row],[כמות]]</f>
        <v>4200</v>
      </c>
    </row>
    <row r="1506" spans="1:8" x14ac:dyDescent="0.3">
      <c r="A1506" s="87" t="s">
        <v>625</v>
      </c>
      <c r="B1506" s="1">
        <v>120</v>
      </c>
      <c r="C1506" s="1" t="s">
        <v>458</v>
      </c>
      <c r="D1506" s="1" t="s">
        <v>112</v>
      </c>
      <c r="E1506" s="91" t="s">
        <v>403</v>
      </c>
      <c r="F1506" s="2">
        <v>2500</v>
      </c>
      <c r="G1506" s="1">
        <v>3</v>
      </c>
      <c r="H1506" s="16">
        <f>תקן_מקור[[#This Row],[עלות פריט]]*תקן_מקור[[#This Row],[כמות]]</f>
        <v>7500</v>
      </c>
    </row>
    <row r="1507" spans="1:8" x14ac:dyDescent="0.3">
      <c r="A1507" s="87" t="s">
        <v>625</v>
      </c>
      <c r="B1507" s="1">
        <v>120</v>
      </c>
      <c r="C1507" s="1" t="s">
        <v>458</v>
      </c>
      <c r="D1507" s="1" t="s">
        <v>112</v>
      </c>
      <c r="E1507" s="91" t="s">
        <v>402</v>
      </c>
      <c r="F1507" s="2">
        <v>3500</v>
      </c>
      <c r="G1507" s="1">
        <v>2</v>
      </c>
      <c r="H1507" s="16">
        <f>תקן_מקור[[#This Row],[עלות פריט]]*תקן_מקור[[#This Row],[כמות]]</f>
        <v>7000</v>
      </c>
    </row>
    <row r="1508" spans="1:8" x14ac:dyDescent="0.3">
      <c r="A1508" s="87" t="s">
        <v>625</v>
      </c>
      <c r="B1508" s="1">
        <v>120</v>
      </c>
      <c r="C1508" s="1" t="s">
        <v>458</v>
      </c>
      <c r="D1508" s="1" t="s">
        <v>112</v>
      </c>
      <c r="E1508" s="91" t="s">
        <v>437</v>
      </c>
      <c r="F1508" s="2">
        <v>6500</v>
      </c>
      <c r="G1508" s="1">
        <v>1</v>
      </c>
      <c r="H1508" s="16">
        <f>תקן_מקור[[#This Row],[עלות פריט]]*תקן_מקור[[#This Row],[כמות]]</f>
        <v>6500</v>
      </c>
    </row>
    <row r="1509" spans="1:8" x14ac:dyDescent="0.3">
      <c r="A1509" s="87" t="s">
        <v>625</v>
      </c>
      <c r="B1509" s="1">
        <v>120</v>
      </c>
      <c r="C1509" s="1" t="s">
        <v>458</v>
      </c>
      <c r="D1509" s="1" t="s">
        <v>112</v>
      </c>
      <c r="E1509" s="91" t="s">
        <v>46</v>
      </c>
      <c r="F1509" s="2">
        <v>1200</v>
      </c>
      <c r="G1509" s="1">
        <v>1</v>
      </c>
      <c r="H1509" s="16">
        <f>תקן_מקור[[#This Row],[עלות פריט]]*תקן_מקור[[#This Row],[כמות]]</f>
        <v>1200</v>
      </c>
    </row>
    <row r="1510" spans="1:8" x14ac:dyDescent="0.3">
      <c r="A1510" s="87" t="s">
        <v>625</v>
      </c>
      <c r="B1510" s="1">
        <v>120</v>
      </c>
      <c r="C1510" s="1" t="s">
        <v>458</v>
      </c>
      <c r="D1510" s="89" t="s">
        <v>5</v>
      </c>
      <c r="E1510" s="91" t="s">
        <v>436</v>
      </c>
      <c r="F1510" s="2">
        <v>2500</v>
      </c>
      <c r="G1510" s="1">
        <v>1</v>
      </c>
      <c r="H1510" s="16">
        <f>תקן_מקור[[#This Row],[עלות פריט]]*תקן_מקור[[#This Row],[כמות]]</f>
        <v>2500</v>
      </c>
    </row>
    <row r="1511" spans="1:8" x14ac:dyDescent="0.3">
      <c r="A1511" s="87" t="s">
        <v>625</v>
      </c>
      <c r="B1511" s="1">
        <v>120</v>
      </c>
      <c r="C1511" s="1" t="s">
        <v>96</v>
      </c>
      <c r="D1511" s="1" t="s">
        <v>216</v>
      </c>
      <c r="E1511" s="91" t="s">
        <v>217</v>
      </c>
      <c r="F1511" s="2">
        <v>600</v>
      </c>
      <c r="G1511" s="1">
        <v>1</v>
      </c>
      <c r="H1511" s="16">
        <f>תקן_מקור[[#This Row],[עלות פריט]]*תקן_מקור[[#This Row],[כמות]]</f>
        <v>600</v>
      </c>
    </row>
    <row r="1512" spans="1:8" x14ac:dyDescent="0.3">
      <c r="A1512" s="87" t="s">
        <v>625</v>
      </c>
      <c r="B1512" s="1">
        <v>120</v>
      </c>
      <c r="C1512" s="1" t="s">
        <v>96</v>
      </c>
      <c r="D1512" s="1" t="s">
        <v>216</v>
      </c>
      <c r="E1512" s="91" t="s">
        <v>30</v>
      </c>
      <c r="F1512" s="2">
        <v>1200</v>
      </c>
      <c r="G1512" s="2">
        <v>1</v>
      </c>
      <c r="H1512" s="16">
        <f>תקן_מקור[[#This Row],[עלות פריט]]*תקן_מקור[[#This Row],[כמות]]</f>
        <v>1200</v>
      </c>
    </row>
    <row r="1513" spans="1:8" x14ac:dyDescent="0.3">
      <c r="A1513" s="87" t="s">
        <v>625</v>
      </c>
      <c r="B1513" s="1">
        <v>120</v>
      </c>
      <c r="C1513" s="1" t="s">
        <v>96</v>
      </c>
      <c r="D1513" s="1" t="s">
        <v>68</v>
      </c>
      <c r="E1513" s="91" t="s">
        <v>30</v>
      </c>
      <c r="F1513" s="2">
        <v>1200</v>
      </c>
      <c r="G1513" s="1">
        <v>1</v>
      </c>
      <c r="H1513" s="16">
        <f>תקן_מקור[[#This Row],[עלות פריט]]*תקן_מקור[[#This Row],[כמות]]</f>
        <v>1200</v>
      </c>
    </row>
    <row r="1514" spans="1:8" x14ac:dyDescent="0.3">
      <c r="A1514" s="87" t="s">
        <v>625</v>
      </c>
      <c r="B1514" s="1">
        <v>120</v>
      </c>
      <c r="C1514" s="1" t="s">
        <v>96</v>
      </c>
      <c r="D1514" s="1" t="s">
        <v>68</v>
      </c>
      <c r="E1514" s="91" t="s">
        <v>136</v>
      </c>
      <c r="F1514" s="2">
        <v>2500</v>
      </c>
      <c r="G1514" s="1">
        <v>1</v>
      </c>
      <c r="H1514" s="16">
        <f>תקן_מקור[[#This Row],[עלות פריט]]*תקן_מקור[[#This Row],[כמות]]</f>
        <v>2500</v>
      </c>
    </row>
    <row r="1515" spans="1:8" x14ac:dyDescent="0.3">
      <c r="A1515" s="87" t="s">
        <v>625</v>
      </c>
      <c r="B1515" s="1">
        <v>120</v>
      </c>
      <c r="C1515" s="1" t="s">
        <v>96</v>
      </c>
      <c r="D1515" s="1" t="s">
        <v>68</v>
      </c>
      <c r="E1515" s="91" t="s">
        <v>59</v>
      </c>
      <c r="F1515" s="2">
        <v>3500</v>
      </c>
      <c r="G1515" s="1">
        <v>6</v>
      </c>
      <c r="H1515" s="16">
        <f>תקן_מקור[[#This Row],[עלות פריט]]*תקן_מקור[[#This Row],[כמות]]</f>
        <v>21000</v>
      </c>
    </row>
    <row r="1516" spans="1:8" x14ac:dyDescent="0.3">
      <c r="A1516" s="87" t="s">
        <v>625</v>
      </c>
      <c r="B1516" s="1">
        <v>120</v>
      </c>
      <c r="C1516" s="1" t="s">
        <v>96</v>
      </c>
      <c r="D1516" s="1" t="s">
        <v>216</v>
      </c>
      <c r="E1516" s="91" t="s">
        <v>29</v>
      </c>
      <c r="F1516" s="2">
        <v>3500</v>
      </c>
      <c r="G1516" s="2">
        <v>1</v>
      </c>
      <c r="H1516" s="16">
        <f>תקן_מקור[[#This Row],[עלות פריט]]*תקן_מקור[[#This Row],[כמות]]</f>
        <v>3500</v>
      </c>
    </row>
    <row r="1517" spans="1:8" x14ac:dyDescent="0.3">
      <c r="A1517" s="87" t="s">
        <v>625</v>
      </c>
      <c r="B1517" s="1">
        <v>120</v>
      </c>
      <c r="C1517" s="1" t="s">
        <v>96</v>
      </c>
      <c r="D1517" s="1" t="s">
        <v>204</v>
      </c>
      <c r="E1517" s="91" t="s">
        <v>29</v>
      </c>
      <c r="F1517" s="2">
        <v>3500</v>
      </c>
      <c r="G1517" s="1">
        <v>2</v>
      </c>
      <c r="H1517" s="16">
        <f>תקן_מקור[[#This Row],[עלות פריט]]*תקן_מקור[[#This Row],[כמות]]</f>
        <v>7000</v>
      </c>
    </row>
    <row r="1518" spans="1:8" x14ac:dyDescent="0.3">
      <c r="A1518" s="87" t="s">
        <v>625</v>
      </c>
      <c r="B1518" s="1">
        <v>120</v>
      </c>
      <c r="C1518" s="1" t="s">
        <v>100</v>
      </c>
      <c r="D1518" s="89" t="s">
        <v>100</v>
      </c>
      <c r="E1518" s="92" t="s">
        <v>205</v>
      </c>
      <c r="F1518" s="2"/>
      <c r="G1518" s="1">
        <v>0</v>
      </c>
      <c r="H1518" s="16">
        <f>תקן_מקור[[#This Row],[עלות פריט]]*תקן_מקור[[#This Row],[כמות]]</f>
        <v>0</v>
      </c>
    </row>
    <row r="1519" spans="1:8" x14ac:dyDescent="0.3">
      <c r="A1519" s="87" t="s">
        <v>625</v>
      </c>
      <c r="B1519" s="1">
        <v>120</v>
      </c>
      <c r="C1519" s="1" t="s">
        <v>116</v>
      </c>
      <c r="D1519" s="89" t="s">
        <v>109</v>
      </c>
      <c r="E1519" s="91" t="s">
        <v>101</v>
      </c>
      <c r="F1519" s="2">
        <v>4500</v>
      </c>
      <c r="G1519" s="1">
        <v>1</v>
      </c>
      <c r="H1519" s="16">
        <f>תקן_מקור[[#This Row],[עלות פריט]]*תקן_מקור[[#This Row],[כמות]]</f>
        <v>4500</v>
      </c>
    </row>
    <row r="1520" spans="1:8" x14ac:dyDescent="0.3">
      <c r="A1520" s="87" t="s">
        <v>625</v>
      </c>
      <c r="B1520" s="1">
        <v>120</v>
      </c>
      <c r="C1520" s="1" t="s">
        <v>116</v>
      </c>
      <c r="D1520" s="1" t="s">
        <v>68</v>
      </c>
      <c r="E1520" s="91" t="s">
        <v>201</v>
      </c>
      <c r="F1520" s="2">
        <v>2500</v>
      </c>
      <c r="G1520" s="1">
        <v>1</v>
      </c>
      <c r="H1520" s="16">
        <f>תקן_מקור[[#This Row],[עלות פריט]]*תקן_מקור[[#This Row],[כמות]]</f>
        <v>2500</v>
      </c>
    </row>
    <row r="1521" spans="1:8" x14ac:dyDescent="0.3">
      <c r="A1521" s="87" t="s">
        <v>625</v>
      </c>
      <c r="B1521" s="1">
        <v>120</v>
      </c>
      <c r="C1521" s="1" t="s">
        <v>116</v>
      </c>
      <c r="D1521" s="1" t="s">
        <v>33</v>
      </c>
      <c r="E1521" s="91" t="s">
        <v>201</v>
      </c>
      <c r="F1521" s="2">
        <v>2500</v>
      </c>
      <c r="G1521" s="2">
        <v>1</v>
      </c>
      <c r="H1521" s="16">
        <f>תקן_מקור[[#This Row],[עלות פריט]]*תקן_מקור[[#This Row],[כמות]]</f>
        <v>2500</v>
      </c>
    </row>
    <row r="1522" spans="1:8" x14ac:dyDescent="0.3">
      <c r="A1522" s="87" t="s">
        <v>625</v>
      </c>
      <c r="B1522" s="1">
        <v>120</v>
      </c>
      <c r="C1522" s="1" t="s">
        <v>116</v>
      </c>
      <c r="D1522" s="1" t="s">
        <v>214</v>
      </c>
      <c r="E1522" s="91" t="s">
        <v>201</v>
      </c>
      <c r="F1522" s="2">
        <v>2500</v>
      </c>
      <c r="G1522" s="1">
        <v>4</v>
      </c>
      <c r="H1522" s="16">
        <f>תקן_מקור[[#This Row],[עלות פריט]]*תקן_מקור[[#This Row],[כמות]]</f>
        <v>10000</v>
      </c>
    </row>
    <row r="1523" spans="1:8" x14ac:dyDescent="0.3">
      <c r="A1523" s="87" t="s">
        <v>625</v>
      </c>
      <c r="B1523" s="1">
        <v>120</v>
      </c>
      <c r="C1523" s="1" t="s">
        <v>116</v>
      </c>
      <c r="D1523" s="1" t="s">
        <v>204</v>
      </c>
      <c r="E1523" s="91" t="s">
        <v>201</v>
      </c>
      <c r="F1523" s="2">
        <v>2500</v>
      </c>
      <c r="G1523" s="1">
        <v>3</v>
      </c>
      <c r="H1523" s="16">
        <f>תקן_מקור[[#This Row],[עלות פריט]]*תקן_מקור[[#This Row],[כמות]]</f>
        <v>7500</v>
      </c>
    </row>
    <row r="1524" spans="1:8" x14ac:dyDescent="0.3">
      <c r="A1524" s="87" t="s">
        <v>625</v>
      </c>
      <c r="B1524" s="1">
        <v>120</v>
      </c>
      <c r="C1524" s="1" t="s">
        <v>116</v>
      </c>
      <c r="D1524" s="1" t="s">
        <v>0</v>
      </c>
      <c r="E1524" s="91" t="s">
        <v>200</v>
      </c>
      <c r="F1524" s="2">
        <v>5000</v>
      </c>
      <c r="G1524" s="2">
        <v>1</v>
      </c>
      <c r="H1524" s="16">
        <f>תקן_מקור[[#This Row],[עלות פריט]]*תקן_מקור[[#This Row],[כמות]]</f>
        <v>5000</v>
      </c>
    </row>
    <row r="1525" spans="1:8" x14ac:dyDescent="0.3">
      <c r="A1525" s="87" t="s">
        <v>625</v>
      </c>
      <c r="B1525" s="1">
        <v>120</v>
      </c>
      <c r="C1525" s="1" t="s">
        <v>116</v>
      </c>
      <c r="D1525" s="1" t="s">
        <v>5</v>
      </c>
      <c r="E1525" s="91" t="s">
        <v>200</v>
      </c>
      <c r="F1525" s="2">
        <v>5000</v>
      </c>
      <c r="G1525" s="1">
        <v>1</v>
      </c>
      <c r="H1525" s="16">
        <f>תקן_מקור[[#This Row],[עלות פריט]]*תקן_מקור[[#This Row],[כמות]]</f>
        <v>5000</v>
      </c>
    </row>
    <row r="1526" spans="1:8" x14ac:dyDescent="0.3">
      <c r="A1526" s="87" t="s">
        <v>625</v>
      </c>
      <c r="B1526" s="1">
        <v>120</v>
      </c>
      <c r="C1526" s="1" t="s">
        <v>116</v>
      </c>
      <c r="D1526" s="1" t="s">
        <v>5</v>
      </c>
      <c r="E1526" s="91" t="s">
        <v>199</v>
      </c>
      <c r="F1526" s="2">
        <v>8000</v>
      </c>
      <c r="G1526" s="1">
        <v>1</v>
      </c>
      <c r="H1526" s="16">
        <f>תקן_מקור[[#This Row],[עלות פריט]]*תקן_מקור[[#This Row],[כמות]]</f>
        <v>8000</v>
      </c>
    </row>
    <row r="1527" spans="1:8" x14ac:dyDescent="0.3">
      <c r="A1527" s="87" t="s">
        <v>625</v>
      </c>
      <c r="B1527" s="1">
        <v>120</v>
      </c>
      <c r="C1527" s="1" t="s">
        <v>116</v>
      </c>
      <c r="D1527" s="1" t="s">
        <v>116</v>
      </c>
      <c r="E1527" s="91" t="s">
        <v>103</v>
      </c>
      <c r="F1527" s="2">
        <v>900</v>
      </c>
      <c r="G1527" s="1">
        <v>2</v>
      </c>
      <c r="H1527" s="16">
        <f>תקן_מקור[[#This Row],[עלות פריט]]*תקן_מקור[[#This Row],[כמות]]</f>
        <v>1800</v>
      </c>
    </row>
    <row r="1528" spans="1:8" x14ac:dyDescent="0.3">
      <c r="A1528" s="87" t="s">
        <v>625</v>
      </c>
      <c r="B1528" s="1">
        <v>120</v>
      </c>
      <c r="C1528" s="1" t="s">
        <v>116</v>
      </c>
      <c r="D1528" s="1" t="s">
        <v>109</v>
      </c>
      <c r="E1528" s="91" t="s">
        <v>426</v>
      </c>
      <c r="F1528" s="2">
        <v>5000</v>
      </c>
      <c r="G1528" s="2">
        <v>3</v>
      </c>
      <c r="H1528" s="16">
        <f>תקן_מקור[[#This Row],[עלות פריט]]*תקן_מקור[[#This Row],[כמות]]</f>
        <v>15000</v>
      </c>
    </row>
    <row r="1529" spans="1:8" x14ac:dyDescent="0.3">
      <c r="A1529" s="87" t="s">
        <v>625</v>
      </c>
      <c r="B1529" s="1">
        <v>120</v>
      </c>
      <c r="C1529" s="1" t="s">
        <v>116</v>
      </c>
      <c r="D1529" s="1" t="s">
        <v>116</v>
      </c>
      <c r="E1529" s="91" t="s">
        <v>61</v>
      </c>
      <c r="F1529" s="2">
        <v>5200</v>
      </c>
      <c r="G1529" s="2">
        <v>1</v>
      </c>
      <c r="H1529" s="16">
        <f>תקן_מקור[[#This Row],[עלות פריט]]*תקן_מקור[[#This Row],[כמות]]</f>
        <v>5200</v>
      </c>
    </row>
    <row r="1530" spans="1:8" x14ac:dyDescent="0.3">
      <c r="A1530" s="87" t="s">
        <v>625</v>
      </c>
      <c r="B1530" s="1">
        <v>120</v>
      </c>
      <c r="C1530" s="1" t="s">
        <v>116</v>
      </c>
      <c r="D1530" s="1" t="s">
        <v>116</v>
      </c>
      <c r="E1530" s="91" t="s">
        <v>60</v>
      </c>
      <c r="F1530" s="2">
        <v>6100</v>
      </c>
      <c r="G1530" s="2">
        <v>1</v>
      </c>
      <c r="H1530" s="16">
        <f>תקן_מקור[[#This Row],[עלות פריט]]*תקן_מקור[[#This Row],[כמות]]</f>
        <v>6100</v>
      </c>
    </row>
    <row r="1531" spans="1:8" x14ac:dyDescent="0.3">
      <c r="A1531" s="87" t="s">
        <v>625</v>
      </c>
      <c r="B1531" s="1">
        <v>120</v>
      </c>
      <c r="C1531" s="1" t="s">
        <v>116</v>
      </c>
      <c r="D1531" s="1" t="s">
        <v>116</v>
      </c>
      <c r="E1531" s="91" t="s">
        <v>397</v>
      </c>
      <c r="F1531" s="2">
        <v>5000</v>
      </c>
      <c r="G1531" s="2">
        <v>1</v>
      </c>
      <c r="H1531" s="16">
        <f>תקן_מקור[[#This Row],[עלות פריט]]*תקן_מקור[[#This Row],[כמות]]</f>
        <v>5000</v>
      </c>
    </row>
    <row r="1532" spans="1:8" x14ac:dyDescent="0.3">
      <c r="A1532" s="87" t="s">
        <v>625</v>
      </c>
      <c r="B1532" s="1">
        <v>120</v>
      </c>
      <c r="C1532" s="1" t="s">
        <v>95</v>
      </c>
      <c r="D1532" s="1" t="s">
        <v>9</v>
      </c>
      <c r="E1532" s="91" t="s">
        <v>210</v>
      </c>
      <c r="F1532" s="2">
        <v>1000</v>
      </c>
      <c r="G1532" s="1">
        <v>1</v>
      </c>
      <c r="H1532" s="16">
        <f>תקן_מקור[[#This Row],[עלות פריט]]*תקן_מקור[[#This Row],[כמות]]</f>
        <v>1000</v>
      </c>
    </row>
    <row r="1533" spans="1:8" x14ac:dyDescent="0.3">
      <c r="A1533" s="87" t="s">
        <v>625</v>
      </c>
      <c r="B1533" s="1">
        <v>120</v>
      </c>
      <c r="C1533" s="1" t="s">
        <v>95</v>
      </c>
      <c r="D1533" s="1" t="s">
        <v>36</v>
      </c>
      <c r="E1533" s="91" t="s">
        <v>210</v>
      </c>
      <c r="F1533" s="2">
        <v>1000</v>
      </c>
      <c r="G1533" s="1">
        <v>1</v>
      </c>
      <c r="H1533" s="16">
        <f>תקן_מקור[[#This Row],[עלות פריט]]*תקן_מקור[[#This Row],[כמות]]</f>
        <v>1000</v>
      </c>
    </row>
    <row r="1534" spans="1:8" x14ac:dyDescent="0.3">
      <c r="A1534" s="87" t="s">
        <v>625</v>
      </c>
      <c r="B1534" s="1">
        <v>120</v>
      </c>
      <c r="C1534" s="1" t="s">
        <v>95</v>
      </c>
      <c r="D1534" s="1" t="s">
        <v>214</v>
      </c>
      <c r="E1534" s="91" t="s">
        <v>210</v>
      </c>
      <c r="F1534" s="2">
        <v>1000</v>
      </c>
      <c r="G1534" s="1">
        <v>8</v>
      </c>
      <c r="H1534" s="16">
        <f>תקן_מקור[[#This Row],[עלות פריט]]*תקן_מקור[[#This Row],[כמות]]</f>
        <v>8000</v>
      </c>
    </row>
    <row r="1535" spans="1:8" x14ac:dyDescent="0.3">
      <c r="A1535" s="87" t="s">
        <v>625</v>
      </c>
      <c r="B1535" s="1">
        <v>120</v>
      </c>
      <c r="C1535" s="1" t="s">
        <v>95</v>
      </c>
      <c r="D1535" s="1" t="s">
        <v>87</v>
      </c>
      <c r="E1535" s="91" t="s">
        <v>210</v>
      </c>
      <c r="F1535" s="2">
        <v>1000</v>
      </c>
      <c r="G1535" s="1">
        <v>6</v>
      </c>
      <c r="H1535" s="16">
        <f>תקן_מקור[[#This Row],[עלות פריט]]*תקן_מקור[[#This Row],[כמות]]</f>
        <v>6000</v>
      </c>
    </row>
    <row r="1536" spans="1:8" x14ac:dyDescent="0.3">
      <c r="A1536" s="87" t="s">
        <v>625</v>
      </c>
      <c r="B1536" s="1">
        <v>120</v>
      </c>
      <c r="C1536" s="1" t="s">
        <v>95</v>
      </c>
      <c r="D1536" s="1" t="s">
        <v>69</v>
      </c>
      <c r="E1536" s="91" t="s">
        <v>210</v>
      </c>
      <c r="F1536" s="2">
        <v>1000</v>
      </c>
      <c r="G1536" s="1">
        <v>1</v>
      </c>
      <c r="H1536" s="16">
        <f>תקן_מקור[[#This Row],[עלות פריט]]*תקן_מקור[[#This Row],[כמות]]</f>
        <v>1000</v>
      </c>
    </row>
    <row r="1537" spans="1:8" x14ac:dyDescent="0.3">
      <c r="A1537" s="87" t="s">
        <v>625</v>
      </c>
      <c r="B1537" s="1">
        <v>120</v>
      </c>
      <c r="C1537" s="1" t="s">
        <v>95</v>
      </c>
      <c r="D1537" s="1" t="s">
        <v>216</v>
      </c>
      <c r="E1537" s="91" t="s">
        <v>211</v>
      </c>
      <c r="F1537" s="2">
        <v>1500</v>
      </c>
      <c r="G1537" s="2">
        <v>3</v>
      </c>
      <c r="H1537" s="16">
        <f>תקן_מקור[[#This Row],[עלות פריט]]*תקן_מקור[[#This Row],[כמות]]</f>
        <v>4500</v>
      </c>
    </row>
    <row r="1538" spans="1:8" x14ac:dyDescent="0.3">
      <c r="A1538" s="87" t="s">
        <v>625</v>
      </c>
      <c r="B1538" s="1">
        <v>120</v>
      </c>
      <c r="C1538" s="1" t="s">
        <v>95</v>
      </c>
      <c r="D1538" s="1" t="s">
        <v>68</v>
      </c>
      <c r="E1538" s="91" t="s">
        <v>211</v>
      </c>
      <c r="F1538" s="2">
        <v>1500</v>
      </c>
      <c r="G1538" s="1">
        <v>1</v>
      </c>
      <c r="H1538" s="16">
        <f>תקן_מקור[[#This Row],[עלות פריט]]*תקן_מקור[[#This Row],[כמות]]</f>
        <v>1500</v>
      </c>
    </row>
    <row r="1539" spans="1:8" x14ac:dyDescent="0.3">
      <c r="A1539" s="87" t="s">
        <v>625</v>
      </c>
      <c r="B1539" s="1">
        <v>120</v>
      </c>
      <c r="C1539" s="1" t="s">
        <v>95</v>
      </c>
      <c r="D1539" s="1" t="s">
        <v>33</v>
      </c>
      <c r="E1539" s="91" t="s">
        <v>211</v>
      </c>
      <c r="F1539" s="2">
        <v>1500</v>
      </c>
      <c r="G1539" s="2">
        <v>1</v>
      </c>
      <c r="H1539" s="16">
        <f>תקן_מקור[[#This Row],[עלות פריט]]*תקן_מקור[[#This Row],[כמות]]</f>
        <v>1500</v>
      </c>
    </row>
    <row r="1540" spans="1:8" x14ac:dyDescent="0.3">
      <c r="A1540" s="87" t="s">
        <v>625</v>
      </c>
      <c r="B1540" s="1">
        <v>120</v>
      </c>
      <c r="C1540" s="1" t="s">
        <v>95</v>
      </c>
      <c r="D1540" s="1" t="s">
        <v>204</v>
      </c>
      <c r="E1540" s="91" t="s">
        <v>211</v>
      </c>
      <c r="F1540" s="2">
        <v>1500</v>
      </c>
      <c r="G1540" s="1">
        <v>3</v>
      </c>
      <c r="H1540" s="16">
        <f>תקן_מקור[[#This Row],[עלות פריט]]*תקן_מקור[[#This Row],[כמות]]</f>
        <v>4500</v>
      </c>
    </row>
    <row r="1541" spans="1:8" x14ac:dyDescent="0.3">
      <c r="A1541" s="87" t="s">
        <v>625</v>
      </c>
      <c r="B1541" s="1">
        <v>120</v>
      </c>
      <c r="C1541" s="1" t="s">
        <v>95</v>
      </c>
      <c r="D1541" s="89" t="s">
        <v>216</v>
      </c>
      <c r="E1541" s="91" t="s">
        <v>111</v>
      </c>
      <c r="F1541" s="2">
        <v>1500</v>
      </c>
      <c r="G1541" s="1">
        <v>1</v>
      </c>
      <c r="H1541" s="16">
        <f>תקן_מקור[[#This Row],[עלות פריט]]*תקן_מקור[[#This Row],[כמות]]</f>
        <v>1500</v>
      </c>
    </row>
    <row r="1542" spans="1:8" ht="15" customHeight="1" x14ac:dyDescent="0.3">
      <c r="A1542" s="87" t="s">
        <v>625</v>
      </c>
      <c r="B1542" s="1">
        <v>120</v>
      </c>
      <c r="C1542" s="1" t="s">
        <v>95</v>
      </c>
      <c r="D1542" s="1" t="s">
        <v>3</v>
      </c>
      <c r="E1542" s="90" t="s">
        <v>209</v>
      </c>
      <c r="F1542" s="2">
        <v>1000</v>
      </c>
      <c r="G1542" s="1">
        <v>3</v>
      </c>
      <c r="H1542" s="16">
        <f>תקן_מקור[[#This Row],[עלות פריט]]*תקן_מקור[[#This Row],[כמות]]</f>
        <v>3000</v>
      </c>
    </row>
    <row r="1543" spans="1:8" x14ac:dyDescent="0.3">
      <c r="A1543" s="87" t="s">
        <v>625</v>
      </c>
      <c r="B1543" s="1">
        <v>120</v>
      </c>
      <c r="C1543" s="1" t="s">
        <v>95</v>
      </c>
      <c r="D1543" s="1" t="s">
        <v>35</v>
      </c>
      <c r="E1543" s="90" t="s">
        <v>209</v>
      </c>
      <c r="F1543" s="2">
        <v>1000</v>
      </c>
      <c r="G1543" s="1">
        <v>1</v>
      </c>
      <c r="H1543" s="16">
        <f>תקן_מקור[[#This Row],[עלות פריט]]*תקן_מקור[[#This Row],[כמות]]</f>
        <v>1000</v>
      </c>
    </row>
    <row r="1544" spans="1:8" x14ac:dyDescent="0.3">
      <c r="A1544" s="87" t="s">
        <v>625</v>
      </c>
      <c r="B1544" s="1">
        <v>120</v>
      </c>
      <c r="C1544" s="1" t="s">
        <v>95</v>
      </c>
      <c r="D1544" s="1" t="s">
        <v>216</v>
      </c>
      <c r="E1544" s="91" t="s">
        <v>215</v>
      </c>
      <c r="F1544" s="2">
        <v>1200</v>
      </c>
      <c r="G1544" s="2">
        <v>1</v>
      </c>
      <c r="H1544" s="16">
        <f>תקן_מקור[[#This Row],[עלות פריט]]*תקן_מקור[[#This Row],[כמות]]</f>
        <v>1200</v>
      </c>
    </row>
    <row r="1545" spans="1:8" x14ac:dyDescent="0.3">
      <c r="A1545" s="87" t="s">
        <v>625</v>
      </c>
      <c r="B1545" s="1">
        <v>120</v>
      </c>
      <c r="C1545" s="1" t="s">
        <v>95</v>
      </c>
      <c r="D1545" s="1" t="s">
        <v>33</v>
      </c>
      <c r="E1545" s="91" t="s">
        <v>215</v>
      </c>
      <c r="F1545" s="2">
        <v>1200</v>
      </c>
      <c r="G1545" s="2">
        <v>1</v>
      </c>
      <c r="H1545" s="16">
        <f>תקן_מקור[[#This Row],[עלות פריט]]*תקן_מקור[[#This Row],[כמות]]</f>
        <v>1200</v>
      </c>
    </row>
    <row r="1546" spans="1:8" x14ac:dyDescent="0.3">
      <c r="A1546" s="87" t="s">
        <v>625</v>
      </c>
      <c r="B1546" s="1">
        <v>120</v>
      </c>
      <c r="C1546" s="1" t="s">
        <v>95</v>
      </c>
      <c r="D1546" s="1" t="s">
        <v>204</v>
      </c>
      <c r="E1546" s="91" t="s">
        <v>8</v>
      </c>
      <c r="F1546" s="2">
        <v>400</v>
      </c>
      <c r="G1546" s="1">
        <v>1</v>
      </c>
      <c r="H1546" s="16">
        <f>תקן_מקור[[#This Row],[עלות פריט]]*תקן_מקור[[#This Row],[כמות]]</f>
        <v>400</v>
      </c>
    </row>
    <row r="1547" spans="1:8" x14ac:dyDescent="0.3">
      <c r="A1547" s="87" t="s">
        <v>625</v>
      </c>
      <c r="B1547" s="1">
        <v>120</v>
      </c>
      <c r="C1547" s="1" t="s">
        <v>95</v>
      </c>
      <c r="D1547" s="1" t="s">
        <v>214</v>
      </c>
      <c r="E1547" s="91" t="s">
        <v>129</v>
      </c>
      <c r="F1547" s="2">
        <v>2500</v>
      </c>
      <c r="G1547" s="2">
        <v>1</v>
      </c>
      <c r="H1547" s="16">
        <f>תקן_מקור[[#This Row],[עלות פריט]]*תקן_מקור[[#This Row],[כמות]]</f>
        <v>2500</v>
      </c>
    </row>
    <row r="1548" spans="1:8" x14ac:dyDescent="0.3">
      <c r="A1548" s="87" t="s">
        <v>625</v>
      </c>
      <c r="B1548" s="1">
        <v>120</v>
      </c>
      <c r="C1548" s="1" t="s">
        <v>95</v>
      </c>
      <c r="D1548" s="1" t="s">
        <v>204</v>
      </c>
      <c r="E1548" s="91" t="s">
        <v>129</v>
      </c>
      <c r="F1548" s="2">
        <v>2500</v>
      </c>
      <c r="G1548" s="1">
        <v>2</v>
      </c>
      <c r="H1548" s="16">
        <f>תקן_מקור[[#This Row],[עלות פריט]]*תקן_מקור[[#This Row],[כמות]]</f>
        <v>5000</v>
      </c>
    </row>
    <row r="1549" spans="1:8" x14ac:dyDescent="0.3">
      <c r="A1549" s="87" t="s">
        <v>625</v>
      </c>
      <c r="B1549" s="1">
        <v>120</v>
      </c>
      <c r="C1549" s="1" t="s">
        <v>95</v>
      </c>
      <c r="D1549" s="1" t="s">
        <v>216</v>
      </c>
      <c r="E1549" s="91" t="s">
        <v>108</v>
      </c>
      <c r="F1549" s="2">
        <v>900</v>
      </c>
      <c r="G1549" s="2">
        <v>2</v>
      </c>
      <c r="H1549" s="16">
        <f>תקן_מקור[[#This Row],[עלות פריט]]*תקן_מקור[[#This Row],[כמות]]</f>
        <v>1800</v>
      </c>
    </row>
    <row r="1550" spans="1:8" x14ac:dyDescent="0.3">
      <c r="A1550" s="87" t="s">
        <v>625</v>
      </c>
      <c r="B1550" s="1">
        <v>120</v>
      </c>
      <c r="C1550" s="1" t="s">
        <v>95</v>
      </c>
      <c r="D1550" s="1" t="s">
        <v>204</v>
      </c>
      <c r="E1550" s="91" t="s">
        <v>108</v>
      </c>
      <c r="F1550" s="2">
        <v>900</v>
      </c>
      <c r="G1550" s="1">
        <v>2</v>
      </c>
      <c r="H1550" s="16">
        <f>תקן_מקור[[#This Row],[עלות פריט]]*תקן_מקור[[#This Row],[כמות]]</f>
        <v>1800</v>
      </c>
    </row>
    <row r="1551" spans="1:8" x14ac:dyDescent="0.3">
      <c r="A1551" s="87" t="s">
        <v>625</v>
      </c>
      <c r="B1551" s="1">
        <v>120</v>
      </c>
      <c r="C1551" s="1" t="s">
        <v>95</v>
      </c>
      <c r="D1551" s="1" t="s">
        <v>0</v>
      </c>
      <c r="E1551" s="91" t="s">
        <v>212</v>
      </c>
      <c r="F1551" s="2">
        <v>1500</v>
      </c>
      <c r="G1551" s="2">
        <v>3</v>
      </c>
      <c r="H1551" s="16">
        <f>תקן_מקור[[#This Row],[עלות פריט]]*תקן_מקור[[#This Row],[כמות]]</f>
        <v>4500</v>
      </c>
    </row>
    <row r="1552" spans="1:8" x14ac:dyDescent="0.3">
      <c r="A1552" s="87" t="s">
        <v>625</v>
      </c>
      <c r="B1552" s="1">
        <v>120</v>
      </c>
      <c r="C1552" s="1" t="s">
        <v>95</v>
      </c>
      <c r="D1552" s="1" t="s">
        <v>214</v>
      </c>
      <c r="E1552" s="91" t="s">
        <v>212</v>
      </c>
      <c r="F1552" s="2">
        <v>1500</v>
      </c>
      <c r="G1552" s="1">
        <v>4</v>
      </c>
      <c r="H1552" s="16">
        <f>תקן_מקור[[#This Row],[עלות פריט]]*תקן_מקור[[#This Row],[כמות]]</f>
        <v>6000</v>
      </c>
    </row>
    <row r="1553" spans="1:8" x14ac:dyDescent="0.3">
      <c r="A1553" s="87" t="s">
        <v>625</v>
      </c>
      <c r="B1553" s="1">
        <v>120</v>
      </c>
      <c r="C1553" s="1" t="s">
        <v>95</v>
      </c>
      <c r="D1553" s="1" t="s">
        <v>122</v>
      </c>
      <c r="E1553" s="91" t="s">
        <v>83</v>
      </c>
      <c r="F1553" s="2">
        <v>350</v>
      </c>
      <c r="G1553" s="2">
        <v>4</v>
      </c>
      <c r="H1553" s="16">
        <f>תקן_מקור[[#This Row],[עלות פריט]]*תקן_מקור[[#This Row],[כמות]]</f>
        <v>1400</v>
      </c>
    </row>
    <row r="1554" spans="1:8" x14ac:dyDescent="0.3">
      <c r="A1554" s="87" t="s">
        <v>625</v>
      </c>
      <c r="B1554" s="1">
        <v>120</v>
      </c>
      <c r="C1554" s="1" t="s">
        <v>95</v>
      </c>
      <c r="D1554" s="1" t="s">
        <v>216</v>
      </c>
      <c r="E1554" s="91" t="s">
        <v>31</v>
      </c>
      <c r="F1554" s="2">
        <v>15000</v>
      </c>
      <c r="G1554" s="2">
        <v>1</v>
      </c>
      <c r="H1554" s="16">
        <f>תקן_מקור[[#This Row],[עלות פריט]]*תקן_מקור[[#This Row],[כמות]]</f>
        <v>15000</v>
      </c>
    </row>
    <row r="1555" spans="1:8" x14ac:dyDescent="0.3">
      <c r="A1555" s="87" t="s">
        <v>625</v>
      </c>
      <c r="B1555" s="1">
        <v>120</v>
      </c>
      <c r="C1555" s="1" t="s">
        <v>95</v>
      </c>
      <c r="D1555" s="1" t="s">
        <v>109</v>
      </c>
      <c r="E1555" s="91" t="s">
        <v>198</v>
      </c>
      <c r="F1555" s="2">
        <v>375</v>
      </c>
      <c r="G1555" s="2">
        <v>50</v>
      </c>
      <c r="H1555" s="16">
        <f>תקן_מקור[[#This Row],[עלות פריט]]*תקן_מקור[[#This Row],[כמות]]</f>
        <v>18750</v>
      </c>
    </row>
    <row r="1556" spans="1:8" x14ac:dyDescent="0.3">
      <c r="A1556" s="87" t="s">
        <v>625</v>
      </c>
      <c r="B1556" s="1">
        <v>120</v>
      </c>
      <c r="C1556" s="1" t="s">
        <v>95</v>
      </c>
      <c r="D1556" s="1" t="s">
        <v>36</v>
      </c>
      <c r="E1556" s="91" t="s">
        <v>7</v>
      </c>
      <c r="F1556" s="2">
        <v>600</v>
      </c>
      <c r="G1556" s="1">
        <v>2</v>
      </c>
      <c r="H1556" s="16">
        <f>תקן_מקור[[#This Row],[עלות פריט]]*תקן_מקור[[#This Row],[כמות]]</f>
        <v>1200</v>
      </c>
    </row>
    <row r="1557" spans="1:8" x14ac:dyDescent="0.3">
      <c r="A1557" s="87" t="s">
        <v>625</v>
      </c>
      <c r="B1557" s="1">
        <v>120</v>
      </c>
      <c r="C1557" s="1" t="s">
        <v>95</v>
      </c>
      <c r="D1557" s="1" t="s">
        <v>214</v>
      </c>
      <c r="E1557" s="91" t="s">
        <v>7</v>
      </c>
      <c r="F1557" s="2">
        <v>600</v>
      </c>
      <c r="G1557" s="1">
        <v>8</v>
      </c>
      <c r="H1557" s="16">
        <f>תקן_מקור[[#This Row],[עלות פריט]]*תקן_מקור[[#This Row],[כמות]]</f>
        <v>4800</v>
      </c>
    </row>
    <row r="1558" spans="1:8" x14ac:dyDescent="0.3">
      <c r="A1558" s="87" t="s">
        <v>625</v>
      </c>
      <c r="B1558" s="1">
        <v>120</v>
      </c>
      <c r="C1558" s="1" t="s">
        <v>95</v>
      </c>
      <c r="D1558" s="1" t="s">
        <v>87</v>
      </c>
      <c r="E1558" s="91" t="s">
        <v>7</v>
      </c>
      <c r="F1558" s="2">
        <v>600</v>
      </c>
      <c r="G1558" s="1">
        <v>12</v>
      </c>
      <c r="H1558" s="16">
        <f>תקן_מקור[[#This Row],[עלות פריט]]*תקן_מקור[[#This Row],[כמות]]</f>
        <v>7200</v>
      </c>
    </row>
    <row r="1559" spans="1:8" x14ac:dyDescent="0.3">
      <c r="A1559" s="87" t="s">
        <v>625</v>
      </c>
      <c r="B1559" s="1">
        <v>120</v>
      </c>
      <c r="C1559" s="1" t="s">
        <v>95</v>
      </c>
      <c r="D1559" s="1" t="s">
        <v>216</v>
      </c>
      <c r="E1559" s="91" t="s">
        <v>10</v>
      </c>
      <c r="F1559" s="2">
        <v>800</v>
      </c>
      <c r="G1559" s="2">
        <v>2</v>
      </c>
      <c r="H1559" s="16">
        <f>תקן_מקור[[#This Row],[עלות פריט]]*תקן_מקור[[#This Row],[כמות]]</f>
        <v>1600</v>
      </c>
    </row>
    <row r="1560" spans="1:8" x14ac:dyDescent="0.3">
      <c r="A1560" s="87" t="s">
        <v>625</v>
      </c>
      <c r="B1560" s="1">
        <v>120</v>
      </c>
      <c r="C1560" s="1" t="s">
        <v>95</v>
      </c>
      <c r="D1560" s="1" t="s">
        <v>68</v>
      </c>
      <c r="E1560" s="91" t="s">
        <v>10</v>
      </c>
      <c r="F1560" s="2">
        <v>1400</v>
      </c>
      <c r="G1560" s="1">
        <v>1</v>
      </c>
      <c r="H1560" s="16">
        <f>תקן_מקור[[#This Row],[עלות פריט]]*תקן_מקור[[#This Row],[כמות]]</f>
        <v>1400</v>
      </c>
    </row>
    <row r="1561" spans="1:8" x14ac:dyDescent="0.3">
      <c r="A1561" s="87" t="s">
        <v>625</v>
      </c>
      <c r="B1561" s="1">
        <v>120</v>
      </c>
      <c r="C1561" s="1" t="s">
        <v>95</v>
      </c>
      <c r="D1561" s="1" t="s">
        <v>204</v>
      </c>
      <c r="E1561" s="91" t="s">
        <v>10</v>
      </c>
      <c r="F1561" s="2">
        <v>800</v>
      </c>
      <c r="G1561" s="1">
        <v>2</v>
      </c>
      <c r="H1561" s="16">
        <f>תקן_מקור[[#This Row],[עלות פריט]]*תקן_מקור[[#This Row],[כמות]]</f>
        <v>1600</v>
      </c>
    </row>
    <row r="1562" spans="1:8" x14ac:dyDescent="0.3">
      <c r="A1562" s="87" t="s">
        <v>625</v>
      </c>
      <c r="B1562" s="1">
        <v>120</v>
      </c>
      <c r="C1562" s="1" t="s">
        <v>95</v>
      </c>
      <c r="D1562" s="1" t="s">
        <v>69</v>
      </c>
      <c r="E1562" s="91" t="s">
        <v>10</v>
      </c>
      <c r="F1562" s="2">
        <v>1200</v>
      </c>
      <c r="G1562" s="1">
        <v>1</v>
      </c>
      <c r="H1562" s="16">
        <f>תקן_מקור[[#This Row],[עלות פריט]]*תקן_מקור[[#This Row],[כמות]]</f>
        <v>1200</v>
      </c>
    </row>
    <row r="1563" spans="1:8" x14ac:dyDescent="0.3">
      <c r="A1563" s="87" t="s">
        <v>625</v>
      </c>
      <c r="B1563" s="1">
        <v>120</v>
      </c>
      <c r="C1563" s="1" t="s">
        <v>95</v>
      </c>
      <c r="D1563" s="1" t="s">
        <v>0</v>
      </c>
      <c r="E1563" s="91" t="s">
        <v>84</v>
      </c>
      <c r="F1563" s="2">
        <v>750</v>
      </c>
      <c r="G1563" s="2">
        <v>10</v>
      </c>
      <c r="H1563" s="16">
        <f>תקן_מקור[[#This Row],[עלות פריט]]*תקן_מקור[[#This Row],[כמות]]</f>
        <v>7500</v>
      </c>
    </row>
    <row r="1564" spans="1:8" x14ac:dyDescent="0.3">
      <c r="A1564" s="87" t="s">
        <v>625</v>
      </c>
      <c r="B1564" s="1">
        <v>120</v>
      </c>
      <c r="C1564" s="1" t="s">
        <v>95</v>
      </c>
      <c r="D1564" s="1" t="s">
        <v>9</v>
      </c>
      <c r="E1564" s="91" t="s">
        <v>86</v>
      </c>
      <c r="F1564" s="2">
        <v>2000</v>
      </c>
      <c r="G1564" s="1">
        <v>4</v>
      </c>
      <c r="H1564" s="16">
        <f>תקן_מקור[[#This Row],[עלות פריט]]*תקן_מקור[[#This Row],[כמות]]</f>
        <v>8000</v>
      </c>
    </row>
    <row r="1565" spans="1:8" x14ac:dyDescent="0.3">
      <c r="A1565" s="87" t="s">
        <v>625</v>
      </c>
      <c r="B1565" s="1">
        <v>120</v>
      </c>
      <c r="C1565" s="1" t="s">
        <v>95</v>
      </c>
      <c r="D1565" s="1" t="s">
        <v>9</v>
      </c>
      <c r="E1565" s="91" t="s">
        <v>137</v>
      </c>
      <c r="F1565" s="2">
        <v>4000</v>
      </c>
      <c r="G1565" s="1">
        <v>1</v>
      </c>
      <c r="H1565" s="16">
        <f>תקן_מקור[[#This Row],[עלות פריט]]*תקן_מקור[[#This Row],[כמות]]</f>
        <v>4000</v>
      </c>
    </row>
    <row r="1566" spans="1:8" x14ac:dyDescent="0.3">
      <c r="A1566" s="87" t="s">
        <v>625</v>
      </c>
      <c r="B1566" s="1">
        <v>120</v>
      </c>
      <c r="C1566" s="1" t="s">
        <v>95</v>
      </c>
      <c r="D1566" s="1" t="s">
        <v>5</v>
      </c>
      <c r="E1566" s="91" t="s">
        <v>133</v>
      </c>
      <c r="F1566" s="2">
        <v>650</v>
      </c>
      <c r="G1566" s="1">
        <v>120</v>
      </c>
      <c r="H1566" s="16">
        <f>תקן_מקור[[#This Row],[עלות פריט]]*תקן_מקור[[#This Row],[כמות]]</f>
        <v>78000</v>
      </c>
    </row>
    <row r="1567" spans="1:8" x14ac:dyDescent="0.3">
      <c r="A1567" s="87" t="s">
        <v>625</v>
      </c>
      <c r="B1567" s="1">
        <v>120</v>
      </c>
      <c r="C1567" s="1" t="s">
        <v>95</v>
      </c>
      <c r="D1567" s="89" t="s">
        <v>109</v>
      </c>
      <c r="E1567" s="91" t="s">
        <v>424</v>
      </c>
      <c r="F1567" s="2">
        <v>1200</v>
      </c>
      <c r="G1567" s="1">
        <v>1</v>
      </c>
      <c r="H1567" s="16">
        <f>תקן_מקור[[#This Row],[עלות פריט]]*תקן_מקור[[#This Row],[כמות]]</f>
        <v>1200</v>
      </c>
    </row>
    <row r="1568" spans="1:8" x14ac:dyDescent="0.3">
      <c r="A1568" s="87" t="s">
        <v>625</v>
      </c>
      <c r="B1568" s="1">
        <v>120</v>
      </c>
      <c r="C1568" s="1" t="s">
        <v>95</v>
      </c>
      <c r="D1568" s="1" t="s">
        <v>51</v>
      </c>
      <c r="E1568" s="91" t="s">
        <v>54</v>
      </c>
      <c r="F1568" s="2">
        <v>200</v>
      </c>
      <c r="G1568" s="2">
        <v>16</v>
      </c>
      <c r="H1568" s="16">
        <f>תקן_מקור[[#This Row],[עלות פריט]]*תקן_מקור[[#This Row],[כמות]]</f>
        <v>3200</v>
      </c>
    </row>
    <row r="1569" spans="1:8" x14ac:dyDescent="0.3">
      <c r="A1569" s="87" t="s">
        <v>625</v>
      </c>
      <c r="B1569" s="1">
        <v>120</v>
      </c>
      <c r="C1569" s="1" t="s">
        <v>95</v>
      </c>
      <c r="D1569" s="1" t="s">
        <v>68</v>
      </c>
      <c r="E1569" s="91" t="s">
        <v>106</v>
      </c>
      <c r="F1569" s="2">
        <v>450</v>
      </c>
      <c r="G1569" s="1">
        <v>6</v>
      </c>
      <c r="H1569" s="16">
        <f>תקן_מקור[[#This Row],[עלות פריט]]*תקן_מקור[[#This Row],[כמות]]</f>
        <v>2700</v>
      </c>
    </row>
    <row r="1570" spans="1:8" x14ac:dyDescent="0.3">
      <c r="A1570" s="87" t="s">
        <v>625</v>
      </c>
      <c r="B1570" s="1">
        <v>120</v>
      </c>
      <c r="C1570" s="1" t="s">
        <v>95</v>
      </c>
      <c r="D1570" s="1" t="s">
        <v>33</v>
      </c>
      <c r="E1570" s="91" t="s">
        <v>34</v>
      </c>
      <c r="F1570" s="2">
        <v>1200</v>
      </c>
      <c r="G1570" s="2">
        <v>1</v>
      </c>
      <c r="H1570" s="16">
        <f>תקן_מקור[[#This Row],[עלות פריט]]*תקן_מקור[[#This Row],[כמות]]</f>
        <v>1200</v>
      </c>
    </row>
    <row r="1571" spans="1:8" x14ac:dyDescent="0.3">
      <c r="A1571" s="87" t="s">
        <v>625</v>
      </c>
      <c r="B1571" s="1">
        <v>120</v>
      </c>
      <c r="C1571" s="1" t="s">
        <v>95</v>
      </c>
      <c r="D1571" s="1" t="s">
        <v>0</v>
      </c>
      <c r="E1571" s="91" t="s">
        <v>134</v>
      </c>
      <c r="F1571" s="2">
        <v>450</v>
      </c>
      <c r="G1571" s="2">
        <v>12</v>
      </c>
      <c r="H1571" s="16">
        <f>תקן_מקור[[#This Row],[עלות פריט]]*תקן_מקור[[#This Row],[כמות]]</f>
        <v>5400</v>
      </c>
    </row>
    <row r="1572" spans="1:8" x14ac:dyDescent="0.3">
      <c r="A1572" s="87" t="s">
        <v>625</v>
      </c>
      <c r="B1572" s="1">
        <v>120</v>
      </c>
      <c r="C1572" s="1" t="s">
        <v>95</v>
      </c>
      <c r="D1572" s="1" t="s">
        <v>216</v>
      </c>
      <c r="E1572" s="91" t="s">
        <v>134</v>
      </c>
      <c r="F1572" s="2">
        <v>450</v>
      </c>
      <c r="G1572" s="2">
        <v>2</v>
      </c>
      <c r="H1572" s="16">
        <f>תקן_מקור[[#This Row],[עלות פריט]]*תקן_מקור[[#This Row],[כמות]]</f>
        <v>900</v>
      </c>
    </row>
    <row r="1573" spans="1:8" x14ac:dyDescent="0.3">
      <c r="A1573" s="87" t="s">
        <v>625</v>
      </c>
      <c r="B1573" s="1">
        <v>120</v>
      </c>
      <c r="C1573" s="1" t="s">
        <v>95</v>
      </c>
      <c r="D1573" s="1" t="s">
        <v>33</v>
      </c>
      <c r="E1573" s="91" t="s">
        <v>134</v>
      </c>
      <c r="F1573" s="2">
        <v>450</v>
      </c>
      <c r="G1573" s="2">
        <v>2</v>
      </c>
      <c r="H1573" s="16">
        <f>תקן_מקור[[#This Row],[עלות פריט]]*תקן_מקור[[#This Row],[כמות]]</f>
        <v>900</v>
      </c>
    </row>
    <row r="1574" spans="1:8" x14ac:dyDescent="0.3">
      <c r="A1574" s="87" t="s">
        <v>625</v>
      </c>
      <c r="B1574" s="1">
        <v>120</v>
      </c>
      <c r="C1574" s="1" t="s">
        <v>95</v>
      </c>
      <c r="D1574" s="1" t="s">
        <v>214</v>
      </c>
      <c r="E1574" s="91" t="s">
        <v>134</v>
      </c>
      <c r="F1574" s="2">
        <v>450</v>
      </c>
      <c r="G1574" s="1">
        <v>120</v>
      </c>
      <c r="H1574" s="16">
        <f>תקן_מקור[[#This Row],[עלות פריט]]*תקן_מקור[[#This Row],[כמות]]</f>
        <v>54000</v>
      </c>
    </row>
    <row r="1575" spans="1:8" x14ac:dyDescent="0.3">
      <c r="A1575" s="87" t="s">
        <v>625</v>
      </c>
      <c r="B1575" s="1">
        <v>120</v>
      </c>
      <c r="C1575" s="1" t="s">
        <v>95</v>
      </c>
      <c r="D1575" s="1" t="s">
        <v>204</v>
      </c>
      <c r="E1575" s="91" t="s">
        <v>134</v>
      </c>
      <c r="F1575" s="2">
        <v>450</v>
      </c>
      <c r="G1575" s="1">
        <v>20</v>
      </c>
      <c r="H1575" s="16">
        <f>תקן_מקור[[#This Row],[עלות פריט]]*תקן_מקור[[#This Row],[כמות]]</f>
        <v>9000</v>
      </c>
    </row>
    <row r="1576" spans="1:8" x14ac:dyDescent="0.3">
      <c r="A1576" s="87" t="s">
        <v>625</v>
      </c>
      <c r="B1576" s="1">
        <v>120</v>
      </c>
      <c r="C1576" s="1" t="s">
        <v>95</v>
      </c>
      <c r="D1576" s="1" t="s">
        <v>122</v>
      </c>
      <c r="E1576" s="91" t="s">
        <v>82</v>
      </c>
      <c r="F1576" s="2">
        <v>1200</v>
      </c>
      <c r="G1576" s="2">
        <v>2</v>
      </c>
      <c r="H1576" s="16">
        <f>תקן_מקור[[#This Row],[עלות פריט]]*תקן_מקור[[#This Row],[כמות]]</f>
        <v>2400</v>
      </c>
    </row>
    <row r="1577" spans="1:8" x14ac:dyDescent="0.3">
      <c r="A1577" s="87" t="s">
        <v>625</v>
      </c>
      <c r="B1577" s="1">
        <v>120</v>
      </c>
      <c r="C1577" s="1" t="s">
        <v>95</v>
      </c>
      <c r="D1577" s="89" t="s">
        <v>109</v>
      </c>
      <c r="E1577" s="91" t="s">
        <v>110</v>
      </c>
      <c r="F1577" s="2">
        <v>800</v>
      </c>
      <c r="G1577" s="1">
        <v>2</v>
      </c>
      <c r="H1577" s="16">
        <f>תקן_מקור[[#This Row],[עלות פריט]]*תקן_מקור[[#This Row],[כמות]]</f>
        <v>1600</v>
      </c>
    </row>
    <row r="1578" spans="1:8" x14ac:dyDescent="0.3">
      <c r="A1578" s="87" t="s">
        <v>625</v>
      </c>
      <c r="B1578" s="1">
        <v>120</v>
      </c>
      <c r="C1578" s="1" t="s">
        <v>95</v>
      </c>
      <c r="D1578" s="1" t="s">
        <v>122</v>
      </c>
      <c r="E1578" s="91" t="s">
        <v>16</v>
      </c>
      <c r="F1578" s="2">
        <v>350</v>
      </c>
      <c r="G1578" s="2">
        <v>2</v>
      </c>
      <c r="H1578" s="16">
        <f>תקן_מקור[[#This Row],[עלות פריט]]*תקן_מקור[[#This Row],[כמות]]</f>
        <v>700</v>
      </c>
    </row>
    <row r="1579" spans="1:8" x14ac:dyDescent="0.3">
      <c r="A1579" s="87" t="s">
        <v>625</v>
      </c>
      <c r="B1579" s="1">
        <v>120</v>
      </c>
      <c r="C1579" s="1" t="s">
        <v>95</v>
      </c>
      <c r="D1579" s="1" t="s">
        <v>9</v>
      </c>
      <c r="E1579" s="91" t="s">
        <v>435</v>
      </c>
      <c r="F1579" s="2">
        <v>1500</v>
      </c>
      <c r="G1579" s="1">
        <v>1</v>
      </c>
      <c r="H1579" s="16">
        <f>תקן_מקור[[#This Row],[עלות פריט]]*תקן_מקור[[#This Row],[כמות]]</f>
        <v>1500</v>
      </c>
    </row>
    <row r="1580" spans="1:8" x14ac:dyDescent="0.3">
      <c r="A1580" s="87" t="s">
        <v>625</v>
      </c>
      <c r="B1580" s="1">
        <v>120</v>
      </c>
      <c r="C1580" s="1" t="s">
        <v>95</v>
      </c>
      <c r="D1580" s="1" t="s">
        <v>204</v>
      </c>
      <c r="E1580" s="91" t="s">
        <v>434</v>
      </c>
      <c r="F1580" s="2">
        <v>6000</v>
      </c>
      <c r="G1580" s="1">
        <v>1</v>
      </c>
      <c r="H1580" s="16">
        <f>תקן_מקור[[#This Row],[עלות פריט]]*תקן_מקור[[#This Row],[כמות]]</f>
        <v>6000</v>
      </c>
    </row>
    <row r="1581" spans="1:8" x14ac:dyDescent="0.3">
      <c r="A1581" s="87" t="s">
        <v>625</v>
      </c>
      <c r="B1581" s="1">
        <v>120</v>
      </c>
      <c r="C1581" s="1" t="s">
        <v>95</v>
      </c>
      <c r="D1581" s="1" t="s">
        <v>122</v>
      </c>
      <c r="E1581" s="91" t="s">
        <v>17</v>
      </c>
      <c r="F1581" s="2">
        <v>250</v>
      </c>
      <c r="G1581" s="2">
        <v>2</v>
      </c>
      <c r="H1581" s="16">
        <f>תקן_מקור[[#This Row],[עלות פריט]]*תקן_מקור[[#This Row],[כמות]]</f>
        <v>500</v>
      </c>
    </row>
    <row r="1582" spans="1:8" x14ac:dyDescent="0.3">
      <c r="A1582" s="87" t="s">
        <v>625</v>
      </c>
      <c r="B1582" s="1">
        <v>120</v>
      </c>
      <c r="C1582" s="1" t="s">
        <v>95</v>
      </c>
      <c r="D1582" s="1" t="s">
        <v>214</v>
      </c>
      <c r="E1582" s="91" t="s">
        <v>91</v>
      </c>
      <c r="F1582" s="2">
        <v>6000</v>
      </c>
      <c r="G1582" s="2">
        <v>1</v>
      </c>
      <c r="H1582" s="16">
        <f>תקן_מקור[[#This Row],[עלות פריט]]*תקן_מקור[[#This Row],[כמות]]</f>
        <v>6000</v>
      </c>
    </row>
    <row r="1583" spans="1:8" x14ac:dyDescent="0.3">
      <c r="A1583" s="87" t="s">
        <v>625</v>
      </c>
      <c r="B1583" s="1">
        <v>120</v>
      </c>
      <c r="C1583" s="1" t="s">
        <v>95</v>
      </c>
      <c r="D1583" s="1" t="s">
        <v>3</v>
      </c>
      <c r="E1583" s="90" t="s">
        <v>4</v>
      </c>
      <c r="F1583" s="2">
        <v>1200</v>
      </c>
      <c r="G1583" s="1">
        <v>1</v>
      </c>
      <c r="H1583" s="16">
        <f>תקן_מקור[[#This Row],[עלות פריט]]*תקן_מקור[[#This Row],[כמות]]</f>
        <v>1200</v>
      </c>
    </row>
    <row r="1584" spans="1:8" x14ac:dyDescent="0.3">
      <c r="A1584" s="87" t="s">
        <v>625</v>
      </c>
      <c r="B1584" s="1">
        <v>120</v>
      </c>
      <c r="C1584" s="1" t="s">
        <v>95</v>
      </c>
      <c r="D1584" s="1" t="s">
        <v>35</v>
      </c>
      <c r="E1584" s="90" t="s">
        <v>4</v>
      </c>
      <c r="F1584" s="2">
        <v>1200</v>
      </c>
      <c r="G1584" s="2">
        <v>1</v>
      </c>
      <c r="H1584" s="16">
        <f>תקן_מקור[[#This Row],[עלות פריט]]*תקן_מקור[[#This Row],[כמות]]</f>
        <v>1200</v>
      </c>
    </row>
    <row r="1585" spans="1:8" x14ac:dyDescent="0.3">
      <c r="A1585" s="87" t="s">
        <v>625</v>
      </c>
      <c r="B1585" s="1">
        <v>120</v>
      </c>
      <c r="C1585" s="1" t="s">
        <v>95</v>
      </c>
      <c r="D1585" s="1" t="s">
        <v>51</v>
      </c>
      <c r="E1585" s="91" t="s">
        <v>55</v>
      </c>
      <c r="F1585" s="2">
        <v>1650</v>
      </c>
      <c r="G1585" s="2">
        <v>3</v>
      </c>
      <c r="H1585" s="16">
        <f>תקן_מקור[[#This Row],[עלות פריט]]*תקן_מקור[[#This Row],[כמות]]</f>
        <v>4950</v>
      </c>
    </row>
    <row r="1586" spans="1:8" x14ac:dyDescent="0.3">
      <c r="A1586" s="87" t="s">
        <v>625</v>
      </c>
      <c r="B1586" s="1">
        <v>120</v>
      </c>
      <c r="C1586" s="1" t="s">
        <v>95</v>
      </c>
      <c r="D1586" s="1" t="s">
        <v>122</v>
      </c>
      <c r="E1586" s="91" t="s">
        <v>12</v>
      </c>
      <c r="F1586" s="2">
        <v>600</v>
      </c>
      <c r="G1586" s="2">
        <v>2</v>
      </c>
      <c r="H1586" s="16">
        <f>תקן_מקור[[#This Row],[עלות פריט]]*תקן_מקור[[#This Row],[כמות]]</f>
        <v>1200</v>
      </c>
    </row>
    <row r="1587" spans="1:8" x14ac:dyDescent="0.3">
      <c r="A1587" s="87" t="s">
        <v>625</v>
      </c>
      <c r="B1587" s="1">
        <v>120</v>
      </c>
      <c r="C1587" s="1" t="s">
        <v>95</v>
      </c>
      <c r="D1587" s="1" t="s">
        <v>216</v>
      </c>
      <c r="E1587" s="91" t="s">
        <v>32</v>
      </c>
      <c r="F1587" s="2">
        <v>1100</v>
      </c>
      <c r="G1587" s="2">
        <v>1</v>
      </c>
      <c r="H1587" s="16">
        <f>תקן_מקור[[#This Row],[עלות פריט]]*תקן_מקור[[#This Row],[כמות]]</f>
        <v>1100</v>
      </c>
    </row>
    <row r="1588" spans="1:8" x14ac:dyDescent="0.3">
      <c r="A1588" s="87" t="s">
        <v>625</v>
      </c>
      <c r="B1588" s="1">
        <v>120</v>
      </c>
      <c r="C1588" s="1" t="s">
        <v>95</v>
      </c>
      <c r="D1588" s="1" t="s">
        <v>9</v>
      </c>
      <c r="E1588" s="91" t="s">
        <v>127</v>
      </c>
      <c r="F1588" s="2">
        <v>700</v>
      </c>
      <c r="G1588" s="1">
        <v>1</v>
      </c>
      <c r="H1588" s="16">
        <f>תקן_מקור[[#This Row],[עלות פריט]]*תקן_מקור[[#This Row],[כמות]]</f>
        <v>700</v>
      </c>
    </row>
    <row r="1589" spans="1:8" x14ac:dyDescent="0.3">
      <c r="A1589" s="87" t="s">
        <v>625</v>
      </c>
      <c r="B1589" s="1">
        <v>120</v>
      </c>
      <c r="C1589" s="1" t="s">
        <v>95</v>
      </c>
      <c r="D1589" s="1" t="s">
        <v>204</v>
      </c>
      <c r="E1589" s="91" t="s">
        <v>127</v>
      </c>
      <c r="F1589" s="2">
        <v>700</v>
      </c>
      <c r="G1589" s="1">
        <v>1</v>
      </c>
      <c r="H1589" s="16">
        <f>תקן_מקור[[#This Row],[עלות פריט]]*תקן_מקור[[#This Row],[כמות]]</f>
        <v>700</v>
      </c>
    </row>
    <row r="1590" spans="1:8" x14ac:dyDescent="0.3">
      <c r="A1590" s="87" t="s">
        <v>625</v>
      </c>
      <c r="B1590" s="1">
        <v>120</v>
      </c>
      <c r="C1590" s="1" t="s">
        <v>95</v>
      </c>
      <c r="D1590" s="89" t="s">
        <v>51</v>
      </c>
      <c r="E1590" s="91" t="s">
        <v>102</v>
      </c>
      <c r="F1590" s="2">
        <v>15000</v>
      </c>
      <c r="G1590" s="1">
        <v>1</v>
      </c>
      <c r="H1590" s="16">
        <f>תקן_מקור[[#This Row],[עלות פריט]]*תקן_מקור[[#This Row],[כמות]]</f>
        <v>15000</v>
      </c>
    </row>
    <row r="1591" spans="1:8" x14ac:dyDescent="0.3">
      <c r="A1591" s="87" t="s">
        <v>625</v>
      </c>
      <c r="B1591" s="1">
        <v>120</v>
      </c>
      <c r="C1591" s="1" t="s">
        <v>95</v>
      </c>
      <c r="D1591" s="1" t="s">
        <v>214</v>
      </c>
      <c r="E1591" s="91" t="s">
        <v>130</v>
      </c>
      <c r="F1591" s="2">
        <v>8000</v>
      </c>
      <c r="G1591" s="2">
        <v>1</v>
      </c>
      <c r="H1591" s="16">
        <f>תקן_מקור[[#This Row],[עלות פריט]]*תקן_מקור[[#This Row],[כמות]]</f>
        <v>8000</v>
      </c>
    </row>
    <row r="1592" spans="1:8" x14ac:dyDescent="0.3">
      <c r="A1592" s="87" t="s">
        <v>625</v>
      </c>
      <c r="B1592" s="1">
        <v>120</v>
      </c>
      <c r="C1592" s="1" t="s">
        <v>95</v>
      </c>
      <c r="D1592" s="1" t="s">
        <v>5</v>
      </c>
      <c r="E1592" s="91" t="s">
        <v>190</v>
      </c>
      <c r="F1592" s="2">
        <v>1590</v>
      </c>
      <c r="G1592" s="1">
        <v>32</v>
      </c>
      <c r="H1592" s="16">
        <f>תקן_מקור[[#This Row],[עלות פריט]]*תקן_מקור[[#This Row],[כמות]]</f>
        <v>50880</v>
      </c>
    </row>
    <row r="1593" spans="1:8" x14ac:dyDescent="0.3">
      <c r="A1593" s="87" t="s">
        <v>625</v>
      </c>
      <c r="B1593" s="1">
        <v>120</v>
      </c>
      <c r="C1593" s="1" t="s">
        <v>95</v>
      </c>
      <c r="D1593" s="1" t="s">
        <v>51</v>
      </c>
      <c r="E1593" s="91" t="s">
        <v>52</v>
      </c>
      <c r="F1593" s="2">
        <v>850</v>
      </c>
      <c r="G1593" s="2">
        <v>4</v>
      </c>
      <c r="H1593" s="16">
        <f>תקן_מקור[[#This Row],[עלות פריט]]*תקן_מקור[[#This Row],[כמות]]</f>
        <v>3400</v>
      </c>
    </row>
    <row r="1594" spans="1:8" x14ac:dyDescent="0.3">
      <c r="A1594" s="87" t="s">
        <v>625</v>
      </c>
      <c r="B1594" s="1">
        <v>120</v>
      </c>
      <c r="C1594" s="1" t="s">
        <v>95</v>
      </c>
      <c r="D1594" s="1" t="s">
        <v>68</v>
      </c>
      <c r="E1594" s="91" t="s">
        <v>92</v>
      </c>
      <c r="F1594" s="2">
        <v>750</v>
      </c>
      <c r="G1594" s="1">
        <v>5</v>
      </c>
      <c r="H1594" s="16">
        <f>תקן_מקור[[#This Row],[עלות פריט]]*תקן_מקור[[#This Row],[כמות]]</f>
        <v>3750</v>
      </c>
    </row>
    <row r="1595" spans="1:8" x14ac:dyDescent="0.3">
      <c r="A1595" s="87" t="s">
        <v>625</v>
      </c>
      <c r="B1595" s="1">
        <v>120</v>
      </c>
      <c r="C1595" s="1" t="s">
        <v>95</v>
      </c>
      <c r="D1595" s="1" t="s">
        <v>68</v>
      </c>
      <c r="E1595" s="91" t="s">
        <v>400</v>
      </c>
      <c r="F1595" s="2">
        <v>2500</v>
      </c>
      <c r="G1595" s="1">
        <v>1</v>
      </c>
      <c r="H1595" s="16">
        <f>תקן_מקור[[#This Row],[עלות פריט]]*תקן_מקור[[#This Row],[כמות]]</f>
        <v>2500</v>
      </c>
    </row>
    <row r="1596" spans="1:8" x14ac:dyDescent="0.3">
      <c r="A1596" s="87" t="s">
        <v>625</v>
      </c>
      <c r="B1596" s="1">
        <v>120</v>
      </c>
      <c r="C1596" s="1" t="s">
        <v>95</v>
      </c>
      <c r="D1596" s="1" t="s">
        <v>216</v>
      </c>
      <c r="E1596" s="91" t="s">
        <v>128</v>
      </c>
      <c r="F1596" s="2">
        <v>1700</v>
      </c>
      <c r="G1596" s="2">
        <v>2</v>
      </c>
      <c r="H1596" s="16">
        <f>תקן_מקור[[#This Row],[עלות פריט]]*תקן_מקור[[#This Row],[כמות]]</f>
        <v>3400</v>
      </c>
    </row>
    <row r="1597" spans="1:8" x14ac:dyDescent="0.3">
      <c r="A1597" s="87" t="s">
        <v>625</v>
      </c>
      <c r="B1597" s="1">
        <v>120</v>
      </c>
      <c r="C1597" s="1" t="s">
        <v>95</v>
      </c>
      <c r="D1597" s="1" t="s">
        <v>33</v>
      </c>
      <c r="E1597" s="91" t="s">
        <v>128</v>
      </c>
      <c r="F1597" s="2">
        <v>1700</v>
      </c>
      <c r="G1597" s="2">
        <v>1</v>
      </c>
      <c r="H1597" s="16">
        <f>תקן_מקור[[#This Row],[עלות פריט]]*תקן_מקור[[#This Row],[כמות]]</f>
        <v>1700</v>
      </c>
    </row>
    <row r="1598" spans="1:8" x14ac:dyDescent="0.3">
      <c r="A1598" s="87" t="s">
        <v>625</v>
      </c>
      <c r="B1598" s="1">
        <v>120</v>
      </c>
      <c r="C1598" s="1" t="s">
        <v>95</v>
      </c>
      <c r="D1598" s="1" t="s">
        <v>204</v>
      </c>
      <c r="E1598" s="91" t="s">
        <v>128</v>
      </c>
      <c r="F1598" s="2">
        <v>1700</v>
      </c>
      <c r="G1598" s="1">
        <v>2</v>
      </c>
      <c r="H1598" s="16">
        <f>תקן_מקור[[#This Row],[עלות פריט]]*תקן_מקור[[#This Row],[כמות]]</f>
        <v>3400</v>
      </c>
    </row>
    <row r="1599" spans="1:8" x14ac:dyDescent="0.3">
      <c r="A1599" s="87" t="s">
        <v>625</v>
      </c>
      <c r="B1599" s="1">
        <v>120</v>
      </c>
      <c r="C1599" s="1" t="s">
        <v>95</v>
      </c>
      <c r="D1599" s="1" t="s">
        <v>0</v>
      </c>
      <c r="E1599" s="88" t="s">
        <v>85</v>
      </c>
      <c r="F1599" s="2">
        <v>800</v>
      </c>
      <c r="G1599" s="2">
        <v>6</v>
      </c>
      <c r="H1599" s="16">
        <f>תקן_מקור[[#This Row],[עלות פריט]]*תקן_מקור[[#This Row],[כמות]]</f>
        <v>4800</v>
      </c>
    </row>
    <row r="1600" spans="1:8" x14ac:dyDescent="0.3">
      <c r="A1600" s="87" t="s">
        <v>625</v>
      </c>
      <c r="B1600" s="1">
        <v>120</v>
      </c>
      <c r="C1600" s="1" t="s">
        <v>95</v>
      </c>
      <c r="D1600" s="1" t="s">
        <v>214</v>
      </c>
      <c r="E1600" s="88" t="s">
        <v>131</v>
      </c>
      <c r="F1600" s="2">
        <v>1500</v>
      </c>
      <c r="G1600" s="1">
        <v>20</v>
      </c>
      <c r="H1600" s="16">
        <f>תקן_מקור[[#This Row],[עלות פריט]]*תקן_מקור[[#This Row],[כמות]]</f>
        <v>30000</v>
      </c>
    </row>
    <row r="1601" spans="1:8" x14ac:dyDescent="0.3">
      <c r="A1601" s="87" t="s">
        <v>625</v>
      </c>
      <c r="B1601" s="1">
        <v>120</v>
      </c>
      <c r="C1601" s="1" t="s">
        <v>95</v>
      </c>
      <c r="D1601" s="1" t="s">
        <v>204</v>
      </c>
      <c r="E1601" s="88" t="s">
        <v>131</v>
      </c>
      <c r="F1601" s="2">
        <v>1500</v>
      </c>
      <c r="G1601" s="1">
        <v>2</v>
      </c>
      <c r="H1601" s="16">
        <f>תקן_מקור[[#This Row],[עלות פריט]]*תקן_מקור[[#This Row],[כמות]]</f>
        <v>3000</v>
      </c>
    </row>
    <row r="1602" spans="1:8" x14ac:dyDescent="0.3">
      <c r="A1602" s="87" t="s">
        <v>625</v>
      </c>
      <c r="B1602" s="1">
        <v>120</v>
      </c>
      <c r="C1602" s="1" t="s">
        <v>95</v>
      </c>
      <c r="D1602" s="1" t="s">
        <v>51</v>
      </c>
      <c r="E1602" s="88" t="s">
        <v>53</v>
      </c>
      <c r="F1602" s="2">
        <v>400</v>
      </c>
      <c r="G1602" s="2">
        <v>4</v>
      </c>
      <c r="H1602" s="16">
        <f>תקן_מקור[[#This Row],[עלות פריט]]*תקן_מקור[[#This Row],[כמות]]</f>
        <v>1600</v>
      </c>
    </row>
    <row r="1603" spans="1:8" x14ac:dyDescent="0.3">
      <c r="A1603" s="87" t="s">
        <v>625</v>
      </c>
      <c r="B1603" s="1">
        <v>120</v>
      </c>
      <c r="C1603" s="1" t="s">
        <v>95</v>
      </c>
      <c r="D1603" s="1" t="s">
        <v>3</v>
      </c>
      <c r="E1603" s="88" t="s">
        <v>125</v>
      </c>
      <c r="F1603" s="2">
        <v>250</v>
      </c>
      <c r="G1603" s="1">
        <v>40</v>
      </c>
      <c r="H1603" s="16">
        <f>תקן_מקור[[#This Row],[עלות פריט]]*תקן_מקור[[#This Row],[כמות]]</f>
        <v>10000</v>
      </c>
    </row>
    <row r="1604" spans="1:8" x14ac:dyDescent="0.3">
      <c r="A1604" s="87" t="s">
        <v>625</v>
      </c>
      <c r="B1604" s="1">
        <v>120</v>
      </c>
      <c r="C1604" s="1" t="s">
        <v>95</v>
      </c>
      <c r="D1604" s="1" t="s">
        <v>35</v>
      </c>
      <c r="E1604" s="88" t="s">
        <v>125</v>
      </c>
      <c r="F1604" s="2">
        <v>250</v>
      </c>
      <c r="G1604" s="2">
        <v>20</v>
      </c>
      <c r="H1604" s="16">
        <f>תקן_מקור[[#This Row],[עלות פריט]]*תקן_מקור[[#This Row],[כמות]]</f>
        <v>5000</v>
      </c>
    </row>
    <row r="1605" spans="1:8" x14ac:dyDescent="0.3">
      <c r="A1605" s="87" t="s">
        <v>625</v>
      </c>
      <c r="B1605" s="1">
        <v>120</v>
      </c>
      <c r="C1605" s="1" t="s">
        <v>456</v>
      </c>
      <c r="D1605" s="89" t="s">
        <v>456</v>
      </c>
      <c r="E1605" s="97" t="s">
        <v>205</v>
      </c>
      <c r="F1605" s="2"/>
      <c r="G1605" s="1">
        <v>0</v>
      </c>
      <c r="H1605" s="16">
        <f>תקן_מקור[[#This Row],[עלות פריט]]*תקן_מקור[[#This Row],[כמות]]</f>
        <v>0</v>
      </c>
    </row>
    <row r="1606" spans="1:8" x14ac:dyDescent="0.3">
      <c r="A1606" s="87" t="s">
        <v>625</v>
      </c>
      <c r="B1606" s="1">
        <v>120</v>
      </c>
      <c r="C1606" s="1" t="s">
        <v>207</v>
      </c>
      <c r="D1606" s="89" t="s">
        <v>207</v>
      </c>
      <c r="E1606" s="97" t="s">
        <v>205</v>
      </c>
      <c r="F1606" s="2"/>
      <c r="G1606" s="1">
        <v>0</v>
      </c>
      <c r="H1606" s="16">
        <f>תקן_מקור[[#This Row],[עלות פריט]]*תקן_מקור[[#This Row],[כמות]]</f>
        <v>0</v>
      </c>
    </row>
    <row r="1607" spans="1:8" x14ac:dyDescent="0.3">
      <c r="A1607" s="98" t="s">
        <v>66</v>
      </c>
      <c r="B1607" s="99"/>
      <c r="C1607" s="99"/>
      <c r="D1607" s="99"/>
      <c r="E1607" s="99"/>
      <c r="F1607" s="100"/>
      <c r="G1607" s="100"/>
      <c r="H1607" s="101">
        <f>SUBTOTAL(109,תקן_מקור[סהכ עלות])</f>
        <v>4977120</v>
      </c>
    </row>
  </sheetData>
  <sheetProtection algorithmName="SHA-512" hashValue="wit8I5UeFCkqFsgIfaEmGilKCPnMV3M4gbDgJIX7JKTo1nZvQb3HmF0YQBCwExtYiG6diIjPX/m72wI/Y2/6iQ==" saltValue="360/U4SAVcQaFLcPN3tbBQ==" spinCount="100000" sheet="1" objects="1" scenarios="1"/>
  <mergeCells count="1">
    <mergeCell ref="A4:H4"/>
  </mergeCells>
  <hyperlinks>
    <hyperlink ref="E47:E1444" location="'הנגשת ראייה'!A1" display="ראה גיליון מצורף "/>
    <hyperlink ref="E48:E1445" location="'הנגשת שמע'!A1" display="ראה גיליון מצורף "/>
    <hyperlink ref="E49:E1446" location="'חדר סנוזלן'!A1" display="ראה גיליון מצורף "/>
    <hyperlink ref="E50:E1447" location="חוגים!A1" display="ראה גיליון מצורף "/>
    <hyperlink ref="E51:E1448" location="'חממה טיפולית'!A1" display="ראה גיליון מצורף "/>
    <hyperlink ref="E121:E1518" location="'עם הפנים לקהילה'!A1" display="ראה גיליון מצורף "/>
    <hyperlink ref="E206:E1605" location="'ריפוי בעיסוק ופיזיותרפיה'!A1" display="ראה גיליון מצורף "/>
    <hyperlink ref="E207:E1606" location="'שימור שיפור ופנאי'!A1" display="ראה גיליון מצורף "/>
  </hyperlinks>
  <pageMargins left="0.7" right="0.7" top="0.75" bottom="0.75" header="0.3" footer="0.3"/>
  <pageSetup paperSize="9" orientation="portrait" verticalDpi="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9"/>
  <dimension ref="A1:H52"/>
  <sheetViews>
    <sheetView rightToLeft="1" workbookViewId="0">
      <selection activeCell="F4" sqref="F4"/>
    </sheetView>
  </sheetViews>
  <sheetFormatPr defaultColWidth="9" defaultRowHeight="14" x14ac:dyDescent="0.3"/>
  <cols>
    <col min="1" max="1" width="13.75" style="109" customWidth="1"/>
    <col min="2" max="2" width="23.08203125" style="110" bestFit="1" customWidth="1"/>
    <col min="3" max="3" width="27.75" style="110" customWidth="1"/>
    <col min="4" max="4" width="26.25" style="110" customWidth="1"/>
    <col min="5" max="5" width="40.08203125" style="111" customWidth="1"/>
    <col min="6" max="6" width="30.25" style="110" customWidth="1"/>
    <col min="7" max="7" width="30" style="110" customWidth="1"/>
    <col min="8" max="8" width="23.83203125" style="110" customWidth="1"/>
    <col min="9" max="16384" width="9" style="110"/>
  </cols>
  <sheetData>
    <row r="1" spans="1:8" s="107" customFormat="1" ht="18" x14ac:dyDescent="0.3">
      <c r="A1" s="103"/>
      <c r="B1" s="104" t="s">
        <v>571</v>
      </c>
      <c r="C1" s="105"/>
      <c r="D1" s="106"/>
      <c r="G1" s="103"/>
      <c r="H1" s="103"/>
    </row>
    <row r="2" spans="1:8" s="107" customFormat="1" ht="18" x14ac:dyDescent="0.3">
      <c r="A2" s="103"/>
      <c r="B2" s="104"/>
      <c r="C2" s="105"/>
      <c r="D2" s="106"/>
      <c r="G2" s="103"/>
      <c r="H2" s="103"/>
    </row>
    <row r="3" spans="1:8" s="107" customFormat="1" ht="18" x14ac:dyDescent="0.3">
      <c r="A3" s="103"/>
      <c r="B3" s="294" t="s">
        <v>644</v>
      </c>
      <c r="C3" s="295"/>
      <c r="D3" s="296"/>
      <c r="E3" s="297"/>
      <c r="G3" s="103"/>
      <c r="H3" s="103"/>
    </row>
    <row r="4" spans="1:8" s="107" customFormat="1" ht="18" x14ac:dyDescent="0.3">
      <c r="A4" s="103"/>
      <c r="B4" s="299"/>
      <c r="C4" s="295"/>
      <c r="D4" s="296"/>
      <c r="E4" s="297"/>
      <c r="G4" s="103"/>
      <c r="H4" s="103"/>
    </row>
    <row r="5" spans="1:8" s="107" customFormat="1" ht="26.25" customHeight="1" x14ac:dyDescent="0.3">
      <c r="A5" s="103" t="s">
        <v>475</v>
      </c>
      <c r="B5" s="384" t="s">
        <v>490</v>
      </c>
      <c r="C5" s="384"/>
      <c r="D5" s="384"/>
      <c r="E5" s="384"/>
      <c r="G5" s="103"/>
      <c r="H5" s="103"/>
    </row>
    <row r="6" spans="1:8" s="107" customFormat="1" ht="26.25" customHeight="1" x14ac:dyDescent="0.3">
      <c r="A6" s="103" t="s">
        <v>476</v>
      </c>
      <c r="B6" s="384" t="s">
        <v>487</v>
      </c>
      <c r="C6" s="384"/>
      <c r="D6" s="384"/>
      <c r="E6" s="384"/>
      <c r="G6" s="103" t="s">
        <v>185</v>
      </c>
      <c r="H6" s="103"/>
    </row>
    <row r="7" spans="1:8" s="107" customFormat="1" ht="26.25" customHeight="1" x14ac:dyDescent="0.3">
      <c r="A7" s="103" t="s">
        <v>477</v>
      </c>
      <c r="B7" s="384" t="s">
        <v>484</v>
      </c>
      <c r="C7" s="384"/>
      <c r="D7" s="384"/>
      <c r="E7" s="384"/>
      <c r="G7" s="103"/>
      <c r="H7" s="103"/>
    </row>
    <row r="8" spans="1:8" s="107" customFormat="1" ht="26.25" customHeight="1" x14ac:dyDescent="0.3">
      <c r="A8" s="103" t="s">
        <v>478</v>
      </c>
      <c r="B8" s="384" t="s">
        <v>473</v>
      </c>
      <c r="C8" s="384"/>
      <c r="D8" s="384"/>
      <c r="E8" s="384"/>
      <c r="G8" s="103"/>
      <c r="H8" s="103"/>
    </row>
    <row r="9" spans="1:8" s="107" customFormat="1" ht="26.25" customHeight="1" x14ac:dyDescent="0.3">
      <c r="A9" s="103" t="s">
        <v>479</v>
      </c>
      <c r="B9" s="384" t="s">
        <v>415</v>
      </c>
      <c r="C9" s="384"/>
      <c r="D9" s="384"/>
      <c r="E9" s="384"/>
      <c r="G9" s="103"/>
      <c r="H9" s="103"/>
    </row>
    <row r="10" spans="1:8" s="107" customFormat="1" ht="26.25" customHeight="1" x14ac:dyDescent="0.3">
      <c r="A10" s="103" t="s">
        <v>480</v>
      </c>
      <c r="B10" s="384" t="s">
        <v>416</v>
      </c>
      <c r="C10" s="384"/>
      <c r="D10" s="384"/>
      <c r="E10" s="384"/>
      <c r="G10" s="103"/>
      <c r="H10" s="103"/>
    </row>
    <row r="11" spans="1:8" s="107" customFormat="1" ht="26.25" customHeight="1" x14ac:dyDescent="0.3">
      <c r="A11" s="103" t="s">
        <v>481</v>
      </c>
      <c r="B11" s="384" t="s">
        <v>417</v>
      </c>
      <c r="C11" s="384"/>
      <c r="D11" s="384"/>
      <c r="E11" s="384"/>
      <c r="G11" s="103"/>
      <c r="H11" s="103"/>
    </row>
    <row r="12" spans="1:8" s="107" customFormat="1" ht="26.25" customHeight="1" x14ac:dyDescent="0.3">
      <c r="A12" s="103" t="s">
        <v>482</v>
      </c>
      <c r="B12" s="384" t="s">
        <v>418</v>
      </c>
      <c r="C12" s="384"/>
      <c r="D12" s="384"/>
      <c r="E12" s="384"/>
      <c r="G12" s="103"/>
      <c r="H12" s="103"/>
    </row>
    <row r="13" spans="1:8" ht="20" x14ac:dyDescent="0.3">
      <c r="H13" s="112"/>
    </row>
    <row r="14" spans="1:8" x14ac:dyDescent="0.3">
      <c r="A14" s="113"/>
      <c r="B14" s="114"/>
      <c r="C14" s="114"/>
      <c r="D14" s="114"/>
      <c r="E14" s="115"/>
      <c r="F14" s="114"/>
      <c r="G14" s="114"/>
      <c r="H14" s="114"/>
    </row>
    <row r="15" spans="1:8" ht="33.75" customHeight="1" x14ac:dyDescent="0.3">
      <c r="A15" s="116" t="s">
        <v>138</v>
      </c>
      <c r="B15" s="116" t="s">
        <v>139</v>
      </c>
      <c r="C15" s="116" t="s">
        <v>140</v>
      </c>
      <c r="D15" s="116" t="s">
        <v>141</v>
      </c>
      <c r="E15" s="116" t="s">
        <v>142</v>
      </c>
      <c r="F15" s="116" t="s">
        <v>143</v>
      </c>
      <c r="G15" s="116" t="s">
        <v>378</v>
      </c>
      <c r="H15" s="116" t="s">
        <v>192</v>
      </c>
    </row>
    <row r="16" spans="1:8" s="46" customFormat="1" ht="102.75" customHeight="1" x14ac:dyDescent="0.3">
      <c r="A16" s="117">
        <v>1</v>
      </c>
      <c r="B16" s="118" t="s">
        <v>342</v>
      </c>
      <c r="C16" s="118" t="s">
        <v>376</v>
      </c>
      <c r="D16" s="118">
        <v>2</v>
      </c>
      <c r="E16" s="119"/>
      <c r="F16" s="118" t="s">
        <v>377</v>
      </c>
      <c r="G16" s="118">
        <v>2500</v>
      </c>
      <c r="H16" s="120">
        <f>D16*G16</f>
        <v>5000</v>
      </c>
    </row>
    <row r="17" spans="1:8" s="46" customFormat="1" ht="118.5" customHeight="1" x14ac:dyDescent="0.3">
      <c r="A17" s="121">
        <v>2</v>
      </c>
      <c r="B17" s="122" t="s">
        <v>659</v>
      </c>
      <c r="C17" s="122" t="s">
        <v>343</v>
      </c>
      <c r="D17" s="122" t="s">
        <v>380</v>
      </c>
      <c r="E17" s="123" t="s">
        <v>381</v>
      </c>
      <c r="F17" s="122" t="s">
        <v>660</v>
      </c>
      <c r="G17" s="122" t="s">
        <v>379</v>
      </c>
      <c r="H17" s="124" t="s">
        <v>379</v>
      </c>
    </row>
    <row r="18" spans="1:8" s="46" customFormat="1" ht="125.25" customHeight="1" x14ac:dyDescent="0.3">
      <c r="A18" s="117">
        <v>3</v>
      </c>
      <c r="B18" s="118" t="s">
        <v>344</v>
      </c>
      <c r="C18" s="118" t="s">
        <v>5</v>
      </c>
      <c r="D18" s="118" t="s">
        <v>345</v>
      </c>
      <c r="E18" s="119"/>
      <c r="F18" s="118" t="s">
        <v>382</v>
      </c>
      <c r="G18" s="118" t="s">
        <v>379</v>
      </c>
      <c r="H18" s="120" t="s">
        <v>379</v>
      </c>
    </row>
    <row r="19" spans="1:8" s="46" customFormat="1" ht="87.75" customHeight="1" x14ac:dyDescent="0.3">
      <c r="A19" s="121">
        <v>4</v>
      </c>
      <c r="B19" s="122" t="s">
        <v>346</v>
      </c>
      <c r="C19" s="122" t="s">
        <v>347</v>
      </c>
      <c r="D19" s="122">
        <v>2</v>
      </c>
      <c r="E19" s="123"/>
      <c r="F19" s="122" t="s">
        <v>383</v>
      </c>
      <c r="G19" s="122">
        <v>80</v>
      </c>
      <c r="H19" s="124">
        <f>D19*G19</f>
        <v>160</v>
      </c>
    </row>
    <row r="20" spans="1:8" s="46" customFormat="1" ht="132" customHeight="1" x14ac:dyDescent="0.3">
      <c r="A20" s="117">
        <v>5</v>
      </c>
      <c r="B20" s="118" t="s">
        <v>348</v>
      </c>
      <c r="C20" s="118" t="s">
        <v>349</v>
      </c>
      <c r="D20" s="118">
        <v>1</v>
      </c>
      <c r="E20" s="119" t="s">
        <v>384</v>
      </c>
      <c r="F20" s="118" t="s">
        <v>363</v>
      </c>
      <c r="G20" s="118">
        <v>30000</v>
      </c>
      <c r="H20" s="120">
        <v>30000</v>
      </c>
    </row>
    <row r="21" spans="1:8" s="46" customFormat="1" ht="177" customHeight="1" x14ac:dyDescent="0.3">
      <c r="A21" s="121">
        <v>6</v>
      </c>
      <c r="B21" s="122" t="s">
        <v>350</v>
      </c>
      <c r="C21" s="122" t="s">
        <v>351</v>
      </c>
      <c r="D21" s="122"/>
      <c r="E21" s="123"/>
      <c r="F21" s="122" t="s">
        <v>385</v>
      </c>
      <c r="G21" s="122" t="s">
        <v>364</v>
      </c>
      <c r="H21" s="124"/>
    </row>
    <row r="22" spans="1:8" s="46" customFormat="1" ht="108.75" customHeight="1" x14ac:dyDescent="0.3">
      <c r="A22" s="117"/>
      <c r="B22" s="118" t="s">
        <v>386</v>
      </c>
      <c r="C22" s="118" t="s">
        <v>387</v>
      </c>
      <c r="D22" s="118"/>
      <c r="E22" s="119"/>
      <c r="F22" s="118"/>
      <c r="G22" s="118">
        <v>150</v>
      </c>
      <c r="H22" s="120"/>
    </row>
    <row r="23" spans="1:8" s="46" customFormat="1" ht="117.75" customHeight="1" x14ac:dyDescent="0.3">
      <c r="A23" s="121">
        <v>7</v>
      </c>
      <c r="B23" s="122" t="s">
        <v>352</v>
      </c>
      <c r="C23" s="122"/>
      <c r="D23" s="122"/>
      <c r="E23" s="123"/>
      <c r="F23" s="122" t="s">
        <v>366</v>
      </c>
      <c r="G23" s="122" t="s">
        <v>390</v>
      </c>
      <c r="H23" s="124"/>
    </row>
    <row r="24" spans="1:8" s="46" customFormat="1" ht="90" customHeight="1" x14ac:dyDescent="0.3">
      <c r="A24" s="117"/>
      <c r="B24" s="118" t="s">
        <v>365</v>
      </c>
      <c r="C24" s="118"/>
      <c r="D24" s="118">
        <v>1</v>
      </c>
      <c r="E24" s="119"/>
      <c r="F24" s="118"/>
      <c r="G24" s="118">
        <v>670</v>
      </c>
      <c r="H24" s="120">
        <f>D24*G24</f>
        <v>670</v>
      </c>
    </row>
    <row r="25" spans="1:8" s="46" customFormat="1" ht="77.25" customHeight="1" x14ac:dyDescent="0.3">
      <c r="A25" s="121">
        <v>8</v>
      </c>
      <c r="B25" s="122" t="s">
        <v>353</v>
      </c>
      <c r="C25" s="122" t="s">
        <v>367</v>
      </c>
      <c r="D25" s="122">
        <v>10</v>
      </c>
      <c r="E25" s="123" t="s">
        <v>389</v>
      </c>
      <c r="F25" s="122" t="s">
        <v>388</v>
      </c>
      <c r="G25" s="122">
        <v>200</v>
      </c>
      <c r="H25" s="124">
        <f>D25*G25</f>
        <v>2000</v>
      </c>
    </row>
    <row r="26" spans="1:8" s="46" customFormat="1" ht="115.5" customHeight="1" x14ac:dyDescent="0.3">
      <c r="A26" s="117">
        <v>9</v>
      </c>
      <c r="B26" s="118" t="s">
        <v>354</v>
      </c>
      <c r="C26" s="118" t="s">
        <v>391</v>
      </c>
      <c r="D26" s="118" t="s">
        <v>368</v>
      </c>
      <c r="E26" s="119"/>
      <c r="F26" s="118" t="s">
        <v>369</v>
      </c>
      <c r="G26" s="118" t="s">
        <v>394</v>
      </c>
      <c r="H26" s="120"/>
    </row>
    <row r="27" spans="1:8" s="46" customFormat="1" ht="45.75" customHeight="1" x14ac:dyDescent="0.3">
      <c r="A27" s="121">
        <v>10</v>
      </c>
      <c r="B27" s="122" t="s">
        <v>355</v>
      </c>
      <c r="C27" s="122" t="s">
        <v>356</v>
      </c>
      <c r="D27" s="122" t="s">
        <v>357</v>
      </c>
      <c r="E27" s="123" t="s">
        <v>370</v>
      </c>
      <c r="F27" s="122"/>
      <c r="G27" s="122" t="s">
        <v>379</v>
      </c>
      <c r="H27" s="124" t="s">
        <v>379</v>
      </c>
    </row>
    <row r="28" spans="1:8" s="46" customFormat="1" ht="48.75" customHeight="1" x14ac:dyDescent="0.3">
      <c r="A28" s="117">
        <v>11</v>
      </c>
      <c r="B28" s="118" t="s">
        <v>358</v>
      </c>
      <c r="C28" s="118" t="s">
        <v>359</v>
      </c>
      <c r="D28" s="118" t="s">
        <v>371</v>
      </c>
      <c r="E28" s="119"/>
      <c r="F28" s="118" t="s">
        <v>372</v>
      </c>
      <c r="G28" s="118"/>
      <c r="H28" s="120"/>
    </row>
    <row r="29" spans="1:8" s="46" customFormat="1" ht="107.25" customHeight="1" x14ac:dyDescent="0.3">
      <c r="A29" s="121">
        <v>12</v>
      </c>
      <c r="B29" s="122" t="s">
        <v>373</v>
      </c>
      <c r="C29" s="122" t="s">
        <v>392</v>
      </c>
      <c r="D29" s="122" t="s">
        <v>393</v>
      </c>
      <c r="E29" s="123"/>
      <c r="F29" s="122" t="s">
        <v>360</v>
      </c>
      <c r="G29" s="122">
        <v>1650</v>
      </c>
      <c r="H29" s="124"/>
    </row>
    <row r="30" spans="1:8" s="46" customFormat="1" ht="99" customHeight="1" x14ac:dyDescent="0.3">
      <c r="A30" s="117">
        <v>13</v>
      </c>
      <c r="B30" s="118" t="s">
        <v>361</v>
      </c>
      <c r="C30" s="118" t="s">
        <v>362</v>
      </c>
      <c r="D30" s="118" t="s">
        <v>374</v>
      </c>
      <c r="E30" s="119"/>
      <c r="F30" s="118" t="s">
        <v>375</v>
      </c>
      <c r="G30" s="118" t="s">
        <v>379</v>
      </c>
      <c r="H30" s="120" t="s">
        <v>379</v>
      </c>
    </row>
    <row r="31" spans="1:8" s="46" customFormat="1" ht="84.75" customHeight="1" x14ac:dyDescent="0.3">
      <c r="A31" s="121"/>
      <c r="B31" s="122" t="s">
        <v>395</v>
      </c>
      <c r="C31" s="122"/>
      <c r="D31" s="122"/>
      <c r="E31" s="125"/>
      <c r="F31" s="122"/>
      <c r="G31" s="122">
        <v>600</v>
      </c>
      <c r="H31" s="124"/>
    </row>
    <row r="32" spans="1:8" s="46" customFormat="1" ht="102.75" customHeight="1" x14ac:dyDescent="0.3">
      <c r="A32" s="126">
        <v>14</v>
      </c>
      <c r="B32" s="127" t="s">
        <v>68</v>
      </c>
      <c r="C32" s="127" t="s">
        <v>349</v>
      </c>
      <c r="D32" s="127"/>
      <c r="E32" s="128"/>
      <c r="F32" s="127" t="s">
        <v>396</v>
      </c>
      <c r="G32" s="127"/>
      <c r="H32" s="129"/>
    </row>
    <row r="35" spans="1:7" s="107" customFormat="1" ht="18" x14ac:dyDescent="0.3">
      <c r="A35" s="130"/>
      <c r="B35" s="130" t="s">
        <v>589</v>
      </c>
      <c r="C35" s="131"/>
      <c r="D35" s="131"/>
      <c r="E35" s="131"/>
      <c r="F35" s="132"/>
      <c r="G35" s="103"/>
    </row>
    <row r="36" spans="1:7" s="107" customFormat="1" ht="18" thickBot="1" x14ac:dyDescent="0.35">
      <c r="A36" s="133"/>
      <c r="B36" s="131"/>
      <c r="C36" s="131"/>
      <c r="D36" s="131"/>
      <c r="E36" s="131"/>
      <c r="F36" s="132"/>
      <c r="G36" s="103"/>
    </row>
    <row r="37" spans="1:7" s="107" customFormat="1" ht="45" customHeight="1" x14ac:dyDescent="0.3">
      <c r="A37" s="26" t="s">
        <v>398</v>
      </c>
      <c r="B37" s="26" t="s">
        <v>99</v>
      </c>
      <c r="C37" s="26" t="s">
        <v>448</v>
      </c>
      <c r="D37" s="358" t="s">
        <v>451</v>
      </c>
      <c r="E37" s="314" t="s">
        <v>694</v>
      </c>
    </row>
    <row r="38" spans="1:7" s="107" customFormat="1" ht="20.149999999999999" customHeight="1" x14ac:dyDescent="0.3">
      <c r="A38" s="126">
        <v>1</v>
      </c>
      <c r="B38" s="134"/>
      <c r="C38" s="135"/>
      <c r="D38" s="136"/>
      <c r="E38" s="136">
        <f>C38*D38</f>
        <v>0</v>
      </c>
      <c r="F38" s="137"/>
    </row>
    <row r="39" spans="1:7" s="107" customFormat="1" ht="20.149999999999999" customHeight="1" x14ac:dyDescent="0.3">
      <c r="A39" s="126">
        <v>2</v>
      </c>
      <c r="B39" s="134"/>
      <c r="C39" s="135"/>
      <c r="D39" s="136"/>
      <c r="E39" s="136">
        <f t="shared" ref="E39:E50" si="0">C39*D39</f>
        <v>0</v>
      </c>
      <c r="F39" s="137"/>
    </row>
    <row r="40" spans="1:7" s="107" customFormat="1" ht="20.149999999999999" customHeight="1" x14ac:dyDescent="0.3">
      <c r="A40" s="126">
        <v>3</v>
      </c>
      <c r="B40" s="134"/>
      <c r="C40" s="135"/>
      <c r="D40" s="136"/>
      <c r="E40" s="136">
        <f t="shared" si="0"/>
        <v>0</v>
      </c>
      <c r="F40" s="137"/>
    </row>
    <row r="41" spans="1:7" s="107" customFormat="1" ht="20.149999999999999" customHeight="1" x14ac:dyDescent="0.3">
      <c r="A41" s="126">
        <v>4</v>
      </c>
      <c r="B41" s="134"/>
      <c r="C41" s="135"/>
      <c r="D41" s="136"/>
      <c r="E41" s="136">
        <f t="shared" si="0"/>
        <v>0</v>
      </c>
      <c r="F41" s="137"/>
    </row>
    <row r="42" spans="1:7" s="107" customFormat="1" ht="20.149999999999999" customHeight="1" x14ac:dyDescent="0.3">
      <c r="A42" s="126">
        <v>5</v>
      </c>
      <c r="B42" s="134"/>
      <c r="C42" s="135"/>
      <c r="D42" s="136"/>
      <c r="E42" s="136">
        <f t="shared" si="0"/>
        <v>0</v>
      </c>
      <c r="F42" s="137"/>
    </row>
    <row r="43" spans="1:7" s="107" customFormat="1" ht="20.149999999999999" customHeight="1" x14ac:dyDescent="0.3">
      <c r="A43" s="126">
        <v>6</v>
      </c>
      <c r="B43" s="134"/>
      <c r="C43" s="135"/>
      <c r="D43" s="136"/>
      <c r="E43" s="136">
        <f t="shared" si="0"/>
        <v>0</v>
      </c>
      <c r="F43" s="137"/>
    </row>
    <row r="44" spans="1:7" s="107" customFormat="1" ht="20.149999999999999" customHeight="1" x14ac:dyDescent="0.3">
      <c r="A44" s="126">
        <v>7</v>
      </c>
      <c r="B44" s="134"/>
      <c r="C44" s="135"/>
      <c r="D44" s="136"/>
      <c r="E44" s="136">
        <f t="shared" si="0"/>
        <v>0</v>
      </c>
      <c r="F44" s="137"/>
    </row>
    <row r="45" spans="1:7" s="107" customFormat="1" ht="20.149999999999999" customHeight="1" x14ac:dyDescent="0.3">
      <c r="A45" s="126">
        <v>8</v>
      </c>
      <c r="B45" s="134"/>
      <c r="C45" s="135"/>
      <c r="D45" s="136"/>
      <c r="E45" s="136">
        <f t="shared" si="0"/>
        <v>0</v>
      </c>
      <c r="F45" s="137"/>
    </row>
    <row r="46" spans="1:7" s="107" customFormat="1" ht="20.149999999999999" customHeight="1" x14ac:dyDescent="0.3">
      <c r="A46" s="126">
        <v>9</v>
      </c>
      <c r="B46" s="134"/>
      <c r="C46" s="135"/>
      <c r="D46" s="136"/>
      <c r="E46" s="136">
        <f t="shared" si="0"/>
        <v>0</v>
      </c>
      <c r="F46" s="137"/>
    </row>
    <row r="47" spans="1:7" s="107" customFormat="1" ht="20.149999999999999" customHeight="1" x14ac:dyDescent="0.3">
      <c r="A47" s="126">
        <v>10</v>
      </c>
      <c r="B47" s="134"/>
      <c r="C47" s="135"/>
      <c r="D47" s="136"/>
      <c r="E47" s="136">
        <f t="shared" si="0"/>
        <v>0</v>
      </c>
      <c r="F47" s="137"/>
    </row>
    <row r="48" spans="1:7" s="107" customFormat="1" ht="20.149999999999999" customHeight="1" x14ac:dyDescent="0.3">
      <c r="A48" s="126">
        <v>11</v>
      </c>
      <c r="B48" s="134"/>
      <c r="C48" s="135"/>
      <c r="D48" s="136"/>
      <c r="E48" s="136">
        <f t="shared" si="0"/>
        <v>0</v>
      </c>
      <c r="F48" s="137"/>
    </row>
    <row r="49" spans="1:6" s="107" customFormat="1" ht="20.149999999999999" customHeight="1" x14ac:dyDescent="0.3">
      <c r="A49" s="126">
        <v>12</v>
      </c>
      <c r="B49" s="134"/>
      <c r="C49" s="135"/>
      <c r="D49" s="136"/>
      <c r="E49" s="136">
        <f t="shared" si="0"/>
        <v>0</v>
      </c>
      <c r="F49" s="137"/>
    </row>
    <row r="50" spans="1:6" s="107" customFormat="1" ht="20.149999999999999" customHeight="1" x14ac:dyDescent="0.3">
      <c r="A50" s="126">
        <v>13</v>
      </c>
      <c r="B50" s="134"/>
      <c r="C50" s="135"/>
      <c r="D50" s="136"/>
      <c r="E50" s="136">
        <f t="shared" si="0"/>
        <v>0</v>
      </c>
      <c r="F50" s="137"/>
    </row>
    <row r="51" spans="1:6" s="107" customFormat="1" ht="20.149999999999999" customHeight="1" x14ac:dyDescent="0.3">
      <c r="A51" s="26"/>
      <c r="B51" s="26" t="s">
        <v>66</v>
      </c>
      <c r="C51" s="26"/>
      <c r="D51" s="26"/>
      <c r="E51" s="26">
        <f>SUM(E38:E50)</f>
        <v>0</v>
      </c>
      <c r="F51" s="137"/>
    </row>
    <row r="52" spans="1:6" s="107" customFormat="1" ht="15.5" x14ac:dyDescent="0.3">
      <c r="A52" s="138"/>
      <c r="B52" s="106"/>
      <c r="D52" s="139"/>
      <c r="E52" s="140" t="s">
        <v>483</v>
      </c>
    </row>
  </sheetData>
  <mergeCells count="8">
    <mergeCell ref="B11:E11"/>
    <mergeCell ref="B12:E12"/>
    <mergeCell ref="B5:E5"/>
    <mergeCell ref="B6:E6"/>
    <mergeCell ref="B7:E7"/>
    <mergeCell ref="B8:E8"/>
    <mergeCell ref="B9:E9"/>
    <mergeCell ref="B10:E10"/>
  </mergeCells>
  <phoneticPr fontId="18" type="noConversion"/>
  <pageMargins left="0.7" right="0.7" top="0.75" bottom="0.75" header="0.3" footer="0.3"/>
  <pageSetup paperSize="9"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0">
    <pageSetUpPr fitToPage="1"/>
  </sheetPr>
  <dimension ref="A2:H92"/>
  <sheetViews>
    <sheetView rightToLeft="1" topLeftCell="A50" zoomScaleNormal="100" workbookViewId="0">
      <selection activeCell="G51" sqref="G51"/>
    </sheetView>
  </sheetViews>
  <sheetFormatPr defaultColWidth="9" defaultRowHeight="15.5" x14ac:dyDescent="0.3"/>
  <cols>
    <col min="1" max="1" width="10.83203125" style="103" customWidth="1"/>
    <col min="2" max="2" width="32.83203125" style="107" customWidth="1"/>
    <col min="3" max="3" width="20.08203125" style="105" customWidth="1"/>
    <col min="4" max="4" width="11.25" style="106" customWidth="1"/>
    <col min="5" max="5" width="39.33203125" style="105" customWidth="1"/>
    <col min="6" max="6" width="27.08203125" style="107" customWidth="1"/>
    <col min="7" max="7" width="18.83203125" style="103" customWidth="1"/>
    <col min="8" max="8" width="16.25" style="103" customWidth="1"/>
    <col min="9" max="16384" width="9" style="107"/>
  </cols>
  <sheetData>
    <row r="2" spans="1:8" ht="18" x14ac:dyDescent="0.3">
      <c r="B2" s="104" t="s">
        <v>471</v>
      </c>
    </row>
    <row r="3" spans="1:8" ht="18" x14ac:dyDescent="0.3">
      <c r="B3" s="104"/>
    </row>
    <row r="4" spans="1:8" ht="18" x14ac:dyDescent="0.3">
      <c r="B4" s="294" t="s">
        <v>643</v>
      </c>
      <c r="C4" s="295"/>
      <c r="D4" s="296"/>
      <c r="E4" s="295"/>
    </row>
    <row r="5" spans="1:8" ht="18" x14ac:dyDescent="0.3">
      <c r="B5" s="299"/>
      <c r="C5" s="295"/>
      <c r="D5" s="296"/>
      <c r="E5" s="295"/>
    </row>
    <row r="6" spans="1:8" ht="26.25" customHeight="1" x14ac:dyDescent="0.3">
      <c r="A6" s="103" t="s">
        <v>475</v>
      </c>
      <c r="B6" s="384" t="s">
        <v>474</v>
      </c>
      <c r="C6" s="384"/>
      <c r="D6" s="384"/>
      <c r="E6" s="384"/>
    </row>
    <row r="7" spans="1:8" ht="26.25" customHeight="1" x14ac:dyDescent="0.3">
      <c r="A7" s="103" t="s">
        <v>476</v>
      </c>
      <c r="B7" s="384" t="s">
        <v>488</v>
      </c>
      <c r="C7" s="384"/>
      <c r="D7" s="384"/>
      <c r="E7" s="384"/>
      <c r="G7" s="103" t="s">
        <v>185</v>
      </c>
    </row>
    <row r="8" spans="1:8" ht="26.25" customHeight="1" x14ac:dyDescent="0.3">
      <c r="A8" s="103" t="s">
        <v>477</v>
      </c>
      <c r="B8" s="384" t="s">
        <v>484</v>
      </c>
      <c r="C8" s="384"/>
      <c r="D8" s="384"/>
      <c r="E8" s="384"/>
    </row>
    <row r="9" spans="1:8" ht="26.25" customHeight="1" x14ac:dyDescent="0.3">
      <c r="A9" s="103" t="s">
        <v>478</v>
      </c>
      <c r="B9" s="384" t="s">
        <v>473</v>
      </c>
      <c r="C9" s="384"/>
      <c r="D9" s="384"/>
      <c r="E9" s="384"/>
    </row>
    <row r="10" spans="1:8" ht="26.25" customHeight="1" x14ac:dyDescent="0.3">
      <c r="A10" s="103" t="s">
        <v>479</v>
      </c>
      <c r="B10" s="384" t="s">
        <v>415</v>
      </c>
      <c r="C10" s="384"/>
      <c r="D10" s="384"/>
      <c r="E10" s="384"/>
    </row>
    <row r="11" spans="1:8" ht="26.25" customHeight="1" x14ac:dyDescent="0.3">
      <c r="A11" s="103" t="s">
        <v>480</v>
      </c>
      <c r="B11" s="384" t="s">
        <v>416</v>
      </c>
      <c r="C11" s="384"/>
      <c r="D11" s="384"/>
      <c r="E11" s="384"/>
    </row>
    <row r="12" spans="1:8" ht="26.25" customHeight="1" x14ac:dyDescent="0.3">
      <c r="A12" s="103" t="s">
        <v>481</v>
      </c>
      <c r="B12" s="384" t="s">
        <v>417</v>
      </c>
      <c r="C12" s="384"/>
      <c r="D12" s="384"/>
      <c r="E12" s="384"/>
    </row>
    <row r="13" spans="1:8" ht="26.25" customHeight="1" x14ac:dyDescent="0.3">
      <c r="A13" s="103" t="s">
        <v>482</v>
      </c>
      <c r="B13" s="384" t="s">
        <v>418</v>
      </c>
      <c r="C13" s="384"/>
      <c r="D13" s="384"/>
      <c r="E13" s="384"/>
    </row>
    <row r="14" spans="1:8" ht="26.25" customHeight="1" x14ac:dyDescent="0.3">
      <c r="B14" s="108"/>
    </row>
    <row r="16" spans="1:8" s="142" customFormat="1" ht="28" x14ac:dyDescent="0.3">
      <c r="A16" s="116" t="s">
        <v>138</v>
      </c>
      <c r="B16" s="116" t="s">
        <v>139</v>
      </c>
      <c r="C16" s="116" t="s">
        <v>140</v>
      </c>
      <c r="D16" s="116" t="s">
        <v>141</v>
      </c>
      <c r="E16" s="116" t="s">
        <v>142</v>
      </c>
      <c r="F16" s="116" t="s">
        <v>143</v>
      </c>
      <c r="G16" s="116" t="s">
        <v>191</v>
      </c>
      <c r="H16" s="141" t="s">
        <v>192</v>
      </c>
    </row>
    <row r="17" spans="1:8" s="148" customFormat="1" ht="111.75" customHeight="1" x14ac:dyDescent="0.3">
      <c r="A17" s="143">
        <v>1</v>
      </c>
      <c r="B17" s="144" t="s">
        <v>144</v>
      </c>
      <c r="C17" s="144" t="s">
        <v>145</v>
      </c>
      <c r="D17" s="143" t="s">
        <v>146</v>
      </c>
      <c r="E17" s="250" t="s">
        <v>641</v>
      </c>
      <c r="F17" s="145" t="s">
        <v>147</v>
      </c>
      <c r="G17" s="146">
        <v>3000</v>
      </c>
      <c r="H17" s="147">
        <v>3510</v>
      </c>
    </row>
    <row r="18" spans="1:8" s="137" customFormat="1" ht="62.25" customHeight="1" x14ac:dyDescent="0.3">
      <c r="A18" s="149">
        <v>2</v>
      </c>
      <c r="B18" s="150" t="s">
        <v>148</v>
      </c>
      <c r="C18" s="150" t="s">
        <v>149</v>
      </c>
      <c r="D18" s="143">
        <v>1</v>
      </c>
      <c r="E18" s="250" t="s">
        <v>150</v>
      </c>
      <c r="F18" s="150" t="s">
        <v>151</v>
      </c>
      <c r="G18" s="149">
        <v>6000</v>
      </c>
      <c r="H18" s="151">
        <v>7020</v>
      </c>
    </row>
    <row r="19" spans="1:8" ht="31" x14ac:dyDescent="0.3">
      <c r="A19" s="146">
        <v>3</v>
      </c>
      <c r="B19" s="259" t="s">
        <v>152</v>
      </c>
      <c r="C19" s="259" t="s">
        <v>153</v>
      </c>
      <c r="D19" s="143">
        <v>1</v>
      </c>
      <c r="E19" s="251"/>
      <c r="F19" s="259"/>
      <c r="G19" s="146">
        <v>600</v>
      </c>
      <c r="H19" s="147">
        <f>D19*G19*1.17</f>
        <v>702</v>
      </c>
    </row>
    <row r="20" spans="1:8" ht="46.5" x14ac:dyDescent="0.3">
      <c r="A20" s="149">
        <v>4</v>
      </c>
      <c r="B20" s="152" t="s">
        <v>154</v>
      </c>
      <c r="C20" s="154" t="s">
        <v>470</v>
      </c>
      <c r="D20" s="143"/>
      <c r="E20" s="250"/>
      <c r="F20" s="150" t="s">
        <v>155</v>
      </c>
      <c r="G20" s="149"/>
      <c r="H20" s="151"/>
    </row>
    <row r="21" spans="1:8" ht="31" x14ac:dyDescent="0.3">
      <c r="A21" s="146"/>
      <c r="B21" s="144" t="s">
        <v>193</v>
      </c>
      <c r="C21" s="144" t="s">
        <v>156</v>
      </c>
      <c r="D21" s="143">
        <v>8</v>
      </c>
      <c r="E21" s="251" t="s">
        <v>157</v>
      </c>
      <c r="F21" s="145" t="s">
        <v>147</v>
      </c>
      <c r="G21" s="146">
        <v>500</v>
      </c>
      <c r="H21" s="147">
        <f>D21*G21*1.17</f>
        <v>4680</v>
      </c>
    </row>
    <row r="22" spans="1:8" ht="31" x14ac:dyDescent="0.3">
      <c r="A22" s="149"/>
      <c r="B22" s="154" t="s">
        <v>194</v>
      </c>
      <c r="C22" s="268"/>
      <c r="D22" s="143">
        <v>5</v>
      </c>
      <c r="E22" s="252"/>
      <c r="F22" s="260"/>
      <c r="G22" s="149">
        <v>500</v>
      </c>
      <c r="H22" s="151">
        <f>D22*G22*1.17</f>
        <v>2925</v>
      </c>
    </row>
    <row r="23" spans="1:8" ht="31" x14ac:dyDescent="0.3">
      <c r="A23" s="146"/>
      <c r="B23" s="144" t="s">
        <v>195</v>
      </c>
      <c r="C23" s="269"/>
      <c r="D23" s="143">
        <v>2</v>
      </c>
      <c r="E23" s="253"/>
      <c r="F23" s="261"/>
      <c r="G23" s="146">
        <v>500</v>
      </c>
      <c r="H23" s="147">
        <f>D23*G23*1.17</f>
        <v>1170</v>
      </c>
    </row>
    <row r="24" spans="1:8" ht="62" x14ac:dyDescent="0.3">
      <c r="A24" s="149">
        <v>5</v>
      </c>
      <c r="B24" s="154" t="s">
        <v>196</v>
      </c>
      <c r="C24" s="268"/>
      <c r="D24" s="143">
        <v>2</v>
      </c>
      <c r="E24" s="254" t="s">
        <v>197</v>
      </c>
      <c r="F24" s="149" t="s">
        <v>158</v>
      </c>
      <c r="G24" s="149">
        <v>1100</v>
      </c>
      <c r="H24" s="151">
        <f>D24*G24*1.17</f>
        <v>2574</v>
      </c>
    </row>
    <row r="25" spans="1:8" ht="134.25" customHeight="1" x14ac:dyDescent="0.3">
      <c r="A25" s="143">
        <v>6</v>
      </c>
      <c r="B25" s="144" t="s">
        <v>159</v>
      </c>
      <c r="C25" s="144" t="s">
        <v>160</v>
      </c>
      <c r="D25" s="143">
        <v>2</v>
      </c>
      <c r="E25" s="258" t="s">
        <v>642</v>
      </c>
      <c r="F25" s="259" t="s">
        <v>161</v>
      </c>
      <c r="G25" s="153" t="s">
        <v>162</v>
      </c>
      <c r="H25" s="147"/>
    </row>
    <row r="26" spans="1:8" ht="62" x14ac:dyDescent="0.3">
      <c r="A26" s="155">
        <v>7</v>
      </c>
      <c r="B26" s="150" t="s">
        <v>163</v>
      </c>
      <c r="C26" s="150" t="s">
        <v>164</v>
      </c>
      <c r="D26" s="155">
        <v>1</v>
      </c>
      <c r="E26" s="250" t="s">
        <v>165</v>
      </c>
      <c r="F26" s="262"/>
      <c r="G26" s="156">
        <v>1500</v>
      </c>
      <c r="H26" s="151">
        <f t="shared" ref="H26:H31" si="0">D26*G26*1.17</f>
        <v>1755</v>
      </c>
    </row>
    <row r="27" spans="1:8" ht="31" x14ac:dyDescent="0.3">
      <c r="A27" s="157">
        <v>8</v>
      </c>
      <c r="B27" s="259" t="s">
        <v>166</v>
      </c>
      <c r="C27" s="259" t="s">
        <v>167</v>
      </c>
      <c r="D27" s="157">
        <v>3</v>
      </c>
      <c r="E27" s="251" t="s">
        <v>168</v>
      </c>
      <c r="F27" s="263"/>
      <c r="G27" s="158">
        <v>900</v>
      </c>
      <c r="H27" s="147">
        <f t="shared" si="0"/>
        <v>3159</v>
      </c>
    </row>
    <row r="28" spans="1:8" ht="93" x14ac:dyDescent="0.3">
      <c r="A28" s="156">
        <v>9</v>
      </c>
      <c r="B28" s="265" t="s">
        <v>202</v>
      </c>
      <c r="C28" s="154" t="s">
        <v>169</v>
      </c>
      <c r="D28" s="157">
        <v>2</v>
      </c>
      <c r="E28" s="254"/>
      <c r="F28" s="154" t="s">
        <v>170</v>
      </c>
      <c r="G28" s="156">
        <v>5000</v>
      </c>
      <c r="H28" s="151">
        <f t="shared" si="0"/>
        <v>11700</v>
      </c>
    </row>
    <row r="29" spans="1:8" ht="31" x14ac:dyDescent="0.3">
      <c r="A29" s="158">
        <v>10</v>
      </c>
      <c r="B29" s="266" t="s">
        <v>171</v>
      </c>
      <c r="C29" s="144" t="s">
        <v>172</v>
      </c>
      <c r="D29" s="157">
        <v>1</v>
      </c>
      <c r="E29" s="255"/>
      <c r="F29" s="263"/>
      <c r="G29" s="158">
        <v>2250</v>
      </c>
      <c r="H29" s="147">
        <f t="shared" si="0"/>
        <v>2632.5</v>
      </c>
    </row>
    <row r="30" spans="1:8" ht="31" x14ac:dyDescent="0.3">
      <c r="A30" s="156">
        <v>11</v>
      </c>
      <c r="B30" s="265" t="s">
        <v>173</v>
      </c>
      <c r="C30" s="154" t="s">
        <v>172</v>
      </c>
      <c r="D30" s="155">
        <v>1</v>
      </c>
      <c r="E30" s="256"/>
      <c r="F30" s="262"/>
      <c r="G30" s="156">
        <v>6838</v>
      </c>
      <c r="H30" s="151">
        <f t="shared" si="0"/>
        <v>8000.4599999999991</v>
      </c>
    </row>
    <row r="31" spans="1:8" ht="28" x14ac:dyDescent="0.3">
      <c r="A31" s="159">
        <v>12</v>
      </c>
      <c r="B31" s="267" t="s">
        <v>174</v>
      </c>
      <c r="C31" s="264"/>
      <c r="D31" s="160">
        <v>1</v>
      </c>
      <c r="E31" s="257"/>
      <c r="F31" s="264" t="s">
        <v>175</v>
      </c>
      <c r="G31" s="159">
        <v>320.5</v>
      </c>
      <c r="H31" s="161">
        <f t="shared" si="0"/>
        <v>374.98499999999996</v>
      </c>
    </row>
    <row r="32" spans="1:8" x14ac:dyDescent="0.3">
      <c r="A32" s="162"/>
      <c r="B32" s="163"/>
      <c r="C32" s="164"/>
      <c r="D32" s="165"/>
      <c r="E32" s="164"/>
      <c r="F32" s="164"/>
      <c r="G32" s="162"/>
      <c r="H32" s="166"/>
    </row>
    <row r="33" spans="1:8" x14ac:dyDescent="0.3">
      <c r="A33" s="162"/>
      <c r="B33" s="163"/>
      <c r="C33" s="164"/>
      <c r="D33" s="165"/>
      <c r="E33" s="164"/>
      <c r="F33" s="164"/>
      <c r="G33" s="162"/>
      <c r="H33" s="166"/>
    </row>
    <row r="35" spans="1:8" ht="18" x14ac:dyDescent="0.3">
      <c r="A35" s="167"/>
      <c r="B35" s="130" t="s">
        <v>589</v>
      </c>
      <c r="C35" s="131"/>
      <c r="D35" s="131"/>
      <c r="E35" s="247"/>
      <c r="F35" s="131"/>
      <c r="G35" s="132"/>
    </row>
    <row r="36" spans="1:8" ht="18" thickBot="1" x14ac:dyDescent="0.35">
      <c r="A36" s="168"/>
      <c r="B36" s="131"/>
      <c r="C36" s="131"/>
      <c r="D36" s="131"/>
      <c r="E36" s="247"/>
      <c r="F36" s="131"/>
      <c r="G36" s="132"/>
    </row>
    <row r="37" spans="1:8" ht="51" customHeight="1" x14ac:dyDescent="0.3">
      <c r="A37" s="26" t="s">
        <v>398</v>
      </c>
      <c r="B37" s="26" t="s">
        <v>99</v>
      </c>
      <c r="C37" s="26" t="s">
        <v>448</v>
      </c>
      <c r="D37" s="358" t="s">
        <v>451</v>
      </c>
      <c r="E37" s="314" t="s">
        <v>694</v>
      </c>
      <c r="G37" s="107"/>
      <c r="H37" s="107"/>
    </row>
    <row r="38" spans="1:8" ht="43.5" customHeight="1" x14ac:dyDescent="0.3">
      <c r="A38" s="169">
        <v>1</v>
      </c>
      <c r="B38" s="134" t="s">
        <v>176</v>
      </c>
      <c r="C38" s="135">
        <v>3510</v>
      </c>
      <c r="D38" s="136"/>
      <c r="E38" s="248">
        <f>C38*D38</f>
        <v>0</v>
      </c>
      <c r="F38" s="137"/>
      <c r="G38" s="107"/>
      <c r="H38" s="107"/>
    </row>
    <row r="39" spans="1:8" ht="43.5" customHeight="1" x14ac:dyDescent="0.3">
      <c r="A39" s="169">
        <v>2</v>
      </c>
      <c r="B39" s="134" t="s">
        <v>177</v>
      </c>
      <c r="C39" s="135">
        <v>7020</v>
      </c>
      <c r="D39" s="136"/>
      <c r="E39" s="248">
        <f t="shared" ref="E39:E50" si="1">C39*D39</f>
        <v>0</v>
      </c>
      <c r="F39" s="137"/>
      <c r="G39" s="107"/>
      <c r="H39" s="107"/>
    </row>
    <row r="40" spans="1:8" ht="43.5" customHeight="1" x14ac:dyDescent="0.3">
      <c r="A40" s="169">
        <v>3</v>
      </c>
      <c r="B40" s="134" t="s">
        <v>179</v>
      </c>
      <c r="C40" s="135">
        <v>702</v>
      </c>
      <c r="D40" s="136"/>
      <c r="E40" s="248">
        <f t="shared" si="1"/>
        <v>0</v>
      </c>
      <c r="F40" s="137"/>
      <c r="G40" s="107"/>
      <c r="H40" s="107"/>
    </row>
    <row r="41" spans="1:8" ht="43.5" customHeight="1" x14ac:dyDescent="0.3">
      <c r="A41" s="169">
        <v>4</v>
      </c>
      <c r="B41" s="134" t="s">
        <v>180</v>
      </c>
      <c r="C41" s="135">
        <v>585</v>
      </c>
      <c r="D41" s="136"/>
      <c r="E41" s="248">
        <f t="shared" si="1"/>
        <v>0</v>
      </c>
      <c r="F41" s="137"/>
      <c r="G41" s="107"/>
      <c r="H41" s="107"/>
    </row>
    <row r="42" spans="1:8" ht="43.5" customHeight="1" x14ac:dyDescent="0.3">
      <c r="A42" s="169">
        <v>5</v>
      </c>
      <c r="B42" s="134" t="s">
        <v>181</v>
      </c>
      <c r="C42" s="135">
        <v>585</v>
      </c>
      <c r="D42" s="136"/>
      <c r="E42" s="248">
        <f t="shared" si="1"/>
        <v>0</v>
      </c>
      <c r="F42" s="137"/>
      <c r="G42" s="107"/>
      <c r="H42" s="107"/>
    </row>
    <row r="43" spans="1:8" ht="43.5" customHeight="1" x14ac:dyDescent="0.3">
      <c r="A43" s="169">
        <v>6</v>
      </c>
      <c r="B43" s="134" t="s">
        <v>182</v>
      </c>
      <c r="C43" s="135">
        <v>585</v>
      </c>
      <c r="D43" s="136"/>
      <c r="E43" s="248">
        <f t="shared" si="1"/>
        <v>0</v>
      </c>
      <c r="F43" s="137"/>
      <c r="G43" s="107"/>
      <c r="H43" s="107"/>
    </row>
    <row r="44" spans="1:8" ht="43.5" customHeight="1" x14ac:dyDescent="0.3">
      <c r="A44" s="169">
        <v>7</v>
      </c>
      <c r="B44" s="134" t="s">
        <v>183</v>
      </c>
      <c r="C44" s="135">
        <v>1287</v>
      </c>
      <c r="D44" s="136"/>
      <c r="E44" s="248">
        <f t="shared" si="1"/>
        <v>0</v>
      </c>
      <c r="F44" s="137"/>
      <c r="G44" s="107"/>
      <c r="H44" s="107"/>
    </row>
    <row r="45" spans="1:8" ht="43.5" customHeight="1" x14ac:dyDescent="0.3">
      <c r="A45" s="169">
        <v>8</v>
      </c>
      <c r="B45" s="134" t="s">
        <v>159</v>
      </c>
      <c r="C45" s="135">
        <v>0</v>
      </c>
      <c r="D45" s="136"/>
      <c r="E45" s="248">
        <f t="shared" si="1"/>
        <v>0</v>
      </c>
      <c r="F45" s="137"/>
      <c r="G45" s="107"/>
      <c r="H45" s="107"/>
    </row>
    <row r="46" spans="1:8" ht="43.5" customHeight="1" x14ac:dyDescent="0.3">
      <c r="A46" s="169">
        <v>9</v>
      </c>
      <c r="B46" s="134" t="s">
        <v>163</v>
      </c>
      <c r="C46" s="135">
        <v>1755</v>
      </c>
      <c r="D46" s="136"/>
      <c r="E46" s="248">
        <f t="shared" si="1"/>
        <v>0</v>
      </c>
      <c r="F46" s="137"/>
      <c r="G46" s="107"/>
      <c r="H46" s="107"/>
    </row>
    <row r="47" spans="1:8" ht="43.5" customHeight="1" x14ac:dyDescent="0.3">
      <c r="A47" s="169">
        <v>10</v>
      </c>
      <c r="B47" s="134" t="s">
        <v>166</v>
      </c>
      <c r="C47" s="135">
        <v>1053</v>
      </c>
      <c r="D47" s="136"/>
      <c r="E47" s="248">
        <f t="shared" si="1"/>
        <v>0</v>
      </c>
      <c r="F47" s="137"/>
      <c r="G47" s="107"/>
      <c r="H47" s="107"/>
    </row>
    <row r="48" spans="1:8" ht="43.5" customHeight="1" x14ac:dyDescent="0.3">
      <c r="A48" s="169">
        <v>11</v>
      </c>
      <c r="B48" s="134" t="s">
        <v>203</v>
      </c>
      <c r="C48" s="135">
        <v>5000</v>
      </c>
      <c r="D48" s="136"/>
      <c r="E48" s="248">
        <f t="shared" si="1"/>
        <v>0</v>
      </c>
      <c r="F48" s="137"/>
      <c r="G48" s="107"/>
      <c r="H48" s="107"/>
    </row>
    <row r="49" spans="1:8" ht="43.5" customHeight="1" x14ac:dyDescent="0.3">
      <c r="A49" s="169">
        <v>12</v>
      </c>
      <c r="B49" s="134" t="s">
        <v>184</v>
      </c>
      <c r="C49" s="135">
        <v>8000</v>
      </c>
      <c r="D49" s="136"/>
      <c r="E49" s="248">
        <f t="shared" si="1"/>
        <v>0</v>
      </c>
      <c r="F49" s="137"/>
      <c r="G49" s="107"/>
      <c r="H49" s="107"/>
    </row>
    <row r="50" spans="1:8" ht="43.5" customHeight="1" x14ac:dyDescent="0.3">
      <c r="A50" s="169">
        <v>13</v>
      </c>
      <c r="B50" s="134" t="s">
        <v>178</v>
      </c>
      <c r="C50" s="135">
        <v>375</v>
      </c>
      <c r="D50" s="136"/>
      <c r="E50" s="248">
        <f t="shared" si="1"/>
        <v>0</v>
      </c>
      <c r="F50" s="137"/>
      <c r="G50" s="107"/>
      <c r="H50" s="107"/>
    </row>
    <row r="51" spans="1:8" ht="43.5" customHeight="1" x14ac:dyDescent="0.3">
      <c r="A51" s="169">
        <v>14</v>
      </c>
      <c r="B51" s="134"/>
      <c r="C51" s="135"/>
      <c r="D51" s="136"/>
      <c r="E51" s="248">
        <f t="shared" ref="E51:E52" si="2">C51*D51</f>
        <v>0</v>
      </c>
      <c r="F51" s="137"/>
      <c r="G51" s="107"/>
      <c r="H51" s="107"/>
    </row>
    <row r="52" spans="1:8" ht="43.5" customHeight="1" x14ac:dyDescent="0.3">
      <c r="A52" s="169">
        <v>15</v>
      </c>
      <c r="B52" s="134"/>
      <c r="C52" s="135"/>
      <c r="D52" s="136"/>
      <c r="E52" s="248">
        <f t="shared" si="2"/>
        <v>0</v>
      </c>
      <c r="F52" s="137"/>
      <c r="G52" s="107"/>
      <c r="H52" s="107"/>
    </row>
    <row r="53" spans="1:8" ht="20.149999999999999" customHeight="1" x14ac:dyDescent="0.3">
      <c r="A53" s="26"/>
      <c r="B53" s="26" t="s">
        <v>66</v>
      </c>
      <c r="C53" s="26"/>
      <c r="D53" s="26"/>
      <c r="E53" s="26">
        <f>SUM(E38:E52)</f>
        <v>0</v>
      </c>
      <c r="F53" s="137"/>
      <c r="G53" s="107"/>
      <c r="H53" s="107"/>
    </row>
    <row r="54" spans="1:8" x14ac:dyDescent="0.3">
      <c r="B54" s="105"/>
      <c r="C54" s="106"/>
      <c r="D54" s="107"/>
      <c r="E54" s="140" t="s">
        <v>483</v>
      </c>
      <c r="G54" s="107"/>
      <c r="H54" s="107"/>
    </row>
    <row r="55" spans="1:8" x14ac:dyDescent="0.3">
      <c r="B55" s="103"/>
      <c r="C55" s="107"/>
      <c r="D55" s="105"/>
      <c r="E55" s="249"/>
      <c r="G55" s="107"/>
      <c r="H55" s="107"/>
    </row>
    <row r="56" spans="1:8" x14ac:dyDescent="0.3">
      <c r="B56" s="103"/>
      <c r="C56" s="107"/>
      <c r="D56" s="105"/>
      <c r="E56" s="249"/>
      <c r="G56" s="107"/>
      <c r="H56" s="107"/>
    </row>
    <row r="57" spans="1:8" x14ac:dyDescent="0.3">
      <c r="G57" s="107"/>
      <c r="H57" s="107"/>
    </row>
    <row r="58" spans="1:8" x14ac:dyDescent="0.3">
      <c r="G58" s="107"/>
      <c r="H58" s="107"/>
    </row>
    <row r="59" spans="1:8" x14ac:dyDescent="0.3">
      <c r="G59" s="107"/>
      <c r="H59" s="107"/>
    </row>
    <row r="60" spans="1:8" x14ac:dyDescent="0.3">
      <c r="G60" s="107"/>
      <c r="H60" s="107"/>
    </row>
    <row r="61" spans="1:8" x14ac:dyDescent="0.3">
      <c r="G61" s="107"/>
      <c r="H61" s="107"/>
    </row>
    <row r="62" spans="1:8" x14ac:dyDescent="0.3">
      <c r="G62" s="107"/>
      <c r="H62" s="107"/>
    </row>
    <row r="63" spans="1:8" x14ac:dyDescent="0.3">
      <c r="G63" s="107"/>
      <c r="H63" s="107"/>
    </row>
    <row r="64" spans="1:8" x14ac:dyDescent="0.3">
      <c r="G64" s="107"/>
      <c r="H64" s="107"/>
    </row>
    <row r="65" spans="7:8" x14ac:dyDescent="0.3">
      <c r="G65" s="107"/>
      <c r="H65" s="107"/>
    </row>
    <row r="66" spans="7:8" x14ac:dyDescent="0.3">
      <c r="G66" s="107"/>
      <c r="H66" s="107"/>
    </row>
    <row r="67" spans="7:8" x14ac:dyDescent="0.3">
      <c r="G67" s="107"/>
      <c r="H67" s="107"/>
    </row>
    <row r="68" spans="7:8" x14ac:dyDescent="0.3">
      <c r="G68" s="107"/>
      <c r="H68" s="107"/>
    </row>
    <row r="69" spans="7:8" x14ac:dyDescent="0.3">
      <c r="G69" s="107"/>
      <c r="H69" s="107"/>
    </row>
    <row r="70" spans="7:8" x14ac:dyDescent="0.3">
      <c r="G70" s="107"/>
      <c r="H70" s="107"/>
    </row>
    <row r="71" spans="7:8" x14ac:dyDescent="0.3">
      <c r="G71" s="107"/>
      <c r="H71" s="107"/>
    </row>
    <row r="72" spans="7:8" x14ac:dyDescent="0.3">
      <c r="G72" s="107"/>
      <c r="H72" s="107"/>
    </row>
    <row r="73" spans="7:8" x14ac:dyDescent="0.3">
      <c r="G73" s="107"/>
      <c r="H73" s="107"/>
    </row>
    <row r="74" spans="7:8" x14ac:dyDescent="0.3">
      <c r="G74" s="107"/>
      <c r="H74" s="107"/>
    </row>
    <row r="75" spans="7:8" x14ac:dyDescent="0.3">
      <c r="G75" s="107"/>
      <c r="H75" s="107"/>
    </row>
    <row r="76" spans="7:8" x14ac:dyDescent="0.3">
      <c r="G76" s="107"/>
      <c r="H76" s="107"/>
    </row>
    <row r="77" spans="7:8" x14ac:dyDescent="0.3">
      <c r="G77" s="107"/>
      <c r="H77" s="107"/>
    </row>
    <row r="78" spans="7:8" x14ac:dyDescent="0.3">
      <c r="G78" s="107"/>
      <c r="H78" s="107"/>
    </row>
    <row r="79" spans="7:8" x14ac:dyDescent="0.3">
      <c r="G79" s="107"/>
      <c r="H79" s="107"/>
    </row>
    <row r="80" spans="7:8" x14ac:dyDescent="0.3">
      <c r="G80" s="107"/>
      <c r="H80" s="107"/>
    </row>
    <row r="81" spans="7:8" x14ac:dyDescent="0.3">
      <c r="G81" s="107"/>
      <c r="H81" s="107"/>
    </row>
    <row r="82" spans="7:8" x14ac:dyDescent="0.3">
      <c r="G82" s="107"/>
      <c r="H82" s="107"/>
    </row>
    <row r="83" spans="7:8" x14ac:dyDescent="0.3">
      <c r="G83" s="107"/>
      <c r="H83" s="107"/>
    </row>
    <row r="84" spans="7:8" x14ac:dyDescent="0.3">
      <c r="G84" s="107"/>
      <c r="H84" s="107"/>
    </row>
    <row r="85" spans="7:8" x14ac:dyDescent="0.3">
      <c r="G85" s="107"/>
      <c r="H85" s="107"/>
    </row>
    <row r="86" spans="7:8" x14ac:dyDescent="0.3">
      <c r="G86" s="107"/>
      <c r="H86" s="107"/>
    </row>
    <row r="87" spans="7:8" x14ac:dyDescent="0.3">
      <c r="G87" s="107"/>
      <c r="H87" s="107"/>
    </row>
    <row r="88" spans="7:8" x14ac:dyDescent="0.3">
      <c r="G88" s="107"/>
      <c r="H88" s="107"/>
    </row>
    <row r="89" spans="7:8" x14ac:dyDescent="0.3">
      <c r="G89" s="107"/>
      <c r="H89" s="107"/>
    </row>
    <row r="90" spans="7:8" x14ac:dyDescent="0.3">
      <c r="G90" s="107"/>
      <c r="H90" s="107"/>
    </row>
    <row r="91" spans="7:8" x14ac:dyDescent="0.3">
      <c r="G91" s="107"/>
      <c r="H91" s="107"/>
    </row>
    <row r="92" spans="7:8" x14ac:dyDescent="0.3">
      <c r="G92" s="107"/>
      <c r="H92" s="107"/>
    </row>
  </sheetData>
  <mergeCells count="8">
    <mergeCell ref="B12:E12"/>
    <mergeCell ref="B13:E13"/>
    <mergeCell ref="B6:E6"/>
    <mergeCell ref="B7:E7"/>
    <mergeCell ref="B8:E8"/>
    <mergeCell ref="B9:E9"/>
    <mergeCell ref="B10:E10"/>
    <mergeCell ref="B11:E11"/>
  </mergeCells>
  <pageMargins left="0.7" right="0.7" top="0.75" bottom="0.75" header="0.3" footer="0.3"/>
  <pageSetup paperSize="9" scale="52" orientation="landscape"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גיליון11"/>
  <dimension ref="A2:I110"/>
  <sheetViews>
    <sheetView rightToLeft="1" topLeftCell="A10" zoomScale="98" zoomScaleNormal="98" workbookViewId="0">
      <selection activeCell="H18" sqref="H18"/>
    </sheetView>
  </sheetViews>
  <sheetFormatPr defaultColWidth="9" defaultRowHeight="20.25" customHeight="1" x14ac:dyDescent="0.3"/>
  <cols>
    <col min="1" max="1" width="5.83203125" style="172" customWidth="1"/>
    <col min="2" max="2" width="54.33203125" style="172" customWidth="1"/>
    <col min="3" max="3" width="10.58203125" style="172" customWidth="1"/>
    <col min="4" max="4" width="15.58203125" style="170" customWidth="1"/>
    <col min="5" max="5" width="10.33203125" style="170" customWidth="1"/>
    <col min="6" max="6" width="15.58203125" style="170" customWidth="1"/>
    <col min="7" max="7" width="44.25" style="170" customWidth="1"/>
    <col min="8" max="10" width="9" style="170"/>
    <col min="11" max="11" width="14.75" style="170" customWidth="1"/>
    <col min="12" max="12" width="16.25" style="170" customWidth="1"/>
    <col min="13" max="16384" width="9" style="170"/>
  </cols>
  <sheetData>
    <row r="2" spans="1:9" s="107" customFormat="1" ht="20.25" customHeight="1" x14ac:dyDescent="0.3">
      <c r="A2" s="103"/>
      <c r="B2" s="104" t="s">
        <v>485</v>
      </c>
      <c r="C2" s="105"/>
      <c r="D2" s="106"/>
      <c r="E2" s="106"/>
      <c r="F2" s="106"/>
      <c r="H2" s="103"/>
      <c r="I2" s="103"/>
    </row>
    <row r="3" spans="1:9" s="107" customFormat="1" ht="20.25" customHeight="1" x14ac:dyDescent="0.3">
      <c r="A3" s="103"/>
      <c r="B3" s="104"/>
      <c r="C3" s="105"/>
      <c r="D3" s="106"/>
      <c r="E3" s="106"/>
      <c r="F3" s="106"/>
      <c r="H3" s="103"/>
      <c r="I3" s="103"/>
    </row>
    <row r="4" spans="1:9" s="107" customFormat="1" ht="20.25" customHeight="1" x14ac:dyDescent="0.3">
      <c r="A4" s="103"/>
      <c r="B4" s="294" t="s">
        <v>645</v>
      </c>
      <c r="C4" s="295"/>
      <c r="D4" s="296"/>
      <c r="E4" s="296"/>
      <c r="F4" s="296"/>
      <c r="G4" s="297"/>
      <c r="H4" s="103"/>
      <c r="I4" s="103"/>
    </row>
    <row r="5" spans="1:9" s="107" customFormat="1" ht="20.25" customHeight="1" x14ac:dyDescent="0.3">
      <c r="A5" s="103"/>
      <c r="B5" s="300"/>
      <c r="C5" s="295"/>
      <c r="D5" s="296"/>
      <c r="E5" s="296"/>
      <c r="F5" s="296"/>
      <c r="G5" s="297"/>
      <c r="H5" s="103"/>
      <c r="I5" s="103"/>
    </row>
    <row r="6" spans="1:9" s="107" customFormat="1" ht="20.25" customHeight="1" x14ac:dyDescent="0.3">
      <c r="A6" s="103" t="s">
        <v>475</v>
      </c>
      <c r="B6" s="384" t="s">
        <v>486</v>
      </c>
      <c r="C6" s="384"/>
      <c r="D6" s="384"/>
      <c r="E6" s="384"/>
      <c r="F6" s="384"/>
      <c r="G6" s="384"/>
      <c r="H6" s="103"/>
      <c r="I6" s="103"/>
    </row>
    <row r="7" spans="1:9" s="107" customFormat="1" ht="20.25" customHeight="1" x14ac:dyDescent="0.3">
      <c r="A7" s="103" t="s">
        <v>476</v>
      </c>
      <c r="B7" s="384" t="s">
        <v>487</v>
      </c>
      <c r="C7" s="384"/>
      <c r="D7" s="384"/>
      <c r="E7" s="384"/>
      <c r="F7" s="384"/>
      <c r="G7" s="384"/>
      <c r="H7" s="103" t="s">
        <v>185</v>
      </c>
      <c r="I7" s="103"/>
    </row>
    <row r="8" spans="1:9" s="107" customFormat="1" ht="20.25" customHeight="1" x14ac:dyDescent="0.3">
      <c r="A8" s="103" t="s">
        <v>477</v>
      </c>
      <c r="B8" s="384" t="s">
        <v>472</v>
      </c>
      <c r="C8" s="384"/>
      <c r="D8" s="384"/>
      <c r="E8" s="384"/>
      <c r="F8" s="384"/>
      <c r="G8" s="384"/>
      <c r="H8" s="103"/>
      <c r="I8" s="103"/>
    </row>
    <row r="9" spans="1:9" s="107" customFormat="1" ht="20.25" customHeight="1" x14ac:dyDescent="0.3">
      <c r="A9" s="103" t="s">
        <v>478</v>
      </c>
      <c r="B9" s="384" t="s">
        <v>473</v>
      </c>
      <c r="C9" s="384"/>
      <c r="D9" s="384"/>
      <c r="E9" s="384"/>
      <c r="F9" s="384"/>
      <c r="G9" s="384"/>
      <c r="H9" s="103"/>
      <c r="I9" s="103"/>
    </row>
    <row r="10" spans="1:9" s="107" customFormat="1" ht="20.25" customHeight="1" x14ac:dyDescent="0.3">
      <c r="A10" s="103" t="s">
        <v>479</v>
      </c>
      <c r="B10" s="384" t="s">
        <v>415</v>
      </c>
      <c r="C10" s="384"/>
      <c r="D10" s="384"/>
      <c r="E10" s="384"/>
      <c r="F10" s="384"/>
      <c r="G10" s="384"/>
      <c r="H10" s="103"/>
      <c r="I10" s="103"/>
    </row>
    <row r="11" spans="1:9" s="107" customFormat="1" ht="20.25" customHeight="1" x14ac:dyDescent="0.3">
      <c r="A11" s="103" t="s">
        <v>480</v>
      </c>
      <c r="B11" s="384" t="s">
        <v>416</v>
      </c>
      <c r="C11" s="384"/>
      <c r="D11" s="384"/>
      <c r="E11" s="384"/>
      <c r="F11" s="384"/>
      <c r="G11" s="384"/>
      <c r="H11" s="103"/>
      <c r="I11" s="103"/>
    </row>
    <row r="12" spans="1:9" s="107" customFormat="1" ht="20.25" customHeight="1" x14ac:dyDescent="0.3">
      <c r="A12" s="103" t="s">
        <v>481</v>
      </c>
      <c r="B12" s="384" t="s">
        <v>417</v>
      </c>
      <c r="C12" s="384"/>
      <c r="D12" s="384"/>
      <c r="E12" s="384"/>
      <c r="F12" s="384"/>
      <c r="G12" s="384"/>
      <c r="H12" s="103"/>
      <c r="I12" s="103"/>
    </row>
    <row r="13" spans="1:9" s="107" customFormat="1" ht="20.25" customHeight="1" x14ac:dyDescent="0.3">
      <c r="A13" s="103" t="s">
        <v>482</v>
      </c>
      <c r="B13" s="384" t="s">
        <v>418</v>
      </c>
      <c r="C13" s="384"/>
      <c r="D13" s="384"/>
      <c r="E13" s="384"/>
      <c r="F13" s="384"/>
      <c r="G13" s="384"/>
      <c r="H13" s="103"/>
      <c r="I13" s="103"/>
    </row>
    <row r="14" spans="1:9" s="107" customFormat="1" ht="20.25" customHeight="1" x14ac:dyDescent="0.3">
      <c r="A14" s="103" t="s">
        <v>489</v>
      </c>
      <c r="B14" s="391" t="s">
        <v>227</v>
      </c>
      <c r="C14" s="391"/>
      <c r="D14" s="391"/>
      <c r="E14" s="391"/>
      <c r="F14" s="391"/>
      <c r="G14" s="391"/>
      <c r="H14" s="103"/>
      <c r="I14" s="103"/>
    </row>
    <row r="15" spans="1:9" s="107" customFormat="1" ht="20.25" customHeight="1" x14ac:dyDescent="0.3">
      <c r="A15" s="103"/>
      <c r="B15" s="308"/>
      <c r="C15" s="308"/>
      <c r="D15" s="308"/>
      <c r="E15" s="308"/>
      <c r="F15" s="308"/>
      <c r="G15" s="308"/>
      <c r="H15" s="103"/>
      <c r="I15" s="103"/>
    </row>
    <row r="16" spans="1:9" s="278" customFormat="1" ht="20.25" customHeight="1" x14ac:dyDescent="0.3">
      <c r="A16" s="177"/>
      <c r="B16" s="130" t="s">
        <v>589</v>
      </c>
      <c r="C16" s="280"/>
      <c r="D16" s="280"/>
      <c r="E16" s="280"/>
      <c r="F16" s="281"/>
      <c r="G16" s="275"/>
    </row>
    <row r="18" spans="1:6" ht="47.25" customHeight="1" x14ac:dyDescent="0.3">
      <c r="A18" s="26" t="s">
        <v>398</v>
      </c>
      <c r="B18" s="26" t="s">
        <v>447</v>
      </c>
      <c r="C18" s="26" t="s">
        <v>228</v>
      </c>
      <c r="D18" s="26" t="s">
        <v>229</v>
      </c>
      <c r="E18" s="26" t="s">
        <v>451</v>
      </c>
      <c r="F18" s="26" t="s">
        <v>694</v>
      </c>
    </row>
    <row r="19" spans="1:6" ht="20.25" customHeight="1" x14ac:dyDescent="0.3">
      <c r="A19" s="389" t="s">
        <v>95</v>
      </c>
      <c r="B19" s="386"/>
      <c r="C19" s="386"/>
      <c r="D19" s="386"/>
      <c r="E19" s="386"/>
      <c r="F19" s="392"/>
    </row>
    <row r="20" spans="1:6" ht="20.25" customHeight="1" x14ac:dyDescent="0.3">
      <c r="A20" s="362">
        <v>1</v>
      </c>
      <c r="B20" s="171" t="s">
        <v>230</v>
      </c>
      <c r="C20" s="171">
        <v>1</v>
      </c>
      <c r="D20" s="171">
        <v>6000</v>
      </c>
      <c r="E20" s="171"/>
      <c r="F20" s="171">
        <f>E20*D20</f>
        <v>0</v>
      </c>
    </row>
    <row r="21" spans="1:6" ht="20.25" customHeight="1" x14ac:dyDescent="0.3">
      <c r="A21" s="362">
        <v>2</v>
      </c>
      <c r="B21" s="171" t="s">
        <v>231</v>
      </c>
      <c r="C21" s="171">
        <v>1</v>
      </c>
      <c r="D21" s="171">
        <v>2000</v>
      </c>
      <c r="E21" s="171"/>
      <c r="F21" s="171">
        <f t="shared" ref="F21:F28" si="0">E21*D21</f>
        <v>0</v>
      </c>
    </row>
    <row r="22" spans="1:6" ht="20.25" customHeight="1" x14ac:dyDescent="0.3">
      <c r="A22" s="362">
        <v>3</v>
      </c>
      <c r="B22" s="171" t="s">
        <v>88</v>
      </c>
      <c r="C22" s="171">
        <v>2</v>
      </c>
      <c r="D22" s="171">
        <v>2000</v>
      </c>
      <c r="E22" s="171"/>
      <c r="F22" s="171">
        <f t="shared" si="0"/>
        <v>0</v>
      </c>
    </row>
    <row r="23" spans="1:6" ht="20.25" customHeight="1" x14ac:dyDescent="0.3">
      <c r="A23" s="362">
        <v>4</v>
      </c>
      <c r="B23" s="171" t="s">
        <v>232</v>
      </c>
      <c r="C23" s="171">
        <v>1</v>
      </c>
      <c r="D23" s="171">
        <v>2000</v>
      </c>
      <c r="E23" s="171"/>
      <c r="F23" s="171">
        <f t="shared" si="0"/>
        <v>0</v>
      </c>
    </row>
    <row r="24" spans="1:6" ht="20.25" customHeight="1" x14ac:dyDescent="0.3">
      <c r="A24" s="362">
        <v>5</v>
      </c>
      <c r="B24" s="171" t="s">
        <v>233</v>
      </c>
      <c r="C24" s="171">
        <v>1</v>
      </c>
      <c r="D24" s="171">
        <v>1500</v>
      </c>
      <c r="E24" s="171"/>
      <c r="F24" s="171">
        <f t="shared" si="0"/>
        <v>0</v>
      </c>
    </row>
    <row r="25" spans="1:6" ht="20.25" customHeight="1" x14ac:dyDescent="0.3">
      <c r="A25" s="362">
        <v>6</v>
      </c>
      <c r="B25" s="171" t="s">
        <v>717</v>
      </c>
      <c r="C25" s="171">
        <v>5</v>
      </c>
      <c r="D25" s="171">
        <v>300</v>
      </c>
      <c r="E25" s="171"/>
      <c r="F25" s="171">
        <f t="shared" si="0"/>
        <v>0</v>
      </c>
    </row>
    <row r="26" spans="1:6" ht="20.25" customHeight="1" x14ac:dyDescent="0.3">
      <c r="A26" s="362">
        <v>7</v>
      </c>
      <c r="B26" s="171" t="s">
        <v>234</v>
      </c>
      <c r="C26" s="171">
        <v>1</v>
      </c>
      <c r="D26" s="171">
        <v>760</v>
      </c>
      <c r="E26" s="171"/>
      <c r="F26" s="171">
        <f t="shared" si="0"/>
        <v>0</v>
      </c>
    </row>
    <row r="27" spans="1:6" ht="20.25" customHeight="1" x14ac:dyDescent="0.3">
      <c r="A27" s="362">
        <v>8</v>
      </c>
      <c r="B27" s="171" t="s">
        <v>235</v>
      </c>
      <c r="C27" s="171">
        <v>1</v>
      </c>
      <c r="D27" s="171">
        <v>5000</v>
      </c>
      <c r="E27" s="171"/>
      <c r="F27" s="171">
        <f t="shared" si="0"/>
        <v>0</v>
      </c>
    </row>
    <row r="28" spans="1:6" ht="20.25" customHeight="1" x14ac:dyDescent="0.3">
      <c r="A28" s="362">
        <v>9</v>
      </c>
      <c r="B28" s="171" t="s">
        <v>236</v>
      </c>
      <c r="C28" s="171">
        <v>1</v>
      </c>
      <c r="D28" s="171">
        <v>2100</v>
      </c>
      <c r="E28" s="171"/>
      <c r="F28" s="171">
        <f t="shared" si="0"/>
        <v>0</v>
      </c>
    </row>
    <row r="29" spans="1:6" ht="20.25" customHeight="1" x14ac:dyDescent="0.3">
      <c r="A29" s="388" t="s">
        <v>237</v>
      </c>
      <c r="B29" s="388"/>
      <c r="C29" s="388"/>
      <c r="D29" s="388"/>
      <c r="E29" s="388"/>
      <c r="F29" s="388"/>
    </row>
    <row r="30" spans="1:6" ht="20.25" customHeight="1" x14ac:dyDescent="0.3">
      <c r="A30" s="172">
        <v>10</v>
      </c>
      <c r="B30" s="171" t="s">
        <v>666</v>
      </c>
      <c r="C30" s="171">
        <v>1</v>
      </c>
      <c r="D30" s="171">
        <v>2100</v>
      </c>
      <c r="E30" s="171"/>
      <c r="F30" s="171">
        <f t="shared" ref="F30:F45" si="1">E30*D30</f>
        <v>0</v>
      </c>
    </row>
    <row r="31" spans="1:6" ht="20.25" customHeight="1" x14ac:dyDescent="0.3">
      <c r="A31" s="362">
        <v>11</v>
      </c>
      <c r="B31" s="171" t="s">
        <v>667</v>
      </c>
      <c r="C31" s="171">
        <v>1</v>
      </c>
      <c r="D31" s="171">
        <v>7000</v>
      </c>
      <c r="E31" s="171"/>
      <c r="F31" s="171">
        <f t="shared" si="1"/>
        <v>0</v>
      </c>
    </row>
    <row r="32" spans="1:6" ht="20.25" customHeight="1" x14ac:dyDescent="0.3">
      <c r="A32" s="362">
        <v>12</v>
      </c>
      <c r="B32" s="171" t="s">
        <v>238</v>
      </c>
      <c r="C32" s="171">
        <v>3</v>
      </c>
      <c r="D32" s="171">
        <v>150</v>
      </c>
      <c r="E32" s="171"/>
      <c r="F32" s="171">
        <f t="shared" si="1"/>
        <v>0</v>
      </c>
    </row>
    <row r="33" spans="1:8" ht="20.25" customHeight="1" x14ac:dyDescent="0.3">
      <c r="A33" s="362">
        <v>13</v>
      </c>
      <c r="B33" s="171" t="s">
        <v>239</v>
      </c>
      <c r="C33" s="171">
        <v>1</v>
      </c>
      <c r="D33" s="171">
        <v>800</v>
      </c>
      <c r="E33" s="171"/>
      <c r="F33" s="171">
        <f t="shared" si="1"/>
        <v>0</v>
      </c>
    </row>
    <row r="34" spans="1:8" ht="20.25" customHeight="1" x14ac:dyDescent="0.3">
      <c r="A34" s="362">
        <v>14</v>
      </c>
      <c r="B34" s="171" t="s">
        <v>240</v>
      </c>
      <c r="C34" s="171">
        <v>1</v>
      </c>
      <c r="D34" s="171">
        <v>650</v>
      </c>
      <c r="E34" s="171"/>
      <c r="F34" s="171">
        <f t="shared" si="1"/>
        <v>0</v>
      </c>
    </row>
    <row r="35" spans="1:8" ht="20.25" customHeight="1" x14ac:dyDescent="0.3">
      <c r="A35" s="362">
        <v>15</v>
      </c>
      <c r="B35" s="171" t="s">
        <v>241</v>
      </c>
      <c r="C35" s="171">
        <v>1</v>
      </c>
      <c r="D35" s="171">
        <v>2500</v>
      </c>
      <c r="E35" s="171"/>
      <c r="F35" s="171">
        <f t="shared" si="1"/>
        <v>0</v>
      </c>
    </row>
    <row r="36" spans="1:8" ht="20.25" customHeight="1" x14ac:dyDescent="0.3">
      <c r="A36" s="362">
        <v>16</v>
      </c>
      <c r="B36" s="171" t="s">
        <v>242</v>
      </c>
      <c r="C36" s="171">
        <v>1</v>
      </c>
      <c r="D36" s="171">
        <v>1000</v>
      </c>
      <c r="E36" s="171"/>
      <c r="F36" s="171">
        <f t="shared" si="1"/>
        <v>0</v>
      </c>
    </row>
    <row r="37" spans="1:8" ht="20.25" customHeight="1" x14ac:dyDescent="0.3">
      <c r="A37" s="362">
        <v>17</v>
      </c>
      <c r="B37" s="171" t="s">
        <v>678</v>
      </c>
      <c r="C37" s="171">
        <v>1</v>
      </c>
      <c r="D37" s="171">
        <v>1300</v>
      </c>
      <c r="E37" s="171"/>
      <c r="F37" s="171">
        <f t="shared" si="1"/>
        <v>0</v>
      </c>
    </row>
    <row r="38" spans="1:8" ht="20.25" customHeight="1" x14ac:dyDescent="0.3">
      <c r="A38" s="362">
        <v>18</v>
      </c>
      <c r="B38" s="171" t="s">
        <v>244</v>
      </c>
      <c r="C38" s="171">
        <v>1</v>
      </c>
      <c r="D38" s="171">
        <v>500</v>
      </c>
      <c r="E38" s="171"/>
      <c r="F38" s="171">
        <f t="shared" si="1"/>
        <v>0</v>
      </c>
    </row>
    <row r="39" spans="1:8" ht="34.5" customHeight="1" x14ac:dyDescent="0.3">
      <c r="A39" s="362">
        <v>19</v>
      </c>
      <c r="B39" s="171" t="s">
        <v>679</v>
      </c>
      <c r="C39" s="171">
        <v>1</v>
      </c>
      <c r="D39" s="171">
        <v>1000</v>
      </c>
      <c r="E39" s="171"/>
      <c r="F39" s="171">
        <f t="shared" si="1"/>
        <v>0</v>
      </c>
    </row>
    <row r="40" spans="1:8" ht="20.25" customHeight="1" x14ac:dyDescent="0.3">
      <c r="A40" s="362">
        <v>20</v>
      </c>
      <c r="B40" s="171" t="s">
        <v>680</v>
      </c>
      <c r="C40" s="171">
        <v>1</v>
      </c>
      <c r="D40" s="171">
        <v>1500</v>
      </c>
      <c r="E40" s="171"/>
      <c r="F40" s="171">
        <f t="shared" si="1"/>
        <v>0</v>
      </c>
    </row>
    <row r="41" spans="1:8" ht="36" customHeight="1" x14ac:dyDescent="0.3">
      <c r="A41" s="362">
        <v>21</v>
      </c>
      <c r="B41" s="171" t="s">
        <v>712</v>
      </c>
      <c r="C41" s="171">
        <v>1</v>
      </c>
      <c r="D41" s="171">
        <v>3000</v>
      </c>
      <c r="E41" s="171"/>
      <c r="F41" s="171">
        <f t="shared" si="1"/>
        <v>0</v>
      </c>
    </row>
    <row r="42" spans="1:8" ht="20.25" customHeight="1" x14ac:dyDescent="0.3">
      <c r="A42" s="362">
        <v>22</v>
      </c>
      <c r="B42" s="171" t="s">
        <v>681</v>
      </c>
      <c r="C42" s="171">
        <v>1</v>
      </c>
      <c r="D42" s="171">
        <v>2000</v>
      </c>
      <c r="E42" s="171"/>
      <c r="F42" s="171">
        <f t="shared" si="1"/>
        <v>0</v>
      </c>
    </row>
    <row r="43" spans="1:8" ht="57.75" customHeight="1" x14ac:dyDescent="0.3">
      <c r="A43" s="362">
        <v>23</v>
      </c>
      <c r="B43" s="171" t="s">
        <v>682</v>
      </c>
      <c r="C43" s="171">
        <v>1</v>
      </c>
      <c r="D43" s="171">
        <v>3000</v>
      </c>
      <c r="E43" s="171"/>
      <c r="F43" s="171">
        <f t="shared" si="1"/>
        <v>0</v>
      </c>
    </row>
    <row r="44" spans="1:8" ht="20.25" customHeight="1" x14ac:dyDescent="0.3">
      <c r="A44" s="362">
        <v>24</v>
      </c>
      <c r="B44" s="364" t="s">
        <v>718</v>
      </c>
      <c r="C44" s="171">
        <v>1</v>
      </c>
      <c r="D44" s="171">
        <v>1000</v>
      </c>
      <c r="E44" s="171"/>
      <c r="F44" s="171">
        <f t="shared" si="1"/>
        <v>0</v>
      </c>
      <c r="H44" s="361"/>
    </row>
    <row r="45" spans="1:8" ht="20.25" customHeight="1" x14ac:dyDescent="0.3">
      <c r="A45" s="362">
        <v>25</v>
      </c>
      <c r="B45" s="365" t="s">
        <v>713</v>
      </c>
      <c r="C45" s="171">
        <v>1</v>
      </c>
      <c r="D45" s="171">
        <v>500</v>
      </c>
      <c r="E45" s="171"/>
      <c r="F45" s="171">
        <f t="shared" si="1"/>
        <v>0</v>
      </c>
    </row>
    <row r="46" spans="1:8" ht="20.25" customHeight="1" x14ac:dyDescent="0.3">
      <c r="A46" s="388" t="s">
        <v>245</v>
      </c>
      <c r="B46" s="388"/>
      <c r="C46" s="388"/>
      <c r="D46" s="388"/>
      <c r="E46" s="388"/>
      <c r="F46" s="388"/>
    </row>
    <row r="47" spans="1:8" ht="20.25" customHeight="1" x14ac:dyDescent="0.3">
      <c r="A47" s="362">
        <v>26</v>
      </c>
      <c r="B47" s="171" t="s">
        <v>246</v>
      </c>
      <c r="C47" s="171">
        <v>1</v>
      </c>
      <c r="D47" s="171">
        <v>3000</v>
      </c>
      <c r="E47" s="171"/>
      <c r="F47" s="171">
        <f t="shared" ref="F47:F69" si="2">E47*D47</f>
        <v>0</v>
      </c>
    </row>
    <row r="48" spans="1:8" ht="20.25" customHeight="1" x14ac:dyDescent="0.3">
      <c r="A48" s="362">
        <v>27</v>
      </c>
      <c r="B48" s="171" t="s">
        <v>247</v>
      </c>
      <c r="C48" s="171">
        <v>1</v>
      </c>
      <c r="D48" s="171">
        <v>5200</v>
      </c>
      <c r="E48" s="171"/>
      <c r="F48" s="171">
        <f t="shared" si="2"/>
        <v>0</v>
      </c>
    </row>
    <row r="49" spans="1:6" ht="20.25" customHeight="1" x14ac:dyDescent="0.3">
      <c r="A49" s="362">
        <v>28</v>
      </c>
      <c r="B49" s="171" t="s">
        <v>248</v>
      </c>
      <c r="C49" s="171">
        <v>1</v>
      </c>
      <c r="D49" s="171">
        <v>1700</v>
      </c>
      <c r="E49" s="171"/>
      <c r="F49" s="171">
        <f t="shared" si="2"/>
        <v>0</v>
      </c>
    </row>
    <row r="50" spans="1:6" ht="20.25" customHeight="1" x14ac:dyDescent="0.3">
      <c r="A50" s="362">
        <v>29</v>
      </c>
      <c r="B50" s="171" t="s">
        <v>249</v>
      </c>
      <c r="C50" s="171">
        <v>1</v>
      </c>
      <c r="D50" s="171">
        <v>250</v>
      </c>
      <c r="E50" s="171"/>
      <c r="F50" s="171">
        <f t="shared" si="2"/>
        <v>0</v>
      </c>
    </row>
    <row r="51" spans="1:6" ht="20.25" customHeight="1" x14ac:dyDescent="0.3">
      <c r="A51" s="362">
        <v>30</v>
      </c>
      <c r="B51" s="171" t="s">
        <v>250</v>
      </c>
      <c r="C51" s="171">
        <v>1</v>
      </c>
      <c r="D51" s="171">
        <v>100</v>
      </c>
      <c r="E51" s="171"/>
      <c r="F51" s="171">
        <f t="shared" si="2"/>
        <v>0</v>
      </c>
    </row>
    <row r="52" spans="1:6" ht="20.25" customHeight="1" x14ac:dyDescent="0.3">
      <c r="A52" s="362">
        <v>31</v>
      </c>
      <c r="B52" s="171" t="s">
        <v>251</v>
      </c>
      <c r="C52" s="171">
        <v>3</v>
      </c>
      <c r="D52" s="171">
        <v>1500</v>
      </c>
      <c r="E52" s="171"/>
      <c r="F52" s="171">
        <f t="shared" si="2"/>
        <v>0</v>
      </c>
    </row>
    <row r="53" spans="1:6" ht="20.25" customHeight="1" x14ac:dyDescent="0.3">
      <c r="A53" s="362">
        <v>32</v>
      </c>
      <c r="B53" s="171" t="s">
        <v>252</v>
      </c>
      <c r="C53" s="171">
        <v>3</v>
      </c>
      <c r="D53" s="171">
        <v>1100</v>
      </c>
      <c r="E53" s="171"/>
      <c r="F53" s="171">
        <f t="shared" si="2"/>
        <v>0</v>
      </c>
    </row>
    <row r="54" spans="1:6" ht="20.25" customHeight="1" x14ac:dyDescent="0.3">
      <c r="A54" s="362">
        <v>33</v>
      </c>
      <c r="B54" s="171" t="s">
        <v>253</v>
      </c>
      <c r="C54" s="171">
        <v>3</v>
      </c>
      <c r="D54" s="171">
        <v>450</v>
      </c>
      <c r="E54" s="171"/>
      <c r="F54" s="171">
        <f t="shared" si="2"/>
        <v>0</v>
      </c>
    </row>
    <row r="55" spans="1:6" ht="20.25" customHeight="1" x14ac:dyDescent="0.3">
      <c r="A55" s="362">
        <v>34</v>
      </c>
      <c r="B55" s="171" t="s">
        <v>254</v>
      </c>
      <c r="C55" s="171">
        <v>3</v>
      </c>
      <c r="D55" s="171">
        <v>120</v>
      </c>
      <c r="E55" s="171"/>
      <c r="F55" s="171">
        <f t="shared" si="2"/>
        <v>0</v>
      </c>
    </row>
    <row r="56" spans="1:6" ht="20.25" customHeight="1" x14ac:dyDescent="0.3">
      <c r="A56" s="362">
        <v>35</v>
      </c>
      <c r="B56" s="171" t="s">
        <v>255</v>
      </c>
      <c r="C56" s="171">
        <v>1</v>
      </c>
      <c r="D56" s="171">
        <v>900</v>
      </c>
      <c r="E56" s="171"/>
      <c r="F56" s="171">
        <f t="shared" si="2"/>
        <v>0</v>
      </c>
    </row>
    <row r="57" spans="1:6" ht="20.25" customHeight="1" x14ac:dyDescent="0.3">
      <c r="A57" s="362">
        <v>36</v>
      </c>
      <c r="B57" s="171" t="s">
        <v>256</v>
      </c>
      <c r="C57" s="171">
        <v>1</v>
      </c>
      <c r="D57" s="171">
        <v>2000</v>
      </c>
      <c r="E57" s="171"/>
      <c r="F57" s="171">
        <f t="shared" si="2"/>
        <v>0</v>
      </c>
    </row>
    <row r="58" spans="1:6" ht="20.25" customHeight="1" x14ac:dyDescent="0.3">
      <c r="A58" s="362">
        <v>37</v>
      </c>
      <c r="B58" s="171" t="s">
        <v>257</v>
      </c>
      <c r="C58" s="171">
        <v>1</v>
      </c>
      <c r="D58" s="171">
        <v>3800</v>
      </c>
      <c r="E58" s="171"/>
      <c r="F58" s="171">
        <f t="shared" si="2"/>
        <v>0</v>
      </c>
    </row>
    <row r="59" spans="1:6" ht="20.25" customHeight="1" x14ac:dyDescent="0.3">
      <c r="A59" s="362">
        <v>38</v>
      </c>
      <c r="B59" s="171" t="s">
        <v>683</v>
      </c>
      <c r="C59" s="171">
        <v>1</v>
      </c>
      <c r="D59" s="171">
        <v>2500</v>
      </c>
      <c r="E59" s="171"/>
      <c r="F59" s="171">
        <f t="shared" si="2"/>
        <v>0</v>
      </c>
    </row>
    <row r="60" spans="1:6" ht="20.25" customHeight="1" x14ac:dyDescent="0.3">
      <c r="A60" s="362">
        <v>39</v>
      </c>
      <c r="B60" s="171" t="s">
        <v>684</v>
      </c>
      <c r="C60" s="171">
        <v>1</v>
      </c>
      <c r="D60" s="171">
        <v>1200</v>
      </c>
      <c r="E60" s="171"/>
      <c r="F60" s="171">
        <f t="shared" si="2"/>
        <v>0</v>
      </c>
    </row>
    <row r="61" spans="1:6" ht="20.25" customHeight="1" x14ac:dyDescent="0.3">
      <c r="A61" s="362">
        <v>40</v>
      </c>
      <c r="B61" s="171" t="s">
        <v>685</v>
      </c>
      <c r="C61" s="171">
        <v>1</v>
      </c>
      <c r="D61" s="171">
        <v>4500</v>
      </c>
      <c r="E61" s="171"/>
      <c r="F61" s="171">
        <f t="shared" si="2"/>
        <v>0</v>
      </c>
    </row>
    <row r="62" spans="1:6" ht="20.25" customHeight="1" x14ac:dyDescent="0.3">
      <c r="A62" s="362">
        <v>41</v>
      </c>
      <c r="B62" s="171" t="s">
        <v>686</v>
      </c>
      <c r="C62" s="171">
        <v>1</v>
      </c>
      <c r="D62" s="171">
        <v>5000</v>
      </c>
      <c r="E62" s="171"/>
      <c r="F62" s="171">
        <f t="shared" si="2"/>
        <v>0</v>
      </c>
    </row>
    <row r="63" spans="1:6" ht="20.25" customHeight="1" x14ac:dyDescent="0.3">
      <c r="A63" s="362">
        <v>42</v>
      </c>
      <c r="B63" s="171" t="s">
        <v>258</v>
      </c>
      <c r="C63" s="171">
        <v>2</v>
      </c>
      <c r="D63" s="171">
        <v>1400</v>
      </c>
      <c r="E63" s="171"/>
      <c r="F63" s="171">
        <f t="shared" si="2"/>
        <v>0</v>
      </c>
    </row>
    <row r="64" spans="1:6" ht="20.25" customHeight="1" x14ac:dyDescent="0.3">
      <c r="A64" s="362">
        <v>43</v>
      </c>
      <c r="B64" s="310" t="s">
        <v>668</v>
      </c>
      <c r="C64" s="171">
        <v>2</v>
      </c>
      <c r="D64" s="171">
        <v>265</v>
      </c>
      <c r="E64" s="171"/>
      <c r="F64" s="171">
        <f t="shared" si="2"/>
        <v>0</v>
      </c>
    </row>
    <row r="65" spans="1:6" ht="20.25" customHeight="1" x14ac:dyDescent="0.3">
      <c r="A65" s="362">
        <v>44</v>
      </c>
      <c r="B65" s="310" t="s">
        <v>669</v>
      </c>
      <c r="C65" s="171">
        <v>2</v>
      </c>
      <c r="D65" s="171">
        <v>265</v>
      </c>
      <c r="E65" s="171"/>
      <c r="F65" s="171">
        <f t="shared" si="2"/>
        <v>0</v>
      </c>
    </row>
    <row r="66" spans="1:6" ht="20.25" customHeight="1" x14ac:dyDescent="0.3">
      <c r="A66" s="362">
        <v>45</v>
      </c>
      <c r="B66" s="310" t="s">
        <v>670</v>
      </c>
      <c r="C66" s="171">
        <v>1</v>
      </c>
      <c r="D66" s="171">
        <v>2000</v>
      </c>
      <c r="E66" s="171"/>
      <c r="F66" s="171">
        <f t="shared" si="2"/>
        <v>0</v>
      </c>
    </row>
    <row r="67" spans="1:6" ht="20.25" customHeight="1" x14ac:dyDescent="0.3">
      <c r="A67" s="362">
        <v>46</v>
      </c>
      <c r="B67" s="171" t="s">
        <v>261</v>
      </c>
      <c r="C67" s="171">
        <v>1</v>
      </c>
      <c r="D67" s="171">
        <v>4000</v>
      </c>
      <c r="E67" s="171"/>
      <c r="F67" s="171">
        <f t="shared" si="2"/>
        <v>0</v>
      </c>
    </row>
    <row r="68" spans="1:6" ht="81.75" customHeight="1" x14ac:dyDescent="0.3">
      <c r="A68" s="362">
        <v>47</v>
      </c>
      <c r="B68" s="363" t="s">
        <v>715</v>
      </c>
      <c r="C68" s="171">
        <v>1</v>
      </c>
      <c r="D68" s="171">
        <v>45000</v>
      </c>
      <c r="E68" s="171"/>
      <c r="F68" s="171">
        <f t="shared" si="2"/>
        <v>0</v>
      </c>
    </row>
    <row r="69" spans="1:6" ht="20.25" customHeight="1" x14ac:dyDescent="0.3">
      <c r="A69" s="362">
        <v>48</v>
      </c>
      <c r="B69" s="171" t="s">
        <v>262</v>
      </c>
      <c r="C69" s="171">
        <v>5</v>
      </c>
      <c r="D69" s="171">
        <v>150</v>
      </c>
      <c r="E69" s="171"/>
      <c r="F69" s="171">
        <f t="shared" si="2"/>
        <v>0</v>
      </c>
    </row>
    <row r="70" spans="1:6" ht="20.25" customHeight="1" x14ac:dyDescent="0.3">
      <c r="A70" s="388" t="s">
        <v>263</v>
      </c>
      <c r="B70" s="388"/>
      <c r="C70" s="388"/>
      <c r="D70" s="388"/>
      <c r="E70" s="388"/>
      <c r="F70" s="388"/>
    </row>
    <row r="71" spans="1:6" ht="20.25" customHeight="1" x14ac:dyDescent="0.3">
      <c r="A71" s="362">
        <v>49</v>
      </c>
      <c r="B71" s="171" t="s">
        <v>264</v>
      </c>
      <c r="C71" s="171">
        <v>1</v>
      </c>
      <c r="D71" s="171">
        <v>450</v>
      </c>
      <c r="E71" s="171"/>
      <c r="F71" s="171">
        <f t="shared" ref="F71:F78" si="3">E71*D71</f>
        <v>0</v>
      </c>
    </row>
    <row r="72" spans="1:6" ht="20.25" customHeight="1" x14ac:dyDescent="0.3">
      <c r="A72" s="362">
        <v>50</v>
      </c>
      <c r="B72" s="171" t="s">
        <v>265</v>
      </c>
      <c r="C72" s="171">
        <v>1</v>
      </c>
      <c r="D72" s="171">
        <v>500</v>
      </c>
      <c r="E72" s="171"/>
      <c r="F72" s="171">
        <f t="shared" si="3"/>
        <v>0</v>
      </c>
    </row>
    <row r="73" spans="1:6" ht="20.25" customHeight="1" x14ac:dyDescent="0.3">
      <c r="A73" s="362">
        <v>51</v>
      </c>
      <c r="B73" s="171" t="s">
        <v>266</v>
      </c>
      <c r="C73" s="171">
        <v>1</v>
      </c>
      <c r="D73" s="171">
        <v>3500</v>
      </c>
      <c r="E73" s="171"/>
      <c r="F73" s="171">
        <f t="shared" si="3"/>
        <v>0</v>
      </c>
    </row>
    <row r="74" spans="1:6" ht="20.25" customHeight="1" x14ac:dyDescent="0.3">
      <c r="A74" s="362">
        <v>52</v>
      </c>
      <c r="B74" s="171" t="s">
        <v>115</v>
      </c>
      <c r="C74" s="171">
        <v>1</v>
      </c>
      <c r="D74" s="171">
        <v>450</v>
      </c>
      <c r="E74" s="171"/>
      <c r="F74" s="171">
        <f t="shared" si="3"/>
        <v>0</v>
      </c>
    </row>
    <row r="75" spans="1:6" ht="20.25" customHeight="1" x14ac:dyDescent="0.3">
      <c r="A75" s="362">
        <v>53</v>
      </c>
      <c r="B75" s="171" t="s">
        <v>267</v>
      </c>
      <c r="C75" s="171">
        <v>1</v>
      </c>
      <c r="D75" s="171">
        <v>12000</v>
      </c>
      <c r="E75" s="171"/>
      <c r="F75" s="171">
        <f t="shared" si="3"/>
        <v>0</v>
      </c>
    </row>
    <row r="76" spans="1:6" ht="20.25" customHeight="1" x14ac:dyDescent="0.3">
      <c r="A76" s="362">
        <v>54</v>
      </c>
      <c r="B76" s="171" t="s">
        <v>268</v>
      </c>
      <c r="C76" s="171">
        <v>1</v>
      </c>
      <c r="D76" s="171">
        <v>1690</v>
      </c>
      <c r="E76" s="171"/>
      <c r="F76" s="171">
        <f t="shared" si="3"/>
        <v>0</v>
      </c>
    </row>
    <row r="77" spans="1:6" ht="20.25" customHeight="1" x14ac:dyDescent="0.3">
      <c r="A77" s="362">
        <v>55</v>
      </c>
      <c r="B77" s="171" t="s">
        <v>269</v>
      </c>
      <c r="C77" s="171">
        <v>1</v>
      </c>
      <c r="D77" s="171">
        <v>7500</v>
      </c>
      <c r="E77" s="171"/>
      <c r="F77" s="171">
        <f t="shared" si="3"/>
        <v>0</v>
      </c>
    </row>
    <row r="78" spans="1:6" ht="20.25" customHeight="1" x14ac:dyDescent="0.3">
      <c r="A78" s="362">
        <v>56</v>
      </c>
      <c r="B78" s="365" t="s">
        <v>711</v>
      </c>
      <c r="C78" s="171">
        <v>6</v>
      </c>
      <c r="D78" s="171">
        <v>750</v>
      </c>
      <c r="E78" s="360"/>
      <c r="F78" s="171">
        <f t="shared" si="3"/>
        <v>0</v>
      </c>
    </row>
    <row r="79" spans="1:6" ht="20.25" customHeight="1" x14ac:dyDescent="0.3">
      <c r="A79" s="385" t="s">
        <v>270</v>
      </c>
      <c r="B79" s="386"/>
      <c r="C79" s="386"/>
      <c r="D79" s="386"/>
      <c r="E79" s="386"/>
      <c r="F79" s="387"/>
    </row>
    <row r="80" spans="1:6" ht="20.25" customHeight="1" x14ac:dyDescent="0.3">
      <c r="A80" s="362">
        <v>57</v>
      </c>
      <c r="B80" s="171" t="s">
        <v>271</v>
      </c>
      <c r="C80" s="171">
        <v>1</v>
      </c>
      <c r="D80" s="171">
        <v>8500</v>
      </c>
      <c r="E80" s="171"/>
      <c r="F80" s="171">
        <f t="shared" ref="F80:F89" si="4">E80*D80</f>
        <v>0</v>
      </c>
    </row>
    <row r="81" spans="1:6" ht="20.25" customHeight="1" x14ac:dyDescent="0.3">
      <c r="A81" s="362">
        <v>58</v>
      </c>
      <c r="B81" s="171" t="s">
        <v>272</v>
      </c>
      <c r="C81" s="171">
        <v>1</v>
      </c>
      <c r="D81" s="171">
        <v>10000</v>
      </c>
      <c r="E81" s="171"/>
      <c r="F81" s="171">
        <f t="shared" si="4"/>
        <v>0</v>
      </c>
    </row>
    <row r="82" spans="1:6" ht="20.25" customHeight="1" x14ac:dyDescent="0.3">
      <c r="A82" s="362">
        <v>59</v>
      </c>
      <c r="B82" s="171" t="s">
        <v>273</v>
      </c>
      <c r="C82" s="171">
        <v>1</v>
      </c>
      <c r="D82" s="171">
        <v>500</v>
      </c>
      <c r="E82" s="171"/>
      <c r="F82" s="171">
        <f t="shared" si="4"/>
        <v>0</v>
      </c>
    </row>
    <row r="83" spans="1:6" ht="20.25" customHeight="1" x14ac:dyDescent="0.3">
      <c r="A83" s="362">
        <v>60</v>
      </c>
      <c r="B83" s="171" t="s">
        <v>274</v>
      </c>
      <c r="C83" s="171">
        <v>1</v>
      </c>
      <c r="D83" s="171">
        <v>8500</v>
      </c>
      <c r="E83" s="171"/>
      <c r="F83" s="171">
        <f t="shared" si="4"/>
        <v>0</v>
      </c>
    </row>
    <row r="84" spans="1:6" ht="20.25" customHeight="1" x14ac:dyDescent="0.3">
      <c r="A84" s="362">
        <v>61</v>
      </c>
      <c r="B84" s="171" t="s">
        <v>275</v>
      </c>
      <c r="C84" s="171">
        <v>1</v>
      </c>
      <c r="D84" s="171">
        <v>10000</v>
      </c>
      <c r="E84" s="171"/>
      <c r="F84" s="171">
        <f t="shared" si="4"/>
        <v>0</v>
      </c>
    </row>
    <row r="85" spans="1:6" ht="20.25" customHeight="1" x14ac:dyDescent="0.3">
      <c r="A85" s="362">
        <v>62</v>
      </c>
      <c r="B85" s="171" t="s">
        <v>276</v>
      </c>
      <c r="C85" s="171">
        <v>1</v>
      </c>
      <c r="D85" s="171">
        <v>6500</v>
      </c>
      <c r="E85" s="171"/>
      <c r="F85" s="171">
        <f t="shared" si="4"/>
        <v>0</v>
      </c>
    </row>
    <row r="86" spans="1:6" ht="32.25" customHeight="1" x14ac:dyDescent="0.3">
      <c r="A86" s="362">
        <v>63</v>
      </c>
      <c r="B86" s="365" t="s">
        <v>716</v>
      </c>
      <c r="C86" s="171">
        <v>1</v>
      </c>
      <c r="D86" s="171">
        <v>15000</v>
      </c>
      <c r="E86" s="171"/>
      <c r="F86" s="171">
        <f t="shared" si="4"/>
        <v>0</v>
      </c>
    </row>
    <row r="87" spans="1:6" ht="20.25" customHeight="1" x14ac:dyDescent="0.3">
      <c r="A87" s="362">
        <v>64</v>
      </c>
      <c r="B87" s="171" t="s">
        <v>277</v>
      </c>
      <c r="C87" s="171">
        <v>1</v>
      </c>
      <c r="D87" s="171">
        <v>2500</v>
      </c>
      <c r="E87" s="171"/>
      <c r="F87" s="171">
        <f t="shared" si="4"/>
        <v>0</v>
      </c>
    </row>
    <row r="88" spans="1:6" ht="20.25" customHeight="1" x14ac:dyDescent="0.3">
      <c r="A88" s="362">
        <v>65</v>
      </c>
      <c r="B88" s="171" t="s">
        <v>278</v>
      </c>
      <c r="C88" s="171">
        <v>1</v>
      </c>
      <c r="D88" s="171">
        <v>2000</v>
      </c>
      <c r="E88" s="171"/>
      <c r="F88" s="171">
        <f t="shared" si="4"/>
        <v>0</v>
      </c>
    </row>
    <row r="89" spans="1:6" ht="20.25" customHeight="1" x14ac:dyDescent="0.3">
      <c r="A89" s="362">
        <v>66</v>
      </c>
      <c r="B89" s="171" t="s">
        <v>279</v>
      </c>
      <c r="C89" s="171">
        <v>1</v>
      </c>
      <c r="D89" s="171">
        <v>5000</v>
      </c>
      <c r="E89" s="171"/>
      <c r="F89" s="171">
        <f t="shared" si="4"/>
        <v>0</v>
      </c>
    </row>
    <row r="90" spans="1:6" ht="20.25" customHeight="1" x14ac:dyDescent="0.3">
      <c r="A90" s="385" t="s">
        <v>280</v>
      </c>
      <c r="B90" s="386"/>
      <c r="C90" s="386"/>
      <c r="D90" s="386"/>
      <c r="E90" s="386"/>
      <c r="F90" s="387"/>
    </row>
    <row r="91" spans="1:6" ht="20.25" customHeight="1" x14ac:dyDescent="0.3">
      <c r="A91" s="316">
        <v>67</v>
      </c>
      <c r="B91" s="171" t="s">
        <v>281</v>
      </c>
      <c r="C91" s="171">
        <v>1</v>
      </c>
      <c r="D91" s="171">
        <v>450</v>
      </c>
      <c r="E91" s="171"/>
      <c r="F91" s="171">
        <f t="shared" ref="F91:F98" si="5">E91*D91</f>
        <v>0</v>
      </c>
    </row>
    <row r="92" spans="1:6" ht="20.25" customHeight="1" x14ac:dyDescent="0.3">
      <c r="A92" s="316">
        <v>68</v>
      </c>
      <c r="B92" s="171" t="s">
        <v>282</v>
      </c>
      <c r="C92" s="171">
        <v>1</v>
      </c>
      <c r="D92" s="171">
        <v>3000</v>
      </c>
      <c r="E92" s="171"/>
      <c r="F92" s="171">
        <f t="shared" si="5"/>
        <v>0</v>
      </c>
    </row>
    <row r="93" spans="1:6" ht="20.25" customHeight="1" x14ac:dyDescent="0.3">
      <c r="A93" s="316">
        <v>69</v>
      </c>
      <c r="B93" s="171" t="s">
        <v>687</v>
      </c>
      <c r="C93" s="171">
        <v>1</v>
      </c>
      <c r="D93" s="171">
        <v>3500</v>
      </c>
      <c r="E93" s="171"/>
      <c r="F93" s="171">
        <f t="shared" si="5"/>
        <v>0</v>
      </c>
    </row>
    <row r="94" spans="1:6" ht="20.25" customHeight="1" x14ac:dyDescent="0.3">
      <c r="A94" s="316">
        <v>70</v>
      </c>
      <c r="B94" s="171" t="s">
        <v>688</v>
      </c>
      <c r="C94" s="171">
        <v>1</v>
      </c>
      <c r="D94" s="171">
        <v>3500</v>
      </c>
      <c r="E94" s="171"/>
      <c r="F94" s="171">
        <f t="shared" si="5"/>
        <v>0</v>
      </c>
    </row>
    <row r="95" spans="1:6" ht="20.25" customHeight="1" x14ac:dyDescent="0.3">
      <c r="A95" s="316">
        <v>71</v>
      </c>
      <c r="B95" s="171" t="s">
        <v>689</v>
      </c>
      <c r="C95" s="171">
        <v>1</v>
      </c>
      <c r="D95" s="171">
        <v>3500</v>
      </c>
      <c r="E95" s="171"/>
      <c r="F95" s="171">
        <f t="shared" si="5"/>
        <v>0</v>
      </c>
    </row>
    <row r="96" spans="1:6" ht="20.25" customHeight="1" x14ac:dyDescent="0.3">
      <c r="A96" s="316">
        <v>72</v>
      </c>
      <c r="B96" s="171" t="s">
        <v>690</v>
      </c>
      <c r="C96" s="171">
        <v>1</v>
      </c>
      <c r="D96" s="171">
        <v>2000</v>
      </c>
      <c r="E96" s="171"/>
      <c r="F96" s="171">
        <f t="shared" si="5"/>
        <v>0</v>
      </c>
    </row>
    <row r="97" spans="1:9" ht="38.25" customHeight="1" x14ac:dyDescent="0.3">
      <c r="A97" s="316">
        <v>73</v>
      </c>
      <c r="B97" s="171" t="s">
        <v>691</v>
      </c>
      <c r="C97" s="171">
        <v>1</v>
      </c>
      <c r="D97" s="171">
        <v>1200</v>
      </c>
      <c r="E97" s="171"/>
      <c r="F97" s="171">
        <f t="shared" si="5"/>
        <v>0</v>
      </c>
    </row>
    <row r="98" spans="1:9" ht="39" customHeight="1" x14ac:dyDescent="0.3">
      <c r="A98" s="172">
        <v>74</v>
      </c>
      <c r="B98" s="365" t="s">
        <v>714</v>
      </c>
      <c r="C98" s="171">
        <v>1</v>
      </c>
      <c r="D98" s="171">
        <v>2000</v>
      </c>
      <c r="E98" s="360"/>
      <c r="F98" s="171">
        <f t="shared" si="5"/>
        <v>0</v>
      </c>
    </row>
    <row r="99" spans="1:9" ht="20.25" customHeight="1" x14ac:dyDescent="0.3">
      <c r="A99" s="385" t="s">
        <v>288</v>
      </c>
      <c r="B99" s="386"/>
      <c r="C99" s="386"/>
      <c r="D99" s="386"/>
      <c r="E99" s="386"/>
      <c r="F99" s="387"/>
    </row>
    <row r="100" spans="1:9" ht="20.25" customHeight="1" x14ac:dyDescent="0.3">
      <c r="A100" s="316">
        <v>79</v>
      </c>
      <c r="B100" s="364" t="s">
        <v>671</v>
      </c>
      <c r="C100" s="171">
        <v>1</v>
      </c>
      <c r="D100" s="171">
        <v>2000</v>
      </c>
      <c r="E100" s="171"/>
      <c r="F100" s="171">
        <f t="shared" ref="F100:F105" si="6">E100*D100</f>
        <v>0</v>
      </c>
      <c r="I100" s="361"/>
    </row>
    <row r="101" spans="1:9" ht="36.75" customHeight="1" x14ac:dyDescent="0.3">
      <c r="A101" s="316">
        <v>80</v>
      </c>
      <c r="B101" s="171" t="s">
        <v>289</v>
      </c>
      <c r="C101" s="171">
        <v>1</v>
      </c>
      <c r="D101" s="171">
        <v>2500</v>
      </c>
      <c r="E101" s="171"/>
      <c r="F101" s="171">
        <f t="shared" si="6"/>
        <v>0</v>
      </c>
    </row>
    <row r="102" spans="1:9" ht="20.25" customHeight="1" x14ac:dyDescent="0.3">
      <c r="A102" s="316">
        <v>81</v>
      </c>
      <c r="B102" s="171" t="s">
        <v>290</v>
      </c>
      <c r="C102" s="171">
        <v>4</v>
      </c>
      <c r="D102" s="171">
        <v>50</v>
      </c>
      <c r="E102" s="171"/>
      <c r="F102" s="171">
        <f t="shared" si="6"/>
        <v>0</v>
      </c>
    </row>
    <row r="103" spans="1:9" ht="20.25" customHeight="1" x14ac:dyDescent="0.3">
      <c r="A103" s="316">
        <v>82</v>
      </c>
      <c r="B103" s="171" t="s">
        <v>291</v>
      </c>
      <c r="C103" s="171">
        <v>1</v>
      </c>
      <c r="D103" s="171">
        <v>900</v>
      </c>
      <c r="E103" s="171"/>
      <c r="F103" s="171">
        <f t="shared" si="6"/>
        <v>0</v>
      </c>
    </row>
    <row r="104" spans="1:9" ht="20.25" customHeight="1" x14ac:dyDescent="0.3">
      <c r="A104" s="316">
        <v>83</v>
      </c>
      <c r="B104" s="171" t="s">
        <v>292</v>
      </c>
      <c r="C104" s="171">
        <v>1</v>
      </c>
      <c r="D104" s="171">
        <v>6500</v>
      </c>
      <c r="E104" s="171"/>
      <c r="F104" s="171">
        <f t="shared" si="6"/>
        <v>0</v>
      </c>
    </row>
    <row r="105" spans="1:9" ht="20.25" customHeight="1" x14ac:dyDescent="0.3">
      <c r="A105" s="316">
        <v>84</v>
      </c>
      <c r="B105" s="171" t="s">
        <v>293</v>
      </c>
      <c r="C105" s="171">
        <v>1</v>
      </c>
      <c r="D105" s="171">
        <v>450</v>
      </c>
      <c r="E105" s="171"/>
      <c r="F105" s="171">
        <f t="shared" si="6"/>
        <v>0</v>
      </c>
    </row>
    <row r="106" spans="1:9" ht="20.25" customHeight="1" x14ac:dyDescent="0.3">
      <c r="A106" s="316">
        <v>85</v>
      </c>
      <c r="B106" s="388" t="s">
        <v>294</v>
      </c>
      <c r="C106" s="388"/>
      <c r="D106" s="388"/>
      <c r="E106" s="389"/>
      <c r="F106" s="390"/>
    </row>
    <row r="107" spans="1:9" ht="21.75" customHeight="1" x14ac:dyDescent="0.3">
      <c r="A107" s="316">
        <v>86</v>
      </c>
      <c r="B107" s="171" t="s">
        <v>692</v>
      </c>
      <c r="C107" s="171">
        <v>1</v>
      </c>
      <c r="D107" s="171">
        <v>3000</v>
      </c>
      <c r="E107" s="171"/>
      <c r="F107" s="171">
        <f t="shared" ref="F107:F108" si="7">E107*D107</f>
        <v>0</v>
      </c>
    </row>
    <row r="108" spans="1:9" ht="20.25" customHeight="1" thickBot="1" x14ac:dyDescent="0.35">
      <c r="A108" s="318">
        <v>87</v>
      </c>
      <c r="B108" s="319" t="s">
        <v>693</v>
      </c>
      <c r="C108" s="319">
        <v>1</v>
      </c>
      <c r="D108" s="319">
        <v>1500</v>
      </c>
      <c r="E108" s="319"/>
      <c r="F108" s="171">
        <f t="shared" si="7"/>
        <v>0</v>
      </c>
    </row>
    <row r="109" spans="1:9" s="107" customFormat="1" ht="20.25" customHeight="1" x14ac:dyDescent="0.3">
      <c r="A109" s="320"/>
      <c r="B109" s="320" t="s">
        <v>66</v>
      </c>
      <c r="C109" s="320"/>
      <c r="D109" s="320"/>
      <c r="E109" s="320"/>
      <c r="F109" s="320">
        <f>SUM(F20:F108)</f>
        <v>0</v>
      </c>
      <c r="G109" s="137"/>
    </row>
    <row r="110" spans="1:9" ht="48" customHeight="1" x14ac:dyDescent="0.3">
      <c r="F110" s="306" t="s">
        <v>483</v>
      </c>
    </row>
  </sheetData>
  <mergeCells count="17">
    <mergeCell ref="A79:F79"/>
    <mergeCell ref="A90:F90"/>
    <mergeCell ref="A99:F99"/>
    <mergeCell ref="B106:F106"/>
    <mergeCell ref="B11:G11"/>
    <mergeCell ref="B12:G12"/>
    <mergeCell ref="B13:G13"/>
    <mergeCell ref="B14:G14"/>
    <mergeCell ref="A29:F29"/>
    <mergeCell ref="A19:F19"/>
    <mergeCell ref="A46:F46"/>
    <mergeCell ref="A70:F70"/>
    <mergeCell ref="B6:G6"/>
    <mergeCell ref="B7:G7"/>
    <mergeCell ref="B8:G8"/>
    <mergeCell ref="B9:G9"/>
    <mergeCell ref="B10:G10"/>
  </mergeCells>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2"/>
  <dimension ref="A1:H47"/>
  <sheetViews>
    <sheetView rightToLeft="1" topLeftCell="A27" workbookViewId="0">
      <selection activeCell="B17" sqref="B17"/>
    </sheetView>
  </sheetViews>
  <sheetFormatPr defaultColWidth="9" defaultRowHeight="14" x14ac:dyDescent="0.3"/>
  <cols>
    <col min="1" max="1" width="10" style="174" customWidth="1"/>
    <col min="2" max="2" width="40.58203125" style="173" customWidth="1"/>
    <col min="3" max="3" width="10.58203125" style="173" customWidth="1"/>
    <col min="4" max="4" width="15.58203125" style="173" customWidth="1"/>
    <col min="5" max="5" width="9" style="173"/>
    <col min="6" max="6" width="13.25" style="173" customWidth="1"/>
    <col min="7" max="16384" width="9" style="173"/>
  </cols>
  <sheetData>
    <row r="1" spans="1:8" s="170" customFormat="1" x14ac:dyDescent="0.3">
      <c r="A1" s="172"/>
      <c r="B1" s="172"/>
      <c r="C1" s="172"/>
    </row>
    <row r="2" spans="1:8" s="107" customFormat="1" ht="18" x14ac:dyDescent="0.3">
      <c r="A2" s="103"/>
      <c r="B2" s="104" t="s">
        <v>491</v>
      </c>
      <c r="C2" s="105"/>
      <c r="D2" s="106"/>
      <c r="G2" s="103"/>
      <c r="H2" s="103"/>
    </row>
    <row r="3" spans="1:8" s="107" customFormat="1" ht="18" x14ac:dyDescent="0.3">
      <c r="A3" s="103"/>
      <c r="B3" s="104"/>
      <c r="C3" s="105"/>
      <c r="D3" s="106"/>
      <c r="G3" s="103"/>
      <c r="H3" s="103"/>
    </row>
    <row r="4" spans="1:8" s="107" customFormat="1" ht="18" x14ac:dyDescent="0.3">
      <c r="A4" s="103"/>
      <c r="B4" s="294" t="s">
        <v>645</v>
      </c>
      <c r="C4" s="295"/>
      <c r="D4" s="296"/>
      <c r="E4" s="297"/>
      <c r="F4" s="297"/>
      <c r="G4" s="298"/>
      <c r="H4" s="103"/>
    </row>
    <row r="5" spans="1:8" s="107" customFormat="1" ht="18" x14ac:dyDescent="0.3">
      <c r="A5" s="103"/>
      <c r="B5" s="299"/>
      <c r="C5" s="295"/>
      <c r="D5" s="296"/>
      <c r="E5" s="297"/>
      <c r="F5" s="297"/>
      <c r="G5" s="298"/>
      <c r="H5" s="103"/>
    </row>
    <row r="6" spans="1:8" s="107" customFormat="1" ht="26.25" customHeight="1" x14ac:dyDescent="0.3">
      <c r="A6" s="103" t="s">
        <v>475</v>
      </c>
      <c r="B6" s="384" t="s">
        <v>492</v>
      </c>
      <c r="C6" s="384"/>
      <c r="D6" s="384"/>
      <c r="E6" s="384"/>
      <c r="F6" s="384"/>
      <c r="G6" s="384"/>
      <c r="H6" s="103"/>
    </row>
    <row r="7" spans="1:8" s="107" customFormat="1" ht="26.25" customHeight="1" x14ac:dyDescent="0.3">
      <c r="A7" s="103" t="s">
        <v>476</v>
      </c>
      <c r="B7" s="384" t="s">
        <v>494</v>
      </c>
      <c r="C7" s="384"/>
      <c r="D7" s="384"/>
      <c r="E7" s="384"/>
      <c r="F7" s="384"/>
      <c r="G7" s="384"/>
      <c r="H7" s="103"/>
    </row>
    <row r="8" spans="1:8" s="107" customFormat="1" ht="26.25" customHeight="1" x14ac:dyDescent="0.3">
      <c r="A8" s="103" t="s">
        <v>477</v>
      </c>
      <c r="B8" s="384" t="s">
        <v>493</v>
      </c>
      <c r="C8" s="384"/>
      <c r="D8" s="384"/>
      <c r="E8" s="384"/>
      <c r="F8" s="384"/>
      <c r="G8" s="384"/>
      <c r="H8" s="103"/>
    </row>
    <row r="9" spans="1:8" s="107" customFormat="1" ht="26.25" customHeight="1" x14ac:dyDescent="0.3">
      <c r="A9" s="103" t="s">
        <v>478</v>
      </c>
      <c r="B9" s="384" t="s">
        <v>487</v>
      </c>
      <c r="C9" s="384"/>
      <c r="D9" s="384"/>
      <c r="E9" s="384"/>
      <c r="F9" s="384"/>
      <c r="G9" s="384" t="s">
        <v>185</v>
      </c>
      <c r="H9" s="103"/>
    </row>
    <row r="10" spans="1:8" s="107" customFormat="1" ht="26.25" customHeight="1" x14ac:dyDescent="0.3">
      <c r="A10" s="103" t="s">
        <v>479</v>
      </c>
      <c r="B10" s="384" t="s">
        <v>472</v>
      </c>
      <c r="C10" s="384"/>
      <c r="D10" s="384"/>
      <c r="E10" s="384"/>
      <c r="F10" s="384"/>
      <c r="G10" s="384"/>
      <c r="H10" s="103"/>
    </row>
    <row r="11" spans="1:8" s="107" customFormat="1" ht="26.25" customHeight="1" x14ac:dyDescent="0.3">
      <c r="A11" s="103" t="s">
        <v>480</v>
      </c>
      <c r="B11" s="384" t="s">
        <v>473</v>
      </c>
      <c r="C11" s="384"/>
      <c r="D11" s="384"/>
      <c r="E11" s="384"/>
      <c r="F11" s="384"/>
      <c r="G11" s="384"/>
      <c r="H11" s="103"/>
    </row>
    <row r="12" spans="1:8" s="107" customFormat="1" ht="26.25" customHeight="1" x14ac:dyDescent="0.3">
      <c r="A12" s="103" t="s">
        <v>481</v>
      </c>
      <c r="B12" s="384" t="s">
        <v>415</v>
      </c>
      <c r="C12" s="384"/>
      <c r="D12" s="384"/>
      <c r="E12" s="384"/>
      <c r="F12" s="384"/>
      <c r="G12" s="384"/>
      <c r="H12" s="103"/>
    </row>
    <row r="13" spans="1:8" s="107" customFormat="1" ht="26.25" customHeight="1" x14ac:dyDescent="0.3">
      <c r="A13" s="103" t="s">
        <v>482</v>
      </c>
      <c r="B13" s="384" t="s">
        <v>416</v>
      </c>
      <c r="C13" s="384"/>
      <c r="D13" s="384"/>
      <c r="E13" s="384"/>
      <c r="F13" s="384"/>
      <c r="G13" s="384"/>
      <c r="H13" s="103"/>
    </row>
    <row r="14" spans="1:8" s="107" customFormat="1" ht="26.25" customHeight="1" x14ac:dyDescent="0.3">
      <c r="A14" s="103" t="s">
        <v>489</v>
      </c>
      <c r="B14" s="384" t="s">
        <v>417</v>
      </c>
      <c r="C14" s="384"/>
      <c r="D14" s="384"/>
      <c r="E14" s="384"/>
      <c r="F14" s="384"/>
      <c r="G14" s="384"/>
      <c r="H14" s="103"/>
    </row>
    <row r="15" spans="1:8" s="107" customFormat="1" ht="26.25" customHeight="1" x14ac:dyDescent="0.3">
      <c r="A15" s="103" t="s">
        <v>495</v>
      </c>
      <c r="B15" s="384" t="s">
        <v>418</v>
      </c>
      <c r="C15" s="384"/>
      <c r="D15" s="384"/>
      <c r="E15" s="384"/>
      <c r="F15" s="384"/>
      <c r="G15" s="384"/>
      <c r="H15" s="103"/>
    </row>
    <row r="16" spans="1:8" s="107" customFormat="1" ht="26.25" customHeight="1" x14ac:dyDescent="0.3">
      <c r="A16" s="103"/>
      <c r="B16" s="307"/>
      <c r="C16" s="307"/>
      <c r="D16" s="307"/>
      <c r="E16" s="307"/>
      <c r="F16" s="307"/>
      <c r="G16" s="307"/>
      <c r="H16" s="103"/>
    </row>
    <row r="17" spans="1:8" s="278" customFormat="1" ht="18" x14ac:dyDescent="0.3">
      <c r="A17" s="279"/>
      <c r="B17" s="130" t="s">
        <v>589</v>
      </c>
      <c r="C17" s="280"/>
      <c r="D17" s="280"/>
      <c r="E17" s="280"/>
      <c r="F17" s="281"/>
      <c r="G17" s="275"/>
    </row>
    <row r="18" spans="1:8" s="107" customFormat="1" ht="26.25" customHeight="1" thickBot="1" x14ac:dyDescent="0.35">
      <c r="A18" s="103"/>
      <c r="B18" s="108"/>
      <c r="C18" s="105"/>
      <c r="D18" s="106"/>
      <c r="G18" s="103"/>
      <c r="H18" s="103"/>
    </row>
    <row r="19" spans="1:8" ht="42" x14ac:dyDescent="0.3">
      <c r="A19" s="313" t="s">
        <v>398</v>
      </c>
      <c r="B19" s="314" t="s">
        <v>447</v>
      </c>
      <c r="C19" s="314" t="s">
        <v>228</v>
      </c>
      <c r="D19" s="314" t="s">
        <v>229</v>
      </c>
      <c r="E19" s="314" t="s">
        <v>451</v>
      </c>
      <c r="F19" s="315" t="s">
        <v>694</v>
      </c>
    </row>
    <row r="20" spans="1:8" ht="35" x14ac:dyDescent="0.3">
      <c r="A20" s="322">
        <v>1</v>
      </c>
      <c r="B20" s="171" t="s">
        <v>295</v>
      </c>
      <c r="C20" s="171">
        <v>1</v>
      </c>
      <c r="D20" s="171">
        <v>9200</v>
      </c>
      <c r="E20" s="321"/>
      <c r="F20" s="323">
        <f>E20*D20</f>
        <v>0</v>
      </c>
    </row>
    <row r="21" spans="1:8" ht="17.5" x14ac:dyDescent="0.3">
      <c r="A21" s="322">
        <v>2</v>
      </c>
      <c r="B21" s="171" t="s">
        <v>259</v>
      </c>
      <c r="C21" s="171">
        <v>2</v>
      </c>
      <c r="D21" s="171">
        <v>265</v>
      </c>
      <c r="E21" s="321"/>
      <c r="F21" s="323">
        <f t="shared" ref="F21:F45" si="0">E21*D21</f>
        <v>0</v>
      </c>
    </row>
    <row r="22" spans="1:8" ht="17.5" x14ac:dyDescent="0.3">
      <c r="A22" s="322">
        <v>3</v>
      </c>
      <c r="B22" s="171" t="s">
        <v>260</v>
      </c>
      <c r="C22" s="171">
        <v>2</v>
      </c>
      <c r="D22" s="171">
        <v>265</v>
      </c>
      <c r="E22" s="321"/>
      <c r="F22" s="323">
        <f t="shared" si="0"/>
        <v>0</v>
      </c>
    </row>
    <row r="23" spans="1:8" ht="17.5" x14ac:dyDescent="0.3">
      <c r="A23" s="322">
        <v>4</v>
      </c>
      <c r="B23" s="171" t="s">
        <v>296</v>
      </c>
      <c r="C23" s="171">
        <v>1</v>
      </c>
      <c r="D23" s="171">
        <v>7600</v>
      </c>
      <c r="E23" s="321"/>
      <c r="F23" s="323">
        <f t="shared" si="0"/>
        <v>0</v>
      </c>
    </row>
    <row r="24" spans="1:8" ht="17.5" x14ac:dyDescent="0.3">
      <c r="A24" s="322">
        <v>5</v>
      </c>
      <c r="B24" s="171" t="s">
        <v>297</v>
      </c>
      <c r="C24" s="171">
        <v>1</v>
      </c>
      <c r="D24" s="171">
        <v>7000</v>
      </c>
      <c r="E24" s="321"/>
      <c r="F24" s="323">
        <f t="shared" si="0"/>
        <v>0</v>
      </c>
    </row>
    <row r="25" spans="1:8" ht="17.5" x14ac:dyDescent="0.3">
      <c r="A25" s="322">
        <v>6</v>
      </c>
      <c r="B25" s="171" t="s">
        <v>298</v>
      </c>
      <c r="C25" s="171">
        <v>1</v>
      </c>
      <c r="D25" s="171">
        <v>1750</v>
      </c>
      <c r="E25" s="321"/>
      <c r="F25" s="323">
        <f t="shared" si="0"/>
        <v>0</v>
      </c>
    </row>
    <row r="26" spans="1:8" ht="17.5" x14ac:dyDescent="0.3">
      <c r="A26" s="322">
        <v>7</v>
      </c>
      <c r="B26" s="171" t="s">
        <v>299</v>
      </c>
      <c r="C26" s="171">
        <v>1</v>
      </c>
      <c r="D26" s="171">
        <v>5000</v>
      </c>
      <c r="E26" s="321"/>
      <c r="F26" s="323">
        <f t="shared" si="0"/>
        <v>0</v>
      </c>
    </row>
    <row r="27" spans="1:8" ht="17.5" x14ac:dyDescent="0.3">
      <c r="A27" s="322">
        <v>8</v>
      </c>
      <c r="B27" s="171" t="s">
        <v>300</v>
      </c>
      <c r="C27" s="171">
        <v>1</v>
      </c>
      <c r="D27" s="171">
        <v>6000</v>
      </c>
      <c r="E27" s="321"/>
      <c r="F27" s="323">
        <f t="shared" si="0"/>
        <v>0</v>
      </c>
    </row>
    <row r="28" spans="1:8" ht="17.5" x14ac:dyDescent="0.3">
      <c r="A28" s="322">
        <v>9</v>
      </c>
      <c r="B28" s="171" t="s">
        <v>301</v>
      </c>
      <c r="C28" s="171">
        <v>1</v>
      </c>
      <c r="D28" s="171">
        <v>850</v>
      </c>
      <c r="E28" s="321"/>
      <c r="F28" s="323">
        <f t="shared" si="0"/>
        <v>0</v>
      </c>
    </row>
    <row r="29" spans="1:8" ht="17.5" x14ac:dyDescent="0.3">
      <c r="A29" s="322">
        <v>10</v>
      </c>
      <c r="B29" s="171" t="s">
        <v>302</v>
      </c>
      <c r="C29" s="171">
        <v>1</v>
      </c>
      <c r="D29" s="171">
        <v>2950</v>
      </c>
      <c r="E29" s="321"/>
      <c r="F29" s="323">
        <f t="shared" si="0"/>
        <v>0</v>
      </c>
    </row>
    <row r="30" spans="1:8" ht="17.5" x14ac:dyDescent="0.3">
      <c r="A30" s="322">
        <v>11</v>
      </c>
      <c r="B30" s="171" t="s">
        <v>303</v>
      </c>
      <c r="C30" s="171">
        <v>1</v>
      </c>
      <c r="D30" s="171">
        <v>410</v>
      </c>
      <c r="E30" s="321"/>
      <c r="F30" s="323">
        <f t="shared" si="0"/>
        <v>0</v>
      </c>
    </row>
    <row r="31" spans="1:8" ht="17.5" x14ac:dyDescent="0.3">
      <c r="A31" s="322">
        <v>12</v>
      </c>
      <c r="B31" s="171" t="s">
        <v>304</v>
      </c>
      <c r="C31" s="171">
        <v>1</v>
      </c>
      <c r="D31" s="171">
        <v>1400</v>
      </c>
      <c r="E31" s="321"/>
      <c r="F31" s="323">
        <f t="shared" si="0"/>
        <v>0</v>
      </c>
    </row>
    <row r="32" spans="1:8" ht="17.5" x14ac:dyDescent="0.3">
      <c r="A32" s="322">
        <v>13</v>
      </c>
      <c r="B32" s="171" t="s">
        <v>305</v>
      </c>
      <c r="C32" s="171">
        <v>1</v>
      </c>
      <c r="D32" s="171">
        <v>8000</v>
      </c>
      <c r="E32" s="321"/>
      <c r="F32" s="323">
        <f t="shared" si="0"/>
        <v>0</v>
      </c>
    </row>
    <row r="33" spans="1:7" ht="17.5" x14ac:dyDescent="0.3">
      <c r="A33" s="322">
        <v>14</v>
      </c>
      <c r="B33" s="171" t="s">
        <v>306</v>
      </c>
      <c r="C33" s="171">
        <v>20</v>
      </c>
      <c r="D33" s="171">
        <v>400</v>
      </c>
      <c r="E33" s="321"/>
      <c r="F33" s="323">
        <f t="shared" si="0"/>
        <v>0</v>
      </c>
    </row>
    <row r="34" spans="1:7" ht="17.5" x14ac:dyDescent="0.3">
      <c r="A34" s="322">
        <v>15</v>
      </c>
      <c r="B34" s="171" t="s">
        <v>307</v>
      </c>
      <c r="C34" s="171">
        <v>1</v>
      </c>
      <c r="D34" s="171">
        <v>1400</v>
      </c>
      <c r="E34" s="321"/>
      <c r="F34" s="323">
        <f t="shared" si="0"/>
        <v>0</v>
      </c>
    </row>
    <row r="35" spans="1:7" ht="17.5" x14ac:dyDescent="0.3">
      <c r="A35" s="322">
        <v>16</v>
      </c>
      <c r="B35" s="171" t="s">
        <v>308</v>
      </c>
      <c r="C35" s="171">
        <v>1</v>
      </c>
      <c r="D35" s="171">
        <v>7000</v>
      </c>
      <c r="E35" s="321"/>
      <c r="F35" s="323">
        <f t="shared" si="0"/>
        <v>0</v>
      </c>
    </row>
    <row r="36" spans="1:7" ht="17.5" x14ac:dyDescent="0.3">
      <c r="A36" s="322">
        <v>17</v>
      </c>
      <c r="B36" s="171" t="s">
        <v>309</v>
      </c>
      <c r="C36" s="171">
        <v>1</v>
      </c>
      <c r="D36" s="171">
        <v>860</v>
      </c>
      <c r="E36" s="321"/>
      <c r="F36" s="323">
        <f t="shared" si="0"/>
        <v>0</v>
      </c>
    </row>
    <row r="37" spans="1:7" ht="17.5" x14ac:dyDescent="0.3">
      <c r="A37" s="322">
        <v>18</v>
      </c>
      <c r="B37" s="171" t="s">
        <v>310</v>
      </c>
      <c r="C37" s="171" t="s">
        <v>311</v>
      </c>
      <c r="D37" s="171">
        <v>2000</v>
      </c>
      <c r="E37" s="321"/>
      <c r="F37" s="323">
        <f t="shared" si="0"/>
        <v>0</v>
      </c>
    </row>
    <row r="38" spans="1:7" ht="17.5" x14ac:dyDescent="0.3">
      <c r="A38" s="322">
        <v>19</v>
      </c>
      <c r="B38" s="171" t="s">
        <v>312</v>
      </c>
      <c r="C38" s="171">
        <v>2</v>
      </c>
      <c r="D38" s="171">
        <v>2000</v>
      </c>
      <c r="E38" s="321"/>
      <c r="F38" s="323">
        <f t="shared" si="0"/>
        <v>0</v>
      </c>
    </row>
    <row r="39" spans="1:7" ht="17.5" x14ac:dyDescent="0.3">
      <c r="A39" s="322">
        <v>20</v>
      </c>
      <c r="B39" s="171" t="s">
        <v>313</v>
      </c>
      <c r="C39" s="171">
        <v>1</v>
      </c>
      <c r="D39" s="171">
        <v>3500</v>
      </c>
      <c r="E39" s="321"/>
      <c r="F39" s="323">
        <f t="shared" si="0"/>
        <v>0</v>
      </c>
    </row>
    <row r="40" spans="1:7" ht="17.5" x14ac:dyDescent="0.3">
      <c r="A40" s="322">
        <v>21</v>
      </c>
      <c r="B40" s="171" t="s">
        <v>314</v>
      </c>
      <c r="C40" s="171">
        <v>1</v>
      </c>
      <c r="D40" s="171">
        <v>2100</v>
      </c>
      <c r="E40" s="321"/>
      <c r="F40" s="323">
        <f t="shared" si="0"/>
        <v>0</v>
      </c>
    </row>
    <row r="41" spans="1:7" ht="17.5" x14ac:dyDescent="0.3">
      <c r="A41" s="322">
        <v>22</v>
      </c>
      <c r="B41" s="171" t="s">
        <v>315</v>
      </c>
      <c r="C41" s="171">
        <v>1</v>
      </c>
      <c r="D41" s="171">
        <v>5250</v>
      </c>
      <c r="E41" s="321"/>
      <c r="F41" s="323">
        <f t="shared" si="0"/>
        <v>0</v>
      </c>
    </row>
    <row r="42" spans="1:7" ht="17.5" x14ac:dyDescent="0.3">
      <c r="A42" s="322">
        <v>23</v>
      </c>
      <c r="B42" s="171" t="s">
        <v>316</v>
      </c>
      <c r="C42" s="171">
        <v>1</v>
      </c>
      <c r="D42" s="171">
        <v>1050</v>
      </c>
      <c r="E42" s="321"/>
      <c r="F42" s="323">
        <f t="shared" si="0"/>
        <v>0</v>
      </c>
    </row>
    <row r="43" spans="1:7" ht="17.5" x14ac:dyDescent="0.3">
      <c r="A43" s="322">
        <v>24</v>
      </c>
      <c r="B43" s="171" t="s">
        <v>317</v>
      </c>
      <c r="C43" s="171">
        <v>1</v>
      </c>
      <c r="D43" s="171">
        <v>1000</v>
      </c>
      <c r="E43" s="321"/>
      <c r="F43" s="323">
        <f t="shared" si="0"/>
        <v>0</v>
      </c>
    </row>
    <row r="44" spans="1:7" ht="17.5" x14ac:dyDescent="0.3">
      <c r="A44" s="322">
        <v>25</v>
      </c>
      <c r="B44" s="171" t="s">
        <v>318</v>
      </c>
      <c r="C44" s="171">
        <v>1</v>
      </c>
      <c r="D44" s="171">
        <v>5850</v>
      </c>
      <c r="E44" s="321"/>
      <c r="F44" s="323">
        <f t="shared" si="0"/>
        <v>0</v>
      </c>
    </row>
    <row r="45" spans="1:7" ht="35" x14ac:dyDescent="0.3">
      <c r="A45" s="322">
        <v>26</v>
      </c>
      <c r="B45" s="171" t="s">
        <v>319</v>
      </c>
      <c r="C45" s="171">
        <v>1</v>
      </c>
      <c r="D45" s="171">
        <v>4100</v>
      </c>
      <c r="E45" s="321"/>
      <c r="F45" s="323">
        <f t="shared" si="0"/>
        <v>0</v>
      </c>
    </row>
    <row r="46" spans="1:7" s="107" customFormat="1" ht="20.149999999999999" customHeight="1" thickBot="1" x14ac:dyDescent="0.35">
      <c r="A46" s="324"/>
      <c r="B46" s="325" t="s">
        <v>66</v>
      </c>
      <c r="C46" s="325"/>
      <c r="D46" s="325"/>
      <c r="E46" s="325"/>
      <c r="F46" s="326">
        <f>SUM(F20:F45)</f>
        <v>0</v>
      </c>
      <c r="G46" s="137"/>
    </row>
    <row r="47" spans="1:7" s="170" customFormat="1" ht="42" x14ac:dyDescent="0.3">
      <c r="B47" s="172"/>
      <c r="C47" s="172"/>
      <c r="F47" s="306" t="s">
        <v>483</v>
      </c>
    </row>
  </sheetData>
  <mergeCells count="10">
    <mergeCell ref="B12:G12"/>
    <mergeCell ref="B13:G13"/>
    <mergeCell ref="B14:G14"/>
    <mergeCell ref="B15:G15"/>
    <mergeCell ref="B6:G6"/>
    <mergeCell ref="B7:G7"/>
    <mergeCell ref="B8:G8"/>
    <mergeCell ref="B9:G9"/>
    <mergeCell ref="B10:G10"/>
    <mergeCell ref="B11:G11"/>
  </mergeCells>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3"/>
  <dimension ref="A1:H43"/>
  <sheetViews>
    <sheetView rightToLeft="1" topLeftCell="A23" workbookViewId="0">
      <selection activeCell="B37" sqref="B37"/>
    </sheetView>
  </sheetViews>
  <sheetFormatPr defaultColWidth="9" defaultRowHeight="14" x14ac:dyDescent="0.3"/>
  <cols>
    <col min="1" max="1" width="10.83203125" style="172" customWidth="1"/>
    <col min="2" max="2" width="39.25" style="170" customWidth="1"/>
    <col min="3" max="4" width="11.75" style="170" customWidth="1"/>
    <col min="5" max="5" width="15.25" style="170" customWidth="1"/>
    <col min="6" max="16384" width="9" style="170"/>
  </cols>
  <sheetData>
    <row r="1" spans="1:8" x14ac:dyDescent="0.3">
      <c r="B1" s="172"/>
      <c r="C1" s="172"/>
    </row>
    <row r="2" spans="1:8" s="107" customFormat="1" ht="18" x14ac:dyDescent="0.3">
      <c r="A2" s="103"/>
      <c r="B2" s="104" t="s">
        <v>496</v>
      </c>
      <c r="C2" s="105"/>
      <c r="D2" s="106"/>
      <c r="G2" s="103"/>
      <c r="H2" s="103"/>
    </row>
    <row r="3" spans="1:8" s="107" customFormat="1" ht="18" x14ac:dyDescent="0.3">
      <c r="A3" s="103"/>
      <c r="B3" s="104"/>
      <c r="C3" s="105"/>
      <c r="D3" s="106"/>
      <c r="G3" s="103"/>
      <c r="H3" s="103"/>
    </row>
    <row r="4" spans="1:8" s="107" customFormat="1" ht="18" x14ac:dyDescent="0.3">
      <c r="A4" s="103"/>
      <c r="B4" s="270" t="s">
        <v>645</v>
      </c>
      <c r="C4" s="105"/>
      <c r="D4" s="106"/>
      <c r="G4" s="103"/>
      <c r="H4" s="103"/>
    </row>
    <row r="5" spans="1:8" s="107" customFormat="1" ht="18" x14ac:dyDescent="0.3">
      <c r="A5" s="103"/>
      <c r="B5" s="104"/>
      <c r="C5" s="105"/>
      <c r="D5" s="106"/>
      <c r="G5" s="103"/>
      <c r="H5" s="103"/>
    </row>
    <row r="6" spans="1:8" s="107" customFormat="1" ht="26.25" customHeight="1" x14ac:dyDescent="0.3">
      <c r="A6" s="103" t="s">
        <v>475</v>
      </c>
      <c r="B6" s="384" t="s">
        <v>498</v>
      </c>
      <c r="C6" s="384"/>
      <c r="D6" s="384"/>
      <c r="E6" s="384"/>
      <c r="F6" s="384"/>
      <c r="G6" s="384"/>
      <c r="H6" s="103"/>
    </row>
    <row r="7" spans="1:8" s="107" customFormat="1" ht="26.25" customHeight="1" x14ac:dyDescent="0.3">
      <c r="A7" s="103" t="s">
        <v>476</v>
      </c>
      <c r="B7" s="384" t="s">
        <v>497</v>
      </c>
      <c r="C7" s="384"/>
      <c r="D7" s="384"/>
      <c r="E7" s="384"/>
      <c r="F7" s="384"/>
      <c r="G7" s="384"/>
      <c r="H7" s="103"/>
    </row>
    <row r="8" spans="1:8" s="107" customFormat="1" ht="26.25" customHeight="1" x14ac:dyDescent="0.3">
      <c r="A8" s="103" t="s">
        <v>477</v>
      </c>
      <c r="B8" s="384" t="s">
        <v>499</v>
      </c>
      <c r="C8" s="384"/>
      <c r="D8" s="384"/>
      <c r="E8" s="384"/>
      <c r="F8" s="384"/>
      <c r="G8" s="384"/>
      <c r="H8" s="103"/>
    </row>
    <row r="9" spans="1:8" s="107" customFormat="1" ht="26.25" customHeight="1" x14ac:dyDescent="0.3">
      <c r="A9" s="103" t="s">
        <v>478</v>
      </c>
      <c r="B9" s="384" t="s">
        <v>487</v>
      </c>
      <c r="C9" s="384"/>
      <c r="D9" s="384"/>
      <c r="E9" s="384"/>
      <c r="F9" s="384"/>
      <c r="G9" s="384"/>
      <c r="H9" s="103"/>
    </row>
    <row r="10" spans="1:8" s="107" customFormat="1" ht="26.25" customHeight="1" x14ac:dyDescent="0.3">
      <c r="A10" s="103" t="s">
        <v>479</v>
      </c>
      <c r="B10" s="384" t="s">
        <v>472</v>
      </c>
      <c r="C10" s="384"/>
      <c r="D10" s="384"/>
      <c r="E10" s="384"/>
      <c r="F10" s="384"/>
      <c r="G10" s="384"/>
      <c r="H10" s="103"/>
    </row>
    <row r="11" spans="1:8" s="107" customFormat="1" ht="26.25" customHeight="1" x14ac:dyDescent="0.3">
      <c r="A11" s="103" t="s">
        <v>480</v>
      </c>
      <c r="B11" s="384" t="s">
        <v>473</v>
      </c>
      <c r="C11" s="384"/>
      <c r="D11" s="384"/>
      <c r="E11" s="384"/>
      <c r="F11" s="384"/>
      <c r="G11" s="384"/>
      <c r="H11" s="103"/>
    </row>
    <row r="12" spans="1:8" s="107" customFormat="1" ht="26.25" customHeight="1" x14ac:dyDescent="0.3">
      <c r="A12" s="103" t="s">
        <v>481</v>
      </c>
      <c r="B12" s="384" t="s">
        <v>663</v>
      </c>
      <c r="C12" s="384"/>
      <c r="D12" s="384"/>
      <c r="E12" s="384"/>
      <c r="F12" s="384"/>
      <c r="G12" s="384"/>
      <c r="H12" s="103"/>
    </row>
    <row r="13" spans="1:8" s="107" customFormat="1" ht="26.25" customHeight="1" x14ac:dyDescent="0.3">
      <c r="A13" s="103" t="s">
        <v>482</v>
      </c>
      <c r="B13" s="384" t="s">
        <v>416</v>
      </c>
      <c r="C13" s="384"/>
      <c r="D13" s="384"/>
      <c r="E13" s="384"/>
      <c r="F13" s="384"/>
      <c r="G13" s="384"/>
      <c r="H13" s="103"/>
    </row>
    <row r="14" spans="1:8" s="107" customFormat="1" ht="26.25" customHeight="1" x14ac:dyDescent="0.3">
      <c r="A14" s="103" t="s">
        <v>489</v>
      </c>
      <c r="B14" s="384" t="s">
        <v>417</v>
      </c>
      <c r="C14" s="384"/>
      <c r="D14" s="384"/>
      <c r="E14" s="384"/>
      <c r="F14" s="384"/>
      <c r="G14" s="384"/>
      <c r="H14" s="103"/>
    </row>
    <row r="16" spans="1:8" s="278" customFormat="1" ht="18" x14ac:dyDescent="0.3">
      <c r="A16" s="279"/>
      <c r="B16" s="130" t="s">
        <v>589</v>
      </c>
      <c r="C16" s="280"/>
      <c r="D16" s="280"/>
      <c r="E16" s="280"/>
      <c r="F16" s="281"/>
      <c r="G16" s="275"/>
    </row>
    <row r="17" spans="1:7" ht="14.5" thickBot="1" x14ac:dyDescent="0.35"/>
    <row r="18" spans="1:7" ht="42" x14ac:dyDescent="0.3">
      <c r="A18" s="313" t="s">
        <v>398</v>
      </c>
      <c r="B18" s="314" t="s">
        <v>320</v>
      </c>
      <c r="C18" s="314" t="s">
        <v>229</v>
      </c>
      <c r="D18" s="314" t="s">
        <v>451</v>
      </c>
      <c r="E18" s="315" t="s">
        <v>694</v>
      </c>
    </row>
    <row r="19" spans="1:7" ht="25" customHeight="1" x14ac:dyDescent="0.3">
      <c r="A19" s="316"/>
      <c r="B19" s="175" t="s">
        <v>321</v>
      </c>
      <c r="C19" s="312"/>
      <c r="D19" s="312"/>
      <c r="E19" s="317"/>
    </row>
    <row r="20" spans="1:7" ht="25" customHeight="1" x14ac:dyDescent="0.3">
      <c r="A20" s="316">
        <v>1</v>
      </c>
      <c r="B20" s="171" t="s">
        <v>322</v>
      </c>
      <c r="C20" s="312"/>
      <c r="D20" s="312"/>
      <c r="E20" s="317">
        <f>D20*C20</f>
        <v>0</v>
      </c>
    </row>
    <row r="21" spans="1:7" ht="39" customHeight="1" x14ac:dyDescent="0.3">
      <c r="A21" s="316">
        <v>2</v>
      </c>
      <c r="B21" s="171" t="s">
        <v>323</v>
      </c>
      <c r="C21" s="312"/>
      <c r="D21" s="312"/>
      <c r="E21" s="317">
        <f t="shared" ref="E21:E40" si="0">D21*C21</f>
        <v>0</v>
      </c>
    </row>
    <row r="22" spans="1:7" ht="40.5" customHeight="1" x14ac:dyDescent="0.3">
      <c r="A22" s="316">
        <v>3</v>
      </c>
      <c r="B22" s="171" t="s">
        <v>324</v>
      </c>
      <c r="C22" s="312"/>
      <c r="D22" s="312"/>
      <c r="E22" s="317">
        <f t="shared" si="0"/>
        <v>0</v>
      </c>
    </row>
    <row r="23" spans="1:7" ht="25" customHeight="1" x14ac:dyDescent="0.3">
      <c r="A23" s="316">
        <v>4</v>
      </c>
      <c r="B23" s="171" t="s">
        <v>325</v>
      </c>
      <c r="C23" s="312"/>
      <c r="D23" s="312"/>
      <c r="E23" s="317">
        <f t="shared" si="0"/>
        <v>0</v>
      </c>
    </row>
    <row r="24" spans="1:7" ht="25" customHeight="1" x14ac:dyDescent="0.3">
      <c r="A24" s="316">
        <v>5</v>
      </c>
      <c r="B24" s="171" t="s">
        <v>326</v>
      </c>
      <c r="C24" s="312"/>
      <c r="D24" s="312"/>
      <c r="E24" s="317">
        <f t="shared" si="0"/>
        <v>0</v>
      </c>
    </row>
    <row r="25" spans="1:7" ht="25" customHeight="1" x14ac:dyDescent="0.3">
      <c r="A25" s="316">
        <v>6</v>
      </c>
      <c r="B25" s="171" t="s">
        <v>327</v>
      </c>
      <c r="C25" s="312"/>
      <c r="D25" s="312"/>
      <c r="E25" s="317">
        <f t="shared" si="0"/>
        <v>0</v>
      </c>
    </row>
    <row r="26" spans="1:7" ht="25" customHeight="1" x14ac:dyDescent="0.3">
      <c r="A26" s="316">
        <v>7</v>
      </c>
      <c r="B26" s="171" t="s">
        <v>328</v>
      </c>
      <c r="C26" s="312"/>
      <c r="D26" s="312"/>
      <c r="E26" s="317">
        <f t="shared" si="0"/>
        <v>0</v>
      </c>
      <c r="G26" s="176"/>
    </row>
    <row r="27" spans="1:7" ht="25" customHeight="1" x14ac:dyDescent="0.3">
      <c r="A27" s="316">
        <v>8</v>
      </c>
      <c r="B27" s="171" t="s">
        <v>329</v>
      </c>
      <c r="C27" s="312"/>
      <c r="D27" s="312"/>
      <c r="E27" s="317">
        <f t="shared" si="0"/>
        <v>0</v>
      </c>
      <c r="G27" s="176"/>
    </row>
    <row r="28" spans="1:7" ht="25" customHeight="1" x14ac:dyDescent="0.3">
      <c r="A28" s="316">
        <v>9</v>
      </c>
      <c r="B28" s="171" t="s">
        <v>330</v>
      </c>
      <c r="C28" s="312"/>
      <c r="D28" s="312"/>
      <c r="E28" s="317">
        <f t="shared" si="0"/>
        <v>0</v>
      </c>
      <c r="G28" s="176"/>
    </row>
    <row r="29" spans="1:7" ht="25" customHeight="1" x14ac:dyDescent="0.3">
      <c r="A29" s="316">
        <v>10</v>
      </c>
      <c r="B29" s="171" t="s">
        <v>331</v>
      </c>
      <c r="C29" s="312"/>
      <c r="D29" s="312"/>
      <c r="E29" s="317">
        <f t="shared" si="0"/>
        <v>0</v>
      </c>
    </row>
    <row r="30" spans="1:7" ht="25" customHeight="1" x14ac:dyDescent="0.3">
      <c r="A30" s="316">
        <v>11</v>
      </c>
      <c r="B30" s="171" t="s">
        <v>332</v>
      </c>
      <c r="C30" s="312"/>
      <c r="D30" s="312"/>
      <c r="E30" s="317">
        <f t="shared" si="0"/>
        <v>0</v>
      </c>
    </row>
    <row r="31" spans="1:7" ht="25" customHeight="1" x14ac:dyDescent="0.3">
      <c r="A31" s="316">
        <v>12</v>
      </c>
      <c r="B31" s="171" t="s">
        <v>333</v>
      </c>
      <c r="C31" s="312"/>
      <c r="D31" s="312"/>
      <c r="E31" s="317">
        <f t="shared" si="0"/>
        <v>0</v>
      </c>
    </row>
    <row r="32" spans="1:7" ht="25" customHeight="1" x14ac:dyDescent="0.3">
      <c r="A32" s="316">
        <v>13</v>
      </c>
      <c r="B32" s="171" t="s">
        <v>334</v>
      </c>
      <c r="C32" s="312"/>
      <c r="D32" s="312"/>
      <c r="E32" s="317">
        <f t="shared" si="0"/>
        <v>0</v>
      </c>
    </row>
    <row r="33" spans="1:5" ht="25" customHeight="1" x14ac:dyDescent="0.3">
      <c r="A33" s="316">
        <v>14</v>
      </c>
      <c r="B33" s="171" t="s">
        <v>335</v>
      </c>
      <c r="C33" s="312"/>
      <c r="D33" s="312"/>
      <c r="E33" s="317">
        <f t="shared" si="0"/>
        <v>0</v>
      </c>
    </row>
    <row r="34" spans="1:5" ht="25" customHeight="1" x14ac:dyDescent="0.3">
      <c r="A34" s="316">
        <v>15</v>
      </c>
      <c r="B34" s="171" t="s">
        <v>336</v>
      </c>
      <c r="C34" s="312"/>
      <c r="D34" s="312"/>
      <c r="E34" s="317">
        <f t="shared" si="0"/>
        <v>0</v>
      </c>
    </row>
    <row r="35" spans="1:5" ht="25" customHeight="1" x14ac:dyDescent="0.3">
      <c r="A35" s="316">
        <v>16</v>
      </c>
      <c r="B35" s="171" t="s">
        <v>337</v>
      </c>
      <c r="C35" s="312"/>
      <c r="D35" s="312"/>
      <c r="E35" s="317">
        <f t="shared" si="0"/>
        <v>0</v>
      </c>
    </row>
    <row r="36" spans="1:5" ht="25" customHeight="1" x14ac:dyDescent="0.3">
      <c r="A36" s="316">
        <v>17</v>
      </c>
      <c r="B36" s="171" t="s">
        <v>338</v>
      </c>
      <c r="C36" s="312"/>
      <c r="D36" s="312"/>
      <c r="E36" s="317">
        <f t="shared" si="0"/>
        <v>0</v>
      </c>
    </row>
    <row r="37" spans="1:5" ht="36" customHeight="1" x14ac:dyDescent="0.3">
      <c r="A37" s="316">
        <v>18</v>
      </c>
      <c r="B37" s="171" t="s">
        <v>339</v>
      </c>
      <c r="C37" s="312"/>
      <c r="D37" s="312"/>
      <c r="E37" s="317">
        <f t="shared" si="0"/>
        <v>0</v>
      </c>
    </row>
    <row r="38" spans="1:5" ht="25" customHeight="1" x14ac:dyDescent="0.3">
      <c r="A38" s="316">
        <v>19</v>
      </c>
      <c r="B38" s="171" t="s">
        <v>340</v>
      </c>
      <c r="C38" s="312"/>
      <c r="D38" s="312"/>
      <c r="E38" s="317">
        <f t="shared" si="0"/>
        <v>0</v>
      </c>
    </row>
    <row r="39" spans="1:5" ht="25" customHeight="1" x14ac:dyDescent="0.3">
      <c r="A39" s="316">
        <v>20</v>
      </c>
      <c r="B39" s="171" t="s">
        <v>341</v>
      </c>
      <c r="C39" s="312"/>
      <c r="D39" s="312"/>
      <c r="E39" s="317">
        <f t="shared" si="0"/>
        <v>0</v>
      </c>
    </row>
    <row r="40" spans="1:5" ht="16.5" customHeight="1" x14ac:dyDescent="0.3">
      <c r="A40" s="316"/>
      <c r="B40" s="312"/>
      <c r="C40" s="312"/>
      <c r="D40" s="312"/>
      <c r="E40" s="317">
        <f t="shared" si="0"/>
        <v>0</v>
      </c>
    </row>
    <row r="41" spans="1:5" s="107" customFormat="1" ht="20.149999999999999" customHeight="1" thickBot="1" x14ac:dyDescent="0.35">
      <c r="A41" s="324"/>
      <c r="B41" s="325" t="s">
        <v>66</v>
      </c>
      <c r="C41" s="325"/>
      <c r="D41" s="325"/>
      <c r="E41" s="325">
        <f>SUM(E20:E40)</f>
        <v>0</v>
      </c>
    </row>
    <row r="42" spans="1:5" ht="42" x14ac:dyDescent="0.3">
      <c r="A42" s="170"/>
      <c r="B42" s="172"/>
      <c r="E42" s="306" t="s">
        <v>483</v>
      </c>
    </row>
    <row r="43" spans="1:5" ht="16.5" customHeight="1" x14ac:dyDescent="0.3">
      <c r="A43" s="177"/>
    </row>
  </sheetData>
  <mergeCells count="9">
    <mergeCell ref="B12:G12"/>
    <mergeCell ref="B13:G13"/>
    <mergeCell ref="B14:G14"/>
    <mergeCell ref="B6:G6"/>
    <mergeCell ref="B7:G7"/>
    <mergeCell ref="B8:G8"/>
    <mergeCell ref="B9:G9"/>
    <mergeCell ref="B10:G10"/>
    <mergeCell ref="B11:G11"/>
  </mergeCells>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4"/>
  <dimension ref="A1:H25"/>
  <sheetViews>
    <sheetView rightToLeft="1" topLeftCell="A6" workbookViewId="0">
      <selection activeCell="D13" sqref="D13"/>
    </sheetView>
  </sheetViews>
  <sheetFormatPr defaultColWidth="9.08203125" defaultRowHeight="14" x14ac:dyDescent="0.3"/>
  <cols>
    <col min="1" max="1" width="10.25" style="178" customWidth="1"/>
    <col min="2" max="2" width="25.75" style="179" customWidth="1"/>
    <col min="3" max="3" width="10.25" style="179" customWidth="1"/>
    <col min="4" max="4" width="10.83203125" style="290" customWidth="1"/>
    <col min="5" max="5" width="13.83203125" style="290" customWidth="1"/>
    <col min="6" max="6" width="9.25" style="179" customWidth="1"/>
    <col min="7" max="16384" width="9.08203125" style="179"/>
  </cols>
  <sheetData>
    <row r="1" spans="1:8" s="278" customFormat="1" ht="18" x14ac:dyDescent="0.3">
      <c r="A1" s="275"/>
      <c r="B1" s="291" t="s">
        <v>570</v>
      </c>
      <c r="C1" s="276"/>
      <c r="D1" s="277"/>
      <c r="G1" s="275"/>
      <c r="H1" s="275"/>
    </row>
    <row r="2" spans="1:8" s="278" customFormat="1" ht="18" x14ac:dyDescent="0.3">
      <c r="A2" s="275"/>
      <c r="B2" s="291"/>
      <c r="C2" s="276"/>
      <c r="D2" s="277"/>
      <c r="G2" s="275"/>
      <c r="H2" s="275"/>
    </row>
    <row r="3" spans="1:8" s="278" customFormat="1" ht="26.25" customHeight="1" x14ac:dyDescent="0.3">
      <c r="A3" s="275" t="s">
        <v>475</v>
      </c>
      <c r="B3" s="292" t="s">
        <v>576</v>
      </c>
      <c r="C3" s="276"/>
      <c r="D3" s="277"/>
      <c r="G3" s="275"/>
      <c r="H3" s="275"/>
    </row>
    <row r="4" spans="1:8" s="278" customFormat="1" ht="26.25" customHeight="1" x14ac:dyDescent="0.3">
      <c r="A4" s="275" t="s">
        <v>414</v>
      </c>
      <c r="B4" s="292" t="s">
        <v>484</v>
      </c>
      <c r="C4" s="276"/>
      <c r="D4" s="277"/>
      <c r="G4" s="275"/>
      <c r="H4" s="275"/>
    </row>
    <row r="5" spans="1:8" s="278" customFormat="1" ht="26.25" customHeight="1" x14ac:dyDescent="0.3">
      <c r="A5" s="275" t="s">
        <v>477</v>
      </c>
      <c r="B5" s="292" t="s">
        <v>473</v>
      </c>
      <c r="C5" s="276"/>
      <c r="D5" s="277"/>
      <c r="G5" s="275"/>
      <c r="H5" s="275"/>
    </row>
    <row r="6" spans="1:8" s="278" customFormat="1" ht="26.25" customHeight="1" x14ac:dyDescent="0.3">
      <c r="A6" s="275" t="s">
        <v>478</v>
      </c>
      <c r="B6" s="292" t="s">
        <v>661</v>
      </c>
      <c r="C6" s="276"/>
      <c r="D6" s="277"/>
      <c r="G6" s="275"/>
      <c r="H6" s="275"/>
    </row>
    <row r="7" spans="1:8" s="278" customFormat="1" ht="26.25" customHeight="1" x14ac:dyDescent="0.3">
      <c r="A7" s="275" t="s">
        <v>479</v>
      </c>
      <c r="B7" s="292" t="s">
        <v>420</v>
      </c>
      <c r="C7" s="276"/>
      <c r="D7" s="277"/>
      <c r="G7" s="275"/>
      <c r="H7" s="275"/>
    </row>
    <row r="8" spans="1:8" s="278" customFormat="1" ht="26.25" customHeight="1" x14ac:dyDescent="0.3">
      <c r="A8" s="275" t="s">
        <v>480</v>
      </c>
      <c r="B8" s="292" t="s">
        <v>662</v>
      </c>
      <c r="C8" s="276"/>
      <c r="D8" s="277"/>
      <c r="G8" s="275"/>
      <c r="H8" s="275"/>
    </row>
    <row r="9" spans="1:8" x14ac:dyDescent="0.3">
      <c r="B9" s="293"/>
    </row>
    <row r="10" spans="1:8" s="278" customFormat="1" ht="18" x14ac:dyDescent="0.3">
      <c r="A10" s="279"/>
      <c r="B10" s="130" t="s">
        <v>589</v>
      </c>
      <c r="C10" s="280"/>
      <c r="D10" s="280"/>
      <c r="E10" s="280"/>
      <c r="F10" s="281"/>
      <c r="G10" s="275"/>
    </row>
    <row r="11" spans="1:8" s="278" customFormat="1" ht="18" thickBot="1" x14ac:dyDescent="0.35">
      <c r="A11" s="282"/>
      <c r="B11" s="280"/>
      <c r="C11" s="280"/>
      <c r="D11" s="280"/>
      <c r="E11" s="280"/>
      <c r="F11" s="281"/>
      <c r="G11" s="275"/>
    </row>
    <row r="12" spans="1:8" s="278" customFormat="1" ht="48.75" customHeight="1" x14ac:dyDescent="0.3">
      <c r="A12" s="283" t="s">
        <v>398</v>
      </c>
      <c r="B12" s="283" t="s">
        <v>99</v>
      </c>
      <c r="C12" s="283" t="s">
        <v>697</v>
      </c>
      <c r="D12" s="314" t="s">
        <v>451</v>
      </c>
      <c r="E12" s="327" t="s">
        <v>695</v>
      </c>
    </row>
    <row r="13" spans="1:8" s="278" customFormat="1" x14ac:dyDescent="0.3">
      <c r="A13" s="284">
        <v>1</v>
      </c>
      <c r="B13" s="304" t="s">
        <v>698</v>
      </c>
      <c r="C13" s="285">
        <v>5000</v>
      </c>
      <c r="D13" s="286"/>
      <c r="E13" s="286">
        <f>C13*D13</f>
        <v>0</v>
      </c>
      <c r="F13" s="287"/>
    </row>
    <row r="14" spans="1:8" s="278" customFormat="1" x14ac:dyDescent="0.3">
      <c r="A14" s="284">
        <v>2</v>
      </c>
      <c r="B14" s="304" t="s">
        <v>699</v>
      </c>
      <c r="C14" s="285">
        <v>5000</v>
      </c>
      <c r="D14" s="286"/>
      <c r="E14" s="286">
        <f t="shared" ref="E14:E22" si="0">C14*D14</f>
        <v>0</v>
      </c>
      <c r="F14" s="287"/>
    </row>
    <row r="15" spans="1:8" s="278" customFormat="1" x14ac:dyDescent="0.3">
      <c r="A15" s="284">
        <v>3</v>
      </c>
      <c r="B15" s="304" t="s">
        <v>700</v>
      </c>
      <c r="C15" s="285">
        <v>5000</v>
      </c>
      <c r="D15" s="286"/>
      <c r="E15" s="286">
        <f t="shared" si="0"/>
        <v>0</v>
      </c>
      <c r="F15" s="287"/>
    </row>
    <row r="16" spans="1:8" s="278" customFormat="1" x14ac:dyDescent="0.3">
      <c r="A16" s="284">
        <v>4</v>
      </c>
      <c r="B16" s="304" t="s">
        <v>701</v>
      </c>
      <c r="C16" s="285">
        <v>1000</v>
      </c>
      <c r="D16" s="286"/>
      <c r="E16" s="286">
        <f t="shared" si="0"/>
        <v>0</v>
      </c>
      <c r="F16" s="287"/>
    </row>
    <row r="17" spans="1:6" s="278" customFormat="1" x14ac:dyDescent="0.3">
      <c r="A17" s="284">
        <v>5</v>
      </c>
      <c r="B17" s="304" t="s">
        <v>702</v>
      </c>
      <c r="C17" s="285">
        <v>7000</v>
      </c>
      <c r="D17" s="286"/>
      <c r="E17" s="286">
        <f t="shared" si="0"/>
        <v>0</v>
      </c>
      <c r="F17" s="287"/>
    </row>
    <row r="18" spans="1:6" s="278" customFormat="1" x14ac:dyDescent="0.3">
      <c r="A18" s="284">
        <v>6</v>
      </c>
      <c r="B18" s="305" t="s">
        <v>703</v>
      </c>
      <c r="C18" s="285">
        <v>20000</v>
      </c>
      <c r="D18" s="286"/>
      <c r="E18" s="286">
        <f t="shared" si="0"/>
        <v>0</v>
      </c>
      <c r="F18" s="287"/>
    </row>
    <row r="19" spans="1:6" s="278" customFormat="1" x14ac:dyDescent="0.3">
      <c r="A19" s="284">
        <v>7</v>
      </c>
      <c r="B19" s="305"/>
      <c r="C19" s="285"/>
      <c r="D19" s="286"/>
      <c r="E19" s="286">
        <f t="shared" si="0"/>
        <v>0</v>
      </c>
      <c r="F19" s="287"/>
    </row>
    <row r="20" spans="1:6" s="278" customFormat="1" x14ac:dyDescent="0.3">
      <c r="A20" s="284">
        <v>8</v>
      </c>
      <c r="B20" s="305"/>
      <c r="C20" s="285"/>
      <c r="D20" s="286"/>
      <c r="E20" s="286">
        <f t="shared" si="0"/>
        <v>0</v>
      </c>
      <c r="F20" s="287"/>
    </row>
    <row r="21" spans="1:6" s="278" customFormat="1" x14ac:dyDescent="0.3">
      <c r="A21" s="284">
        <v>9</v>
      </c>
      <c r="B21" s="305"/>
      <c r="C21" s="285"/>
      <c r="D21" s="286"/>
      <c r="E21" s="286">
        <f t="shared" si="0"/>
        <v>0</v>
      </c>
      <c r="F21" s="287"/>
    </row>
    <row r="22" spans="1:6" s="278" customFormat="1" x14ac:dyDescent="0.3">
      <c r="A22" s="284">
        <v>10</v>
      </c>
      <c r="B22" s="305"/>
      <c r="C22" s="285"/>
      <c r="D22" s="286"/>
      <c r="E22" s="286">
        <f t="shared" si="0"/>
        <v>0</v>
      </c>
      <c r="F22" s="287"/>
    </row>
    <row r="23" spans="1:6" s="107" customFormat="1" ht="20.149999999999999" customHeight="1" thickBot="1" x14ac:dyDescent="0.35">
      <c r="A23" s="325" t="s">
        <v>66</v>
      </c>
      <c r="B23" s="325"/>
      <c r="C23" s="325"/>
      <c r="D23" s="325"/>
      <c r="E23" s="326">
        <f>SUM(E13:E22)</f>
        <v>0</v>
      </c>
      <c r="F23" s="137"/>
    </row>
    <row r="24" spans="1:6" s="278" customFormat="1" ht="60.75" customHeight="1" x14ac:dyDescent="0.3">
      <c r="A24" s="393" t="s">
        <v>590</v>
      </c>
      <c r="B24" s="394"/>
      <c r="C24" s="394"/>
      <c r="D24" s="395"/>
      <c r="E24" s="283"/>
      <c r="F24" s="287"/>
    </row>
    <row r="25" spans="1:6" s="278" customFormat="1" ht="43.5" customHeight="1" x14ac:dyDescent="0.3">
      <c r="A25" s="288"/>
      <c r="B25" s="277"/>
      <c r="D25" s="289"/>
      <c r="E25" s="328" t="s">
        <v>483</v>
      </c>
    </row>
  </sheetData>
  <mergeCells count="1">
    <mergeCell ref="A24:D24"/>
  </mergeCells>
  <conditionalFormatting sqref="B13:C17">
    <cfRule type="cellIs" dxfId="8" priority="1" operator="equal">
      <formula>0</formula>
    </cfRule>
  </conditionalFormatting>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5"/>
  <dimension ref="A1:G27"/>
  <sheetViews>
    <sheetView rightToLeft="1" topLeftCell="A17" workbookViewId="0">
      <selection activeCell="F25" sqref="F25"/>
    </sheetView>
  </sheetViews>
  <sheetFormatPr defaultColWidth="9" defaultRowHeight="14" x14ac:dyDescent="0.3"/>
  <cols>
    <col min="1" max="1" width="9.08203125" style="110" bestFit="1" customWidth="1"/>
    <col min="2" max="2" width="35.58203125" style="110" customWidth="1"/>
    <col min="3" max="3" width="9.83203125" style="110" bestFit="1" customWidth="1"/>
    <col min="4" max="4" width="11.83203125" style="110" customWidth="1"/>
    <col min="5" max="5" width="14" style="110" customWidth="1"/>
    <col min="6" max="6" width="25.83203125" style="110" customWidth="1"/>
    <col min="7" max="16384" width="9" style="110"/>
  </cols>
  <sheetData>
    <row r="1" spans="1:7" s="137" customFormat="1" ht="18" x14ac:dyDescent="0.3">
      <c r="A1" s="169"/>
      <c r="B1" s="104" t="s">
        <v>615</v>
      </c>
      <c r="C1" s="180"/>
      <c r="D1" s="148"/>
    </row>
    <row r="2" spans="1:7" s="137" customFormat="1" ht="18" x14ac:dyDescent="0.3">
      <c r="A2" s="103"/>
      <c r="B2" s="104"/>
      <c r="C2" s="180"/>
      <c r="D2" s="148"/>
    </row>
    <row r="3" spans="1:7" s="137" customFormat="1" ht="26.25" customHeight="1" x14ac:dyDescent="0.3">
      <c r="A3" s="103" t="s">
        <v>475</v>
      </c>
      <c r="B3" s="396" t="s">
        <v>618</v>
      </c>
      <c r="C3" s="396"/>
      <c r="D3" s="396"/>
      <c r="E3" s="396"/>
      <c r="F3" s="396"/>
      <c r="G3" s="396"/>
    </row>
    <row r="4" spans="1:7" s="137" customFormat="1" ht="26.25" customHeight="1" x14ac:dyDescent="0.3">
      <c r="A4" s="103" t="s">
        <v>476</v>
      </c>
      <c r="B4" s="396" t="s">
        <v>616</v>
      </c>
      <c r="C4" s="396"/>
      <c r="D4" s="396"/>
      <c r="E4" s="396"/>
      <c r="F4" s="396" t="s">
        <v>185</v>
      </c>
      <c r="G4" s="396"/>
    </row>
    <row r="5" spans="1:7" s="137" customFormat="1" ht="26.25" customHeight="1" x14ac:dyDescent="0.3">
      <c r="A5" s="103" t="s">
        <v>477</v>
      </c>
      <c r="B5" s="396" t="s">
        <v>484</v>
      </c>
      <c r="C5" s="396"/>
      <c r="D5" s="396"/>
      <c r="E5" s="396"/>
      <c r="F5" s="396"/>
      <c r="G5" s="396"/>
    </row>
    <row r="6" spans="1:7" s="137" customFormat="1" ht="26.25" customHeight="1" x14ac:dyDescent="0.3">
      <c r="A6" s="103" t="s">
        <v>478</v>
      </c>
      <c r="B6" s="396" t="s">
        <v>473</v>
      </c>
      <c r="C6" s="396"/>
      <c r="D6" s="396"/>
      <c r="E6" s="396"/>
      <c r="F6" s="396"/>
      <c r="G6" s="396"/>
    </row>
    <row r="7" spans="1:7" s="137" customFormat="1" ht="26.25" customHeight="1" x14ac:dyDescent="0.3">
      <c r="A7" s="103" t="s">
        <v>480</v>
      </c>
      <c r="B7" s="396" t="s">
        <v>568</v>
      </c>
      <c r="C7" s="396"/>
      <c r="D7" s="396"/>
      <c r="E7" s="396"/>
      <c r="F7" s="396"/>
      <c r="G7" s="396"/>
    </row>
    <row r="8" spans="1:7" s="137" customFormat="1" ht="26.25" customHeight="1" x14ac:dyDescent="0.3">
      <c r="A8" s="103" t="s">
        <v>481</v>
      </c>
      <c r="B8" s="396" t="s">
        <v>593</v>
      </c>
      <c r="C8" s="396"/>
      <c r="D8" s="396"/>
      <c r="E8" s="396"/>
      <c r="F8" s="396"/>
      <c r="G8" s="396"/>
    </row>
    <row r="9" spans="1:7" s="137" customFormat="1" ht="26.25" customHeight="1" x14ac:dyDescent="0.3">
      <c r="A9" s="103" t="s">
        <v>482</v>
      </c>
      <c r="B9" s="396" t="s">
        <v>619</v>
      </c>
      <c r="C9" s="396"/>
      <c r="D9" s="396"/>
      <c r="E9" s="396"/>
      <c r="F9" s="396"/>
      <c r="G9" s="396"/>
    </row>
    <row r="10" spans="1:7" s="137" customFormat="1" ht="26.25" customHeight="1" x14ac:dyDescent="0.3">
      <c r="A10" s="103" t="s">
        <v>489</v>
      </c>
      <c r="B10" s="396" t="s">
        <v>420</v>
      </c>
      <c r="C10" s="396"/>
      <c r="D10" s="396"/>
      <c r="E10" s="396"/>
      <c r="F10" s="396"/>
      <c r="G10" s="396"/>
    </row>
    <row r="11" spans="1:7" s="182" customFormat="1" x14ac:dyDescent="0.3">
      <c r="A11" s="181"/>
    </row>
    <row r="12" spans="1:7" s="278" customFormat="1" ht="18" x14ac:dyDescent="0.3">
      <c r="A12" s="279"/>
      <c r="B12" s="130" t="s">
        <v>589</v>
      </c>
      <c r="C12" s="280"/>
      <c r="D12" s="280"/>
      <c r="E12" s="280"/>
      <c r="F12" s="281"/>
      <c r="G12" s="275"/>
    </row>
    <row r="13" spans="1:7" ht="14.5" thickBot="1" x14ac:dyDescent="0.35"/>
    <row r="14" spans="1:7" ht="42" x14ac:dyDescent="0.3">
      <c r="A14" s="26" t="s">
        <v>398</v>
      </c>
      <c r="B14" s="26" t="s">
        <v>99</v>
      </c>
      <c r="C14" s="183" t="s">
        <v>448</v>
      </c>
      <c r="D14" s="314" t="s">
        <v>451</v>
      </c>
      <c r="E14" s="327" t="s">
        <v>695</v>
      </c>
      <c r="F14" s="26" t="s">
        <v>143</v>
      </c>
    </row>
    <row r="15" spans="1:7" ht="20.149999999999999" customHeight="1" x14ac:dyDescent="0.3">
      <c r="A15" s="169">
        <v>1</v>
      </c>
      <c r="B15" s="184" t="s">
        <v>104</v>
      </c>
      <c r="C15" s="27">
        <v>25000</v>
      </c>
      <c r="D15" s="184"/>
      <c r="E15" s="184">
        <f>D15*D15</f>
        <v>0</v>
      </c>
      <c r="F15" s="184" t="s">
        <v>243</v>
      </c>
    </row>
    <row r="16" spans="1:7" ht="20.149999999999999" customHeight="1" x14ac:dyDescent="0.3">
      <c r="A16" s="169">
        <v>2</v>
      </c>
      <c r="B16" s="184" t="s">
        <v>105</v>
      </c>
      <c r="C16" s="27">
        <v>20000</v>
      </c>
      <c r="D16" s="184"/>
      <c r="E16" s="184">
        <f t="shared" ref="E16:E24" si="0">D16*D16</f>
        <v>0</v>
      </c>
      <c r="F16" s="184" t="s">
        <v>243</v>
      </c>
    </row>
    <row r="17" spans="1:7" ht="20.149999999999999" customHeight="1" x14ac:dyDescent="0.3">
      <c r="A17" s="169">
        <v>3</v>
      </c>
      <c r="B17" s="184" t="s">
        <v>93</v>
      </c>
      <c r="C17" s="27">
        <v>6500</v>
      </c>
      <c r="D17" s="184"/>
      <c r="E17" s="184">
        <f t="shared" si="0"/>
        <v>0</v>
      </c>
      <c r="F17" s="184" t="s">
        <v>617</v>
      </c>
    </row>
    <row r="18" spans="1:7" ht="20.149999999999999" customHeight="1" x14ac:dyDescent="0.3">
      <c r="A18" s="169">
        <v>4</v>
      </c>
      <c r="B18" s="184" t="s">
        <v>89</v>
      </c>
      <c r="C18" s="27">
        <v>1400</v>
      </c>
      <c r="D18" s="184"/>
      <c r="E18" s="184">
        <f t="shared" si="0"/>
        <v>0</v>
      </c>
      <c r="F18" s="184" t="s">
        <v>617</v>
      </c>
    </row>
    <row r="19" spans="1:7" ht="20.149999999999999" customHeight="1" x14ac:dyDescent="0.3">
      <c r="A19" s="169">
        <v>5</v>
      </c>
      <c r="B19" s="184" t="s">
        <v>90</v>
      </c>
      <c r="C19" s="27">
        <v>2500</v>
      </c>
      <c r="D19" s="184"/>
      <c r="E19" s="184">
        <f t="shared" si="0"/>
        <v>0</v>
      </c>
      <c r="F19" s="184" t="s">
        <v>617</v>
      </c>
    </row>
    <row r="20" spans="1:7" ht="20.149999999999999" customHeight="1" x14ac:dyDescent="0.3">
      <c r="A20" s="169">
        <v>6</v>
      </c>
      <c r="B20" s="184" t="s">
        <v>132</v>
      </c>
      <c r="C20" s="27">
        <v>1590</v>
      </c>
      <c r="D20" s="184"/>
      <c r="E20" s="184">
        <f t="shared" si="0"/>
        <v>0</v>
      </c>
      <c r="F20" s="184" t="s">
        <v>617</v>
      </c>
    </row>
    <row r="21" spans="1:7" ht="20.149999999999999" customHeight="1" x14ac:dyDescent="0.3">
      <c r="A21" s="169">
        <v>7</v>
      </c>
      <c r="B21" s="184" t="s">
        <v>133</v>
      </c>
      <c r="C21" s="27">
        <v>650</v>
      </c>
      <c r="D21" s="184"/>
      <c r="E21" s="184">
        <f t="shared" si="0"/>
        <v>0</v>
      </c>
      <c r="F21" s="184" t="s">
        <v>617</v>
      </c>
    </row>
    <row r="22" spans="1:7" ht="20.149999999999999" customHeight="1" x14ac:dyDescent="0.3">
      <c r="A22" s="169">
        <v>8</v>
      </c>
      <c r="B22" s="184" t="s">
        <v>129</v>
      </c>
      <c r="C22" s="27">
        <v>2500</v>
      </c>
      <c r="D22" s="184"/>
      <c r="E22" s="184">
        <f t="shared" si="0"/>
        <v>0</v>
      </c>
      <c r="F22" s="184" t="s">
        <v>617</v>
      </c>
    </row>
    <row r="23" spans="1:7" ht="20.149999999999999" customHeight="1" x14ac:dyDescent="0.3">
      <c r="A23" s="169">
        <v>9</v>
      </c>
      <c r="B23" s="184" t="s">
        <v>2</v>
      </c>
      <c r="C23" s="27">
        <v>2500</v>
      </c>
      <c r="D23" s="184"/>
      <c r="E23" s="184">
        <f t="shared" si="0"/>
        <v>0</v>
      </c>
      <c r="F23" s="184" t="s">
        <v>617</v>
      </c>
    </row>
    <row r="24" spans="1:7" ht="20.149999999999999" customHeight="1" x14ac:dyDescent="0.3">
      <c r="A24" s="169">
        <v>10</v>
      </c>
      <c r="B24" s="184" t="s">
        <v>126</v>
      </c>
      <c r="C24" s="27">
        <v>200</v>
      </c>
      <c r="D24" s="184"/>
      <c r="E24" s="184">
        <f t="shared" si="0"/>
        <v>0</v>
      </c>
      <c r="F24" s="184" t="s">
        <v>617</v>
      </c>
    </row>
    <row r="25" spans="1:7" s="107" customFormat="1" ht="20.149999999999999" customHeight="1" thickBot="1" x14ac:dyDescent="0.35">
      <c r="B25" s="325" t="s">
        <v>66</v>
      </c>
      <c r="C25" s="325"/>
      <c r="D25" s="325"/>
      <c r="E25" s="325">
        <f>SUM(E15:E24)</f>
        <v>0</v>
      </c>
      <c r="F25" s="326"/>
      <c r="G25" s="137"/>
    </row>
    <row r="26" spans="1:7" s="278" customFormat="1" ht="60.75" customHeight="1" x14ac:dyDescent="0.3">
      <c r="A26" s="393" t="s">
        <v>590</v>
      </c>
      <c r="B26" s="394"/>
      <c r="C26" s="394"/>
      <c r="D26" s="395"/>
      <c r="E26" s="283"/>
      <c r="F26" s="283"/>
    </row>
    <row r="27" spans="1:7" ht="42" x14ac:dyDescent="0.3">
      <c r="E27" s="306" t="s">
        <v>483</v>
      </c>
    </row>
  </sheetData>
  <mergeCells count="9">
    <mergeCell ref="A26:D26"/>
    <mergeCell ref="B9:G9"/>
    <mergeCell ref="B10:G10"/>
    <mergeCell ref="B3:G3"/>
    <mergeCell ref="B4:G4"/>
    <mergeCell ref="B5:G5"/>
    <mergeCell ref="B6:G6"/>
    <mergeCell ref="B7:G7"/>
    <mergeCell ref="B8:G8"/>
  </mergeCells>
  <hyperlinks>
    <hyperlink ref="B15:B16" location="'חממה טיפולית'!A1" display="ראה גיליון מצורף "/>
    <hyperlink ref="B17:B24" location="'חממה טיפולית'!A1" display="ראה גיליון מצורף "/>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6"/>
  <dimension ref="A1:J85"/>
  <sheetViews>
    <sheetView rightToLeft="1" workbookViewId="0"/>
  </sheetViews>
  <sheetFormatPr defaultColWidth="9" defaultRowHeight="14" x14ac:dyDescent="0.3"/>
  <cols>
    <col min="1" max="1" width="10.25" style="190" customWidth="1"/>
    <col min="2" max="2" width="36.58203125" style="182" customWidth="1"/>
    <col min="3" max="3" width="29.33203125" style="182" customWidth="1"/>
    <col min="4" max="4" width="14.58203125" style="182" customWidth="1"/>
    <col min="5" max="5" width="11.33203125" style="182" customWidth="1"/>
    <col min="6" max="6" width="17.08203125" style="182" customWidth="1"/>
    <col min="7" max="7" width="41.75" style="182" customWidth="1"/>
    <col min="8" max="8" width="18" style="182" customWidth="1"/>
    <col min="9" max="16384" width="9" style="182"/>
  </cols>
  <sheetData>
    <row r="1" spans="1:7" s="137" customFormat="1" ht="18" x14ac:dyDescent="0.3">
      <c r="A1" s="103"/>
      <c r="B1" s="299" t="s">
        <v>566</v>
      </c>
      <c r="C1" s="301"/>
      <c r="D1" s="302"/>
      <c r="E1" s="303"/>
    </row>
    <row r="2" spans="1:7" s="137" customFormat="1" ht="18" x14ac:dyDescent="0.3">
      <c r="A2" s="103"/>
      <c r="B2" s="299"/>
      <c r="C2" s="301"/>
      <c r="D2" s="302"/>
      <c r="E2" s="303"/>
    </row>
    <row r="3" spans="1:7" s="137" customFormat="1" ht="26.25" customHeight="1" x14ac:dyDescent="0.3">
      <c r="A3" s="103" t="s">
        <v>475</v>
      </c>
      <c r="B3" s="384" t="s">
        <v>567</v>
      </c>
      <c r="C3" s="384"/>
      <c r="D3" s="384"/>
      <c r="E3" s="384"/>
    </row>
    <row r="4" spans="1:7" s="137" customFormat="1" ht="26.25" customHeight="1" x14ac:dyDescent="0.3">
      <c r="A4" s="103" t="s">
        <v>476</v>
      </c>
      <c r="B4" s="384" t="s">
        <v>487</v>
      </c>
      <c r="C4" s="384"/>
      <c r="D4" s="384"/>
      <c r="E4" s="384"/>
      <c r="G4" s="137" t="s">
        <v>185</v>
      </c>
    </row>
    <row r="5" spans="1:7" s="137" customFormat="1" ht="26.25" customHeight="1" x14ac:dyDescent="0.3">
      <c r="A5" s="103" t="s">
        <v>477</v>
      </c>
      <c r="B5" s="384" t="s">
        <v>484</v>
      </c>
      <c r="C5" s="384"/>
      <c r="D5" s="384"/>
      <c r="E5" s="384"/>
    </row>
    <row r="6" spans="1:7" s="137" customFormat="1" ht="26.25" customHeight="1" x14ac:dyDescent="0.3">
      <c r="A6" s="103" t="s">
        <v>478</v>
      </c>
      <c r="B6" s="384" t="s">
        <v>473</v>
      </c>
      <c r="C6" s="384"/>
      <c r="D6" s="384"/>
      <c r="E6" s="384"/>
    </row>
    <row r="7" spans="1:7" s="137" customFormat="1" ht="26.25" customHeight="1" x14ac:dyDescent="0.3">
      <c r="A7" s="103" t="s">
        <v>480</v>
      </c>
      <c r="B7" s="384" t="s">
        <v>568</v>
      </c>
      <c r="C7" s="384"/>
      <c r="D7" s="384"/>
      <c r="E7" s="384"/>
    </row>
    <row r="8" spans="1:7" s="137" customFormat="1" ht="26.25" customHeight="1" x14ac:dyDescent="0.3">
      <c r="A8" s="103" t="s">
        <v>481</v>
      </c>
      <c r="B8" s="384" t="s">
        <v>593</v>
      </c>
      <c r="C8" s="384"/>
      <c r="D8" s="384"/>
      <c r="E8" s="384"/>
    </row>
    <row r="9" spans="1:7" s="137" customFormat="1" ht="26.25" customHeight="1" x14ac:dyDescent="0.3">
      <c r="A9" s="103" t="s">
        <v>482</v>
      </c>
      <c r="B9" s="384" t="s">
        <v>421</v>
      </c>
      <c r="C9" s="384"/>
      <c r="D9" s="384"/>
      <c r="E9" s="384"/>
    </row>
    <row r="10" spans="1:7" s="137" customFormat="1" ht="26.25" customHeight="1" x14ac:dyDescent="0.3">
      <c r="A10" s="103" t="s">
        <v>489</v>
      </c>
      <c r="B10" s="384" t="s">
        <v>420</v>
      </c>
      <c r="C10" s="384"/>
      <c r="D10" s="384"/>
      <c r="E10" s="384"/>
    </row>
    <row r="11" spans="1:7" x14ac:dyDescent="0.3">
      <c r="A11" s="181"/>
    </row>
    <row r="12" spans="1:7" s="186" customFormat="1" ht="20" x14ac:dyDescent="0.3">
      <c r="A12" s="185"/>
      <c r="B12" s="403" t="s">
        <v>500</v>
      </c>
      <c r="C12" s="403"/>
      <c r="D12" s="403"/>
      <c r="E12" s="403"/>
    </row>
    <row r="13" spans="1:7" s="186" customFormat="1" ht="20" x14ac:dyDescent="0.3">
      <c r="A13" s="185"/>
      <c r="B13" s="309"/>
      <c r="C13" s="309"/>
      <c r="D13" s="309"/>
      <c r="E13" s="309"/>
    </row>
    <row r="14" spans="1:7" s="278" customFormat="1" ht="18" x14ac:dyDescent="0.3">
      <c r="A14" s="279"/>
      <c r="B14" s="130" t="s">
        <v>706</v>
      </c>
      <c r="C14" s="280"/>
      <c r="D14" s="280"/>
      <c r="E14" s="280"/>
      <c r="F14" s="281"/>
      <c r="G14" s="275"/>
    </row>
    <row r="15" spans="1:7" ht="14.5" thickBot="1" x14ac:dyDescent="0.35"/>
    <row r="16" spans="1:7" ht="28" x14ac:dyDescent="0.3">
      <c r="A16" s="26" t="s">
        <v>569</v>
      </c>
      <c r="B16" s="187" t="s">
        <v>594</v>
      </c>
      <c r="C16" s="187" t="s">
        <v>406</v>
      </c>
      <c r="D16" s="187" t="s">
        <v>405</v>
      </c>
      <c r="E16" s="314" t="s">
        <v>451</v>
      </c>
      <c r="F16" s="327" t="s">
        <v>695</v>
      </c>
      <c r="G16" s="187" t="s">
        <v>143</v>
      </c>
    </row>
    <row r="17" spans="1:7" ht="70" x14ac:dyDescent="0.3">
      <c r="A17" s="188">
        <v>1</v>
      </c>
      <c r="B17" s="189" t="s">
        <v>595</v>
      </c>
      <c r="C17" s="189" t="s">
        <v>596</v>
      </c>
      <c r="D17" s="189"/>
      <c r="E17" s="189"/>
      <c r="F17" s="189">
        <f>E17*D17</f>
        <v>0</v>
      </c>
      <c r="G17" s="189" t="s">
        <v>601</v>
      </c>
    </row>
    <row r="18" spans="1:7" ht="35" x14ac:dyDescent="0.3">
      <c r="A18" s="188">
        <v>2</v>
      </c>
      <c r="B18" s="189" t="s">
        <v>597</v>
      </c>
      <c r="C18" s="189" t="s">
        <v>598</v>
      </c>
      <c r="D18" s="189"/>
      <c r="E18" s="189"/>
      <c r="F18" s="189">
        <f t="shared" ref="F18:F25" si="0">E18*D18</f>
        <v>0</v>
      </c>
      <c r="G18" s="189" t="s">
        <v>601</v>
      </c>
    </row>
    <row r="19" spans="1:7" ht="35" x14ac:dyDescent="0.3">
      <c r="A19" s="188">
        <v>3</v>
      </c>
      <c r="B19" s="189" t="s">
        <v>599</v>
      </c>
      <c r="C19" s="189" t="s">
        <v>602</v>
      </c>
      <c r="D19" s="189"/>
      <c r="E19" s="189"/>
      <c r="F19" s="189">
        <f t="shared" si="0"/>
        <v>0</v>
      </c>
      <c r="G19" s="189" t="s">
        <v>600</v>
      </c>
    </row>
    <row r="20" spans="1:7" ht="35" x14ac:dyDescent="0.3">
      <c r="A20" s="188">
        <v>4</v>
      </c>
      <c r="B20" s="189" t="s">
        <v>603</v>
      </c>
      <c r="C20" s="189" t="s">
        <v>604</v>
      </c>
      <c r="D20" s="189"/>
      <c r="E20" s="189"/>
      <c r="F20" s="189">
        <f t="shared" si="0"/>
        <v>0</v>
      </c>
      <c r="G20" s="189" t="s">
        <v>605</v>
      </c>
    </row>
    <row r="21" spans="1:7" ht="35" x14ac:dyDescent="0.3">
      <c r="A21" s="188">
        <v>5</v>
      </c>
      <c r="B21" s="189" t="s">
        <v>213</v>
      </c>
      <c r="C21" s="189" t="s">
        <v>606</v>
      </c>
      <c r="D21" s="189"/>
      <c r="E21" s="189"/>
      <c r="F21" s="189">
        <f t="shared" si="0"/>
        <v>0</v>
      </c>
      <c r="G21" s="189" t="s">
        <v>605</v>
      </c>
    </row>
    <row r="22" spans="1:7" ht="52.5" x14ac:dyDescent="0.3">
      <c r="A22" s="188">
        <v>6</v>
      </c>
      <c r="B22" s="189" t="s">
        <v>607</v>
      </c>
      <c r="C22" s="189" t="s">
        <v>608</v>
      </c>
      <c r="D22" s="189"/>
      <c r="E22" s="189"/>
      <c r="F22" s="189">
        <f t="shared" si="0"/>
        <v>0</v>
      </c>
      <c r="G22" s="189" t="s">
        <v>600</v>
      </c>
    </row>
    <row r="23" spans="1:7" ht="52.5" x14ac:dyDescent="0.3">
      <c r="A23" s="188">
        <v>7</v>
      </c>
      <c r="B23" s="189" t="s">
        <v>609</v>
      </c>
      <c r="C23" s="189" t="s">
        <v>610</v>
      </c>
      <c r="D23" s="189"/>
      <c r="E23" s="189"/>
      <c r="F23" s="189">
        <f t="shared" si="0"/>
        <v>0</v>
      </c>
      <c r="G23" s="189" t="s">
        <v>611</v>
      </c>
    </row>
    <row r="24" spans="1:7" ht="17.5" x14ac:dyDescent="0.3">
      <c r="A24" s="188">
        <v>8</v>
      </c>
      <c r="B24" s="189" t="s">
        <v>407</v>
      </c>
      <c r="C24" s="189" t="s">
        <v>408</v>
      </c>
      <c r="D24" s="189">
        <v>7500</v>
      </c>
      <c r="E24" s="189"/>
      <c r="F24" s="189">
        <f t="shared" si="0"/>
        <v>0</v>
      </c>
      <c r="G24" s="189"/>
    </row>
    <row r="25" spans="1:7" ht="35" x14ac:dyDescent="0.3">
      <c r="A25" s="188">
        <v>9</v>
      </c>
      <c r="B25" s="189" t="s">
        <v>462</v>
      </c>
      <c r="C25" s="189" t="s">
        <v>409</v>
      </c>
      <c r="D25" s="189">
        <v>2500</v>
      </c>
      <c r="E25" s="189"/>
      <c r="F25" s="189">
        <f t="shared" si="0"/>
        <v>0</v>
      </c>
      <c r="G25" s="189"/>
    </row>
    <row r="26" spans="1:7" s="107" customFormat="1" ht="20.149999999999999" customHeight="1" thickBot="1" x14ac:dyDescent="0.35">
      <c r="B26" s="325" t="s">
        <v>66</v>
      </c>
      <c r="C26" s="325"/>
      <c r="D26" s="325"/>
      <c r="E26" s="325"/>
      <c r="F26" s="326">
        <f>SUM(F17:F25)</f>
        <v>0</v>
      </c>
      <c r="G26" s="137"/>
    </row>
    <row r="27" spans="1:7" ht="17.5" x14ac:dyDescent="0.3">
      <c r="B27" s="191"/>
      <c r="C27" s="191"/>
      <c r="D27" s="191"/>
    </row>
    <row r="28" spans="1:7" s="278" customFormat="1" ht="18" x14ac:dyDescent="0.3">
      <c r="A28" s="279"/>
      <c r="B28" s="130" t="s">
        <v>707</v>
      </c>
      <c r="C28" s="280"/>
      <c r="D28" s="280"/>
      <c r="E28" s="280"/>
      <c r="F28" s="281"/>
      <c r="G28" s="275"/>
    </row>
    <row r="29" spans="1:7" ht="14.5" thickBot="1" x14ac:dyDescent="0.35"/>
    <row r="30" spans="1:7" ht="28" x14ac:dyDescent="0.3">
      <c r="A30" s="313" t="s">
        <v>398</v>
      </c>
      <c r="B30" s="329" t="s">
        <v>404</v>
      </c>
      <c r="C30" s="329" t="s">
        <v>143</v>
      </c>
      <c r="D30" s="329" t="s">
        <v>405</v>
      </c>
      <c r="E30" s="314" t="s">
        <v>451</v>
      </c>
      <c r="F30" s="330" t="s">
        <v>695</v>
      </c>
    </row>
    <row r="31" spans="1:7" ht="17.5" x14ac:dyDescent="0.3">
      <c r="A31" s="331">
        <v>1</v>
      </c>
      <c r="B31" s="189" t="s">
        <v>281</v>
      </c>
      <c r="C31" s="189">
        <v>1</v>
      </c>
      <c r="D31" s="189">
        <v>450</v>
      </c>
      <c r="E31" s="195"/>
      <c r="F31" s="332">
        <f>E31*D31</f>
        <v>0</v>
      </c>
    </row>
    <row r="32" spans="1:7" ht="17.5" x14ac:dyDescent="0.3">
      <c r="A32" s="331">
        <v>2</v>
      </c>
      <c r="B32" s="189" t="s">
        <v>282</v>
      </c>
      <c r="C32" s="189">
        <v>1</v>
      </c>
      <c r="D32" s="189">
        <v>3000</v>
      </c>
      <c r="E32" s="195"/>
      <c r="F32" s="332">
        <f t="shared" ref="F32:F37" si="1">E32*D32</f>
        <v>0</v>
      </c>
    </row>
    <row r="33" spans="1:10" ht="17.5" x14ac:dyDescent="0.3">
      <c r="A33" s="331">
        <v>3</v>
      </c>
      <c r="B33" s="189" t="s">
        <v>283</v>
      </c>
      <c r="C33" s="189" t="s">
        <v>243</v>
      </c>
      <c r="D33" s="189">
        <v>3500</v>
      </c>
      <c r="E33" s="195"/>
      <c r="F33" s="332">
        <f t="shared" si="1"/>
        <v>0</v>
      </c>
    </row>
    <row r="34" spans="1:10" ht="17.5" x14ac:dyDescent="0.3">
      <c r="A34" s="331">
        <v>4</v>
      </c>
      <c r="B34" s="189" t="s">
        <v>284</v>
      </c>
      <c r="C34" s="189" t="s">
        <v>243</v>
      </c>
      <c r="D34" s="189">
        <v>3500</v>
      </c>
      <c r="E34" s="195"/>
      <c r="F34" s="332">
        <f t="shared" si="1"/>
        <v>0</v>
      </c>
    </row>
    <row r="35" spans="1:10" ht="17.5" x14ac:dyDescent="0.3">
      <c r="A35" s="331">
        <v>5</v>
      </c>
      <c r="B35" s="189" t="s">
        <v>285</v>
      </c>
      <c r="C35" s="189" t="s">
        <v>243</v>
      </c>
      <c r="D35" s="189">
        <v>3500</v>
      </c>
      <c r="E35" s="195"/>
      <c r="F35" s="332">
        <f t="shared" si="1"/>
        <v>0</v>
      </c>
    </row>
    <row r="36" spans="1:10" ht="17.5" x14ac:dyDescent="0.3">
      <c r="A36" s="331">
        <v>6</v>
      </c>
      <c r="B36" s="189" t="s">
        <v>286</v>
      </c>
      <c r="C36" s="189" t="s">
        <v>243</v>
      </c>
      <c r="D36" s="189">
        <v>2000</v>
      </c>
      <c r="E36" s="195"/>
      <c r="F36" s="332">
        <f t="shared" si="1"/>
        <v>0</v>
      </c>
    </row>
    <row r="37" spans="1:10" ht="35.5" thickBot="1" x14ac:dyDescent="0.35">
      <c r="A37" s="333">
        <v>7</v>
      </c>
      <c r="B37" s="334" t="s">
        <v>287</v>
      </c>
      <c r="C37" s="334" t="s">
        <v>243</v>
      </c>
      <c r="D37" s="334">
        <v>1200</v>
      </c>
      <c r="E37" s="335"/>
      <c r="F37" s="336">
        <f t="shared" si="1"/>
        <v>0</v>
      </c>
    </row>
    <row r="38" spans="1:10" s="107" customFormat="1" ht="20.149999999999999" customHeight="1" thickBot="1" x14ac:dyDescent="0.35">
      <c r="B38" s="325" t="s">
        <v>66</v>
      </c>
      <c r="C38" s="325"/>
      <c r="D38" s="325"/>
      <c r="E38" s="325"/>
      <c r="F38" s="326">
        <f>SUM(F31:F37)</f>
        <v>0</v>
      </c>
      <c r="G38" s="137"/>
    </row>
    <row r="39" spans="1:10" ht="17.5" x14ac:dyDescent="0.3">
      <c r="B39" s="191"/>
      <c r="C39" s="191"/>
      <c r="D39" s="191"/>
    </row>
    <row r="40" spans="1:10" ht="17.5" x14ac:dyDescent="0.3">
      <c r="B40" s="191"/>
      <c r="C40" s="191"/>
      <c r="D40" s="191"/>
    </row>
    <row r="41" spans="1:10" ht="18" x14ac:dyDescent="0.3">
      <c r="B41" s="192" t="s">
        <v>632</v>
      </c>
      <c r="C41" s="191"/>
      <c r="D41" s="191"/>
    </row>
    <row r="42" spans="1:10" ht="18" x14ac:dyDescent="0.3">
      <c r="B42" s="192"/>
      <c r="C42" s="191"/>
      <c r="D42" s="191"/>
    </row>
    <row r="43" spans="1:10" s="278" customFormat="1" ht="18.5" thickBot="1" x14ac:dyDescent="0.35">
      <c r="A43" s="279"/>
      <c r="B43" s="130" t="s">
        <v>708</v>
      </c>
      <c r="C43" s="280"/>
      <c r="D43" s="280"/>
      <c r="E43" s="280"/>
      <c r="F43" s="281"/>
      <c r="G43" s="275"/>
    </row>
    <row r="44" spans="1:10" ht="18.5" thickBot="1" x14ac:dyDescent="0.35">
      <c r="B44" s="192"/>
      <c r="C44" s="191"/>
      <c r="D44" s="191"/>
      <c r="G44" s="397" t="s">
        <v>704</v>
      </c>
      <c r="H44" s="398"/>
      <c r="I44" s="398"/>
      <c r="J44" s="399"/>
    </row>
    <row r="45" spans="1:10" ht="28" x14ac:dyDescent="0.3">
      <c r="A45" s="26" t="s">
        <v>398</v>
      </c>
      <c r="B45" s="187" t="s">
        <v>501</v>
      </c>
      <c r="C45" s="187" t="s">
        <v>143</v>
      </c>
      <c r="D45" s="187" t="s">
        <v>405</v>
      </c>
      <c r="E45" s="314" t="s">
        <v>451</v>
      </c>
      <c r="F45" s="342" t="s">
        <v>695</v>
      </c>
      <c r="G45" s="344" t="s">
        <v>502</v>
      </c>
      <c r="H45" s="337" t="s">
        <v>503</v>
      </c>
      <c r="I45" s="337" t="s">
        <v>504</v>
      </c>
      <c r="J45" s="345" t="s">
        <v>505</v>
      </c>
    </row>
    <row r="46" spans="1:10" ht="84" x14ac:dyDescent="0.3">
      <c r="A46" s="169">
        <v>1</v>
      </c>
      <c r="B46" s="193" t="s">
        <v>506</v>
      </c>
      <c r="C46" s="194" t="s">
        <v>507</v>
      </c>
      <c r="D46" s="341"/>
      <c r="E46" s="195"/>
      <c r="F46" s="343">
        <f>E46*D46</f>
        <v>0</v>
      </c>
      <c r="G46" s="346"/>
      <c r="H46" s="338">
        <v>1</v>
      </c>
      <c r="I46" s="338">
        <v>1</v>
      </c>
      <c r="J46" s="347"/>
    </row>
    <row r="47" spans="1:10" ht="28" x14ac:dyDescent="0.3">
      <c r="A47" s="169">
        <v>2</v>
      </c>
      <c r="B47" s="193" t="s">
        <v>508</v>
      </c>
      <c r="C47" s="194" t="s">
        <v>630</v>
      </c>
      <c r="D47" s="196">
        <v>460</v>
      </c>
      <c r="E47" s="196"/>
      <c r="F47" s="343">
        <f t="shared" ref="F47:F77" si="2">E47*D47</f>
        <v>0</v>
      </c>
      <c r="G47" s="346">
        <v>1</v>
      </c>
      <c r="H47" s="338">
        <v>1</v>
      </c>
      <c r="I47" s="338">
        <v>1</v>
      </c>
      <c r="J47" s="347"/>
    </row>
    <row r="48" spans="1:10" ht="42" x14ac:dyDescent="0.3">
      <c r="A48" s="169">
        <v>3</v>
      </c>
      <c r="B48" s="193" t="s">
        <v>509</v>
      </c>
      <c r="C48" s="194" t="s">
        <v>631</v>
      </c>
      <c r="D48" s="196">
        <v>550</v>
      </c>
      <c r="E48" s="196"/>
      <c r="F48" s="343">
        <f t="shared" si="2"/>
        <v>0</v>
      </c>
      <c r="G48" s="348">
        <v>1</v>
      </c>
      <c r="H48" s="340">
        <v>1</v>
      </c>
      <c r="I48" s="340">
        <v>1</v>
      </c>
      <c r="J48" s="347"/>
    </row>
    <row r="49" spans="1:10" ht="70" x14ac:dyDescent="0.3">
      <c r="A49" s="169">
        <v>4</v>
      </c>
      <c r="B49" s="193" t="s">
        <v>510</v>
      </c>
      <c r="C49" s="194" t="s">
        <v>511</v>
      </c>
      <c r="D49" s="196">
        <v>650</v>
      </c>
      <c r="E49" s="196"/>
      <c r="F49" s="343">
        <f t="shared" si="2"/>
        <v>0</v>
      </c>
      <c r="G49" s="348">
        <v>1</v>
      </c>
      <c r="H49" s="340">
        <v>1</v>
      </c>
      <c r="I49" s="340">
        <v>1</v>
      </c>
      <c r="J49" s="347"/>
    </row>
    <row r="50" spans="1:10" ht="112" x14ac:dyDescent="0.3">
      <c r="A50" s="169">
        <v>5</v>
      </c>
      <c r="B50" s="193" t="s">
        <v>512</v>
      </c>
      <c r="C50" s="194" t="s">
        <v>513</v>
      </c>
      <c r="D50" s="196">
        <v>150</v>
      </c>
      <c r="E50" s="196"/>
      <c r="F50" s="343">
        <f t="shared" si="2"/>
        <v>0</v>
      </c>
      <c r="G50" s="348">
        <v>1</v>
      </c>
      <c r="H50" s="340">
        <v>1</v>
      </c>
      <c r="I50" s="340">
        <v>1</v>
      </c>
      <c r="J50" s="347"/>
    </row>
    <row r="51" spans="1:10" ht="112" x14ac:dyDescent="0.3">
      <c r="A51" s="169">
        <v>6</v>
      </c>
      <c r="B51" s="193" t="s">
        <v>514</v>
      </c>
      <c r="C51" s="194" t="s">
        <v>515</v>
      </c>
      <c r="D51" s="196">
        <v>650</v>
      </c>
      <c r="E51" s="196"/>
      <c r="F51" s="343">
        <f t="shared" si="2"/>
        <v>0</v>
      </c>
      <c r="G51" s="348">
        <v>1</v>
      </c>
      <c r="H51" s="340">
        <v>1</v>
      </c>
      <c r="I51" s="340">
        <v>1</v>
      </c>
      <c r="J51" s="347"/>
    </row>
    <row r="52" spans="1:10" ht="70" x14ac:dyDescent="0.3">
      <c r="A52" s="169">
        <v>7</v>
      </c>
      <c r="B52" s="197" t="s">
        <v>516</v>
      </c>
      <c r="C52" s="194" t="s">
        <v>517</v>
      </c>
      <c r="D52" s="196">
        <v>150</v>
      </c>
      <c r="E52" s="196"/>
      <c r="F52" s="343">
        <f t="shared" si="2"/>
        <v>0</v>
      </c>
      <c r="G52" s="346">
        <v>1</v>
      </c>
      <c r="H52" s="338">
        <v>1</v>
      </c>
      <c r="I52" s="338">
        <v>1</v>
      </c>
      <c r="J52" s="347"/>
    </row>
    <row r="53" spans="1:10" ht="98" x14ac:dyDescent="0.3">
      <c r="A53" s="169">
        <v>8</v>
      </c>
      <c r="B53" s="193" t="s">
        <v>518</v>
      </c>
      <c r="C53" s="194" t="s">
        <v>519</v>
      </c>
      <c r="D53" s="196">
        <v>410</v>
      </c>
      <c r="E53" s="196"/>
      <c r="F53" s="343">
        <f t="shared" si="2"/>
        <v>0</v>
      </c>
      <c r="G53" s="348">
        <v>1</v>
      </c>
      <c r="H53" s="340">
        <v>1</v>
      </c>
      <c r="I53" s="340">
        <v>1</v>
      </c>
      <c r="J53" s="347"/>
    </row>
    <row r="54" spans="1:10" ht="112" x14ac:dyDescent="0.3">
      <c r="A54" s="169">
        <v>9</v>
      </c>
      <c r="B54" s="193" t="s">
        <v>520</v>
      </c>
      <c r="C54" s="194" t="s">
        <v>521</v>
      </c>
      <c r="D54" s="196">
        <v>360</v>
      </c>
      <c r="E54" s="196"/>
      <c r="F54" s="343">
        <f t="shared" si="2"/>
        <v>0</v>
      </c>
      <c r="G54" s="346"/>
      <c r="H54" s="338"/>
      <c r="I54" s="339">
        <v>1</v>
      </c>
      <c r="J54" s="347">
        <v>1</v>
      </c>
    </row>
    <row r="55" spans="1:10" ht="98" x14ac:dyDescent="0.3">
      <c r="A55" s="169">
        <v>10</v>
      </c>
      <c r="B55" s="193" t="s">
        <v>522</v>
      </c>
      <c r="C55" s="194" t="s">
        <v>523</v>
      </c>
      <c r="D55" s="195"/>
      <c r="E55" s="195"/>
      <c r="F55" s="343">
        <f t="shared" si="2"/>
        <v>0</v>
      </c>
      <c r="G55" s="346"/>
      <c r="H55" s="338"/>
      <c r="I55" s="339">
        <v>1</v>
      </c>
      <c r="J55" s="347">
        <v>1</v>
      </c>
    </row>
    <row r="56" spans="1:10" ht="56" x14ac:dyDescent="0.3">
      <c r="A56" s="169">
        <v>11</v>
      </c>
      <c r="B56" s="193" t="s">
        <v>524</v>
      </c>
      <c r="C56" s="194" t="s">
        <v>525</v>
      </c>
      <c r="D56" s="196">
        <v>550</v>
      </c>
      <c r="E56" s="196"/>
      <c r="F56" s="343">
        <f t="shared" si="2"/>
        <v>0</v>
      </c>
      <c r="G56" s="348">
        <v>1</v>
      </c>
      <c r="H56" s="340">
        <v>1</v>
      </c>
      <c r="I56" s="340">
        <v>1</v>
      </c>
      <c r="J56" s="347"/>
    </row>
    <row r="57" spans="1:10" ht="42" x14ac:dyDescent="0.3">
      <c r="A57" s="169">
        <v>12</v>
      </c>
      <c r="B57" s="193" t="s">
        <v>526</v>
      </c>
      <c r="C57" s="194" t="s">
        <v>527</v>
      </c>
      <c r="D57" s="196">
        <v>150</v>
      </c>
      <c r="E57" s="196"/>
      <c r="F57" s="343">
        <f t="shared" si="2"/>
        <v>0</v>
      </c>
      <c r="G57" s="348">
        <v>1</v>
      </c>
      <c r="H57" s="340">
        <v>1</v>
      </c>
      <c r="I57" s="340">
        <v>1</v>
      </c>
      <c r="J57" s="347"/>
    </row>
    <row r="58" spans="1:10" ht="70" x14ac:dyDescent="0.3">
      <c r="A58" s="169">
        <v>13</v>
      </c>
      <c r="B58" s="193" t="s">
        <v>528</v>
      </c>
      <c r="C58" s="194" t="s">
        <v>529</v>
      </c>
      <c r="D58" s="196">
        <v>260</v>
      </c>
      <c r="E58" s="196"/>
      <c r="F58" s="343">
        <f t="shared" si="2"/>
        <v>0</v>
      </c>
      <c r="G58" s="348">
        <v>1</v>
      </c>
      <c r="H58" s="340">
        <v>1</v>
      </c>
      <c r="I58" s="338"/>
      <c r="J58" s="347"/>
    </row>
    <row r="59" spans="1:10" ht="56" x14ac:dyDescent="0.3">
      <c r="A59" s="169">
        <v>14</v>
      </c>
      <c r="B59" s="193" t="s">
        <v>530</v>
      </c>
      <c r="C59" s="194" t="s">
        <v>531</v>
      </c>
      <c r="D59" s="196">
        <v>150</v>
      </c>
      <c r="E59" s="196"/>
      <c r="F59" s="343">
        <f t="shared" si="2"/>
        <v>0</v>
      </c>
      <c r="G59" s="348">
        <v>1</v>
      </c>
      <c r="H59" s="340">
        <v>1</v>
      </c>
      <c r="I59" s="338"/>
      <c r="J59" s="347"/>
    </row>
    <row r="60" spans="1:10" ht="28" x14ac:dyDescent="0.3">
      <c r="A60" s="169">
        <v>15</v>
      </c>
      <c r="B60" s="193" t="s">
        <v>532</v>
      </c>
      <c r="C60" s="194" t="s">
        <v>533</v>
      </c>
      <c r="D60" s="196">
        <v>860</v>
      </c>
      <c r="E60" s="196"/>
      <c r="F60" s="343">
        <f t="shared" si="2"/>
        <v>0</v>
      </c>
      <c r="G60" s="348">
        <v>1</v>
      </c>
      <c r="H60" s="340">
        <v>1</v>
      </c>
      <c r="I60" s="338"/>
      <c r="J60" s="347"/>
    </row>
    <row r="61" spans="1:10" x14ac:dyDescent="0.3">
      <c r="A61" s="169">
        <v>16</v>
      </c>
      <c r="B61" s="193" t="s">
        <v>612</v>
      </c>
      <c r="C61" s="194" t="s">
        <v>629</v>
      </c>
      <c r="D61" s="196">
        <v>1600</v>
      </c>
      <c r="E61" s="196"/>
      <c r="F61" s="343">
        <f t="shared" si="2"/>
        <v>0</v>
      </c>
      <c r="G61" s="346"/>
      <c r="H61" s="338"/>
      <c r="I61" s="338"/>
      <c r="J61" s="347">
        <v>1</v>
      </c>
    </row>
    <row r="62" spans="1:10" ht="56" x14ac:dyDescent="0.3">
      <c r="A62" s="169">
        <v>17</v>
      </c>
      <c r="B62" s="193" t="s">
        <v>534</v>
      </c>
      <c r="C62" s="194" t="s">
        <v>535</v>
      </c>
      <c r="D62" s="196">
        <v>240</v>
      </c>
      <c r="E62" s="196"/>
      <c r="F62" s="343">
        <f t="shared" si="2"/>
        <v>0</v>
      </c>
      <c r="G62" s="346"/>
      <c r="H62" s="338"/>
      <c r="I62" s="338"/>
      <c r="J62" s="347">
        <v>1</v>
      </c>
    </row>
    <row r="63" spans="1:10" ht="28" x14ac:dyDescent="0.3">
      <c r="A63" s="169">
        <v>18</v>
      </c>
      <c r="B63" s="193" t="s">
        <v>536</v>
      </c>
      <c r="C63" s="194" t="s">
        <v>537</v>
      </c>
      <c r="D63" s="196">
        <v>120</v>
      </c>
      <c r="E63" s="196"/>
      <c r="F63" s="343">
        <f t="shared" si="2"/>
        <v>0</v>
      </c>
      <c r="G63" s="346"/>
      <c r="H63" s="338">
        <v>1</v>
      </c>
      <c r="I63" s="338"/>
      <c r="J63" s="347"/>
    </row>
    <row r="64" spans="1:10" ht="70" x14ac:dyDescent="0.3">
      <c r="A64" s="169">
        <v>19</v>
      </c>
      <c r="B64" s="193" t="s">
        <v>538</v>
      </c>
      <c r="C64" s="194" t="s">
        <v>539</v>
      </c>
      <c r="D64" s="196">
        <v>200</v>
      </c>
      <c r="E64" s="196"/>
      <c r="F64" s="343">
        <f t="shared" si="2"/>
        <v>0</v>
      </c>
      <c r="G64" s="346">
        <v>1</v>
      </c>
      <c r="H64" s="338">
        <v>1</v>
      </c>
      <c r="I64" s="338"/>
      <c r="J64" s="347"/>
    </row>
    <row r="65" spans="1:10" ht="70" x14ac:dyDescent="0.3">
      <c r="A65" s="169">
        <v>20</v>
      </c>
      <c r="B65" s="193" t="s">
        <v>540</v>
      </c>
      <c r="C65" s="194" t="s">
        <v>541</v>
      </c>
      <c r="D65" s="196">
        <v>220</v>
      </c>
      <c r="E65" s="196"/>
      <c r="F65" s="343">
        <f t="shared" si="2"/>
        <v>0</v>
      </c>
      <c r="G65" s="346">
        <v>1</v>
      </c>
      <c r="H65" s="338">
        <v>1</v>
      </c>
      <c r="I65" s="338"/>
      <c r="J65" s="347"/>
    </row>
    <row r="66" spans="1:10" ht="56" x14ac:dyDescent="0.3">
      <c r="A66" s="169">
        <v>21</v>
      </c>
      <c r="B66" s="193" t="s">
        <v>542</v>
      </c>
      <c r="C66" s="194" t="s">
        <v>543</v>
      </c>
      <c r="D66" s="196">
        <v>120</v>
      </c>
      <c r="E66" s="196"/>
      <c r="F66" s="343">
        <f t="shared" si="2"/>
        <v>0</v>
      </c>
      <c r="G66" s="346"/>
      <c r="H66" s="338">
        <v>1</v>
      </c>
      <c r="I66" s="338"/>
      <c r="J66" s="347">
        <v>1</v>
      </c>
    </row>
    <row r="67" spans="1:10" ht="42" x14ac:dyDescent="0.3">
      <c r="A67" s="169">
        <v>22</v>
      </c>
      <c r="B67" s="193" t="s">
        <v>544</v>
      </c>
      <c r="C67" s="194" t="s">
        <v>545</v>
      </c>
      <c r="D67" s="196">
        <v>550</v>
      </c>
      <c r="E67" s="196"/>
      <c r="F67" s="343">
        <f t="shared" si="2"/>
        <v>0</v>
      </c>
      <c r="G67" s="348">
        <v>1</v>
      </c>
      <c r="H67" s="340">
        <v>1</v>
      </c>
      <c r="I67" s="340">
        <v>1</v>
      </c>
      <c r="J67" s="347"/>
    </row>
    <row r="68" spans="1:10" ht="70" x14ac:dyDescent="0.3">
      <c r="A68" s="169">
        <v>23</v>
      </c>
      <c r="B68" s="193" t="s">
        <v>546</v>
      </c>
      <c r="C68" s="194" t="s">
        <v>547</v>
      </c>
      <c r="D68" s="196">
        <v>550</v>
      </c>
      <c r="E68" s="196"/>
      <c r="F68" s="343">
        <f t="shared" si="2"/>
        <v>0</v>
      </c>
      <c r="G68" s="348">
        <v>1</v>
      </c>
      <c r="H68" s="340">
        <v>1</v>
      </c>
      <c r="I68" s="340">
        <v>1</v>
      </c>
      <c r="J68" s="347"/>
    </row>
    <row r="69" spans="1:10" ht="98" x14ac:dyDescent="0.3">
      <c r="A69" s="169">
        <v>24</v>
      </c>
      <c r="B69" s="193" t="s">
        <v>548</v>
      </c>
      <c r="C69" s="194" t="s">
        <v>549</v>
      </c>
      <c r="D69" s="196">
        <v>80</v>
      </c>
      <c r="E69" s="196"/>
      <c r="F69" s="343">
        <f t="shared" si="2"/>
        <v>0</v>
      </c>
      <c r="G69" s="346">
        <v>1</v>
      </c>
      <c r="H69" s="338">
        <v>1</v>
      </c>
      <c r="I69" s="338"/>
      <c r="J69" s="347">
        <v>1</v>
      </c>
    </row>
    <row r="70" spans="1:10" ht="28" x14ac:dyDescent="0.3">
      <c r="A70" s="169">
        <v>25</v>
      </c>
      <c r="B70" s="193" t="s">
        <v>550</v>
      </c>
      <c r="C70" s="194" t="s">
        <v>551</v>
      </c>
      <c r="D70" s="196">
        <v>1000</v>
      </c>
      <c r="E70" s="196"/>
      <c r="F70" s="343">
        <f t="shared" si="2"/>
        <v>0</v>
      </c>
      <c r="G70" s="346">
        <v>1</v>
      </c>
      <c r="H70" s="338">
        <v>1</v>
      </c>
      <c r="I70" s="338">
        <v>1</v>
      </c>
      <c r="J70" s="347"/>
    </row>
    <row r="71" spans="1:10" ht="42" x14ac:dyDescent="0.3">
      <c r="A71" s="169">
        <v>26</v>
      </c>
      <c r="B71" s="193" t="s">
        <v>552</v>
      </c>
      <c r="C71" s="194" t="s">
        <v>553</v>
      </c>
      <c r="D71" s="196">
        <v>130</v>
      </c>
      <c r="E71" s="196"/>
      <c r="F71" s="343">
        <f t="shared" si="2"/>
        <v>0</v>
      </c>
      <c r="G71" s="346">
        <v>1</v>
      </c>
      <c r="H71" s="338">
        <v>1</v>
      </c>
      <c r="I71" s="338">
        <v>1</v>
      </c>
      <c r="J71" s="347"/>
    </row>
    <row r="72" spans="1:10" ht="42" x14ac:dyDescent="0.3">
      <c r="A72" s="169">
        <v>27</v>
      </c>
      <c r="B72" s="193" t="s">
        <v>554</v>
      </c>
      <c r="C72" s="194" t="s">
        <v>555</v>
      </c>
      <c r="D72" s="196">
        <v>80</v>
      </c>
      <c r="E72" s="196"/>
      <c r="F72" s="343">
        <f t="shared" si="2"/>
        <v>0</v>
      </c>
      <c r="G72" s="346">
        <v>1</v>
      </c>
      <c r="H72" s="338">
        <v>1</v>
      </c>
      <c r="I72" s="338">
        <v>1</v>
      </c>
      <c r="J72" s="347"/>
    </row>
    <row r="73" spans="1:10" ht="70" x14ac:dyDescent="0.3">
      <c r="A73" s="169">
        <v>28</v>
      </c>
      <c r="B73" s="193" t="s">
        <v>556</v>
      </c>
      <c r="C73" s="194" t="s">
        <v>557</v>
      </c>
      <c r="D73" s="196">
        <v>200</v>
      </c>
      <c r="E73" s="196"/>
      <c r="F73" s="343">
        <f t="shared" si="2"/>
        <v>0</v>
      </c>
      <c r="G73" s="346">
        <v>1</v>
      </c>
      <c r="H73" s="338"/>
      <c r="I73" s="338">
        <v>1</v>
      </c>
      <c r="J73" s="347"/>
    </row>
    <row r="74" spans="1:10" ht="28" x14ac:dyDescent="0.3">
      <c r="A74" s="169">
        <v>29</v>
      </c>
      <c r="B74" s="193" t="s">
        <v>558</v>
      </c>
      <c r="C74" s="194" t="s">
        <v>559</v>
      </c>
      <c r="D74" s="196">
        <v>50</v>
      </c>
      <c r="E74" s="196"/>
      <c r="F74" s="343">
        <f t="shared" si="2"/>
        <v>0</v>
      </c>
      <c r="G74" s="346"/>
      <c r="H74" s="338"/>
      <c r="I74" s="338">
        <v>1</v>
      </c>
      <c r="J74" s="347"/>
    </row>
    <row r="75" spans="1:10" ht="70" x14ac:dyDescent="0.3">
      <c r="A75" s="169">
        <v>30</v>
      </c>
      <c r="B75" s="193" t="s">
        <v>560</v>
      </c>
      <c r="C75" s="194" t="s">
        <v>561</v>
      </c>
      <c r="D75" s="196">
        <v>200</v>
      </c>
      <c r="E75" s="196"/>
      <c r="F75" s="343">
        <f t="shared" si="2"/>
        <v>0</v>
      </c>
      <c r="G75" s="346"/>
      <c r="H75" s="338">
        <v>1</v>
      </c>
      <c r="I75" s="338"/>
      <c r="J75" s="347"/>
    </row>
    <row r="76" spans="1:10" ht="56" x14ac:dyDescent="0.3">
      <c r="A76" s="169">
        <v>31</v>
      </c>
      <c r="B76" s="193" t="s">
        <v>562</v>
      </c>
      <c r="C76" s="194" t="s">
        <v>563</v>
      </c>
      <c r="D76" s="196">
        <v>140</v>
      </c>
      <c r="E76" s="196"/>
      <c r="F76" s="343">
        <f t="shared" si="2"/>
        <v>0</v>
      </c>
      <c r="G76" s="346">
        <v>1</v>
      </c>
      <c r="H76" s="338">
        <v>1</v>
      </c>
      <c r="I76" s="338"/>
      <c r="J76" s="347"/>
    </row>
    <row r="77" spans="1:10" ht="28.5" thickBot="1" x14ac:dyDescent="0.35">
      <c r="A77" s="169">
        <v>32</v>
      </c>
      <c r="B77" s="193" t="s">
        <v>564</v>
      </c>
      <c r="C77" s="194" t="s">
        <v>565</v>
      </c>
      <c r="D77" s="196">
        <v>40</v>
      </c>
      <c r="E77" s="196"/>
      <c r="F77" s="343">
        <f t="shared" si="2"/>
        <v>0</v>
      </c>
      <c r="G77" s="349">
        <v>1</v>
      </c>
      <c r="H77" s="350">
        <v>1</v>
      </c>
      <c r="I77" s="350"/>
      <c r="J77" s="351"/>
    </row>
    <row r="78" spans="1:10" s="107" customFormat="1" ht="20.149999999999999" customHeight="1" thickBot="1" x14ac:dyDescent="0.35">
      <c r="B78" s="325" t="s">
        <v>66</v>
      </c>
      <c r="C78" s="325"/>
      <c r="D78" s="325"/>
      <c r="E78" s="325"/>
      <c r="F78" s="326">
        <f>SUM(F46:F77)</f>
        <v>0</v>
      </c>
      <c r="G78" s="137"/>
    </row>
    <row r="81" spans="1:7" s="107" customFormat="1" ht="44.25" customHeight="1" thickBot="1" x14ac:dyDescent="0.35">
      <c r="B81" s="400" t="s">
        <v>705</v>
      </c>
      <c r="C81" s="401"/>
      <c r="D81" s="401"/>
      <c r="E81" s="402"/>
      <c r="F81" s="326">
        <f>F26+F38+F78</f>
        <v>0</v>
      </c>
      <c r="G81" s="137"/>
    </row>
    <row r="83" spans="1:7" ht="14.5" thickBot="1" x14ac:dyDescent="0.35"/>
    <row r="84" spans="1:7" s="278" customFormat="1" ht="60.75" customHeight="1" x14ac:dyDescent="0.3">
      <c r="B84" s="393" t="s">
        <v>590</v>
      </c>
      <c r="C84" s="394"/>
      <c r="D84" s="394"/>
      <c r="E84" s="395"/>
      <c r="F84" s="283"/>
      <c r="G84" s="287"/>
    </row>
    <row r="85" spans="1:7" s="278" customFormat="1" ht="43.5" customHeight="1" x14ac:dyDescent="0.3">
      <c r="A85" s="288"/>
      <c r="B85" s="277"/>
      <c r="D85" s="289"/>
      <c r="E85" s="357"/>
      <c r="F85" s="328" t="s">
        <v>483</v>
      </c>
    </row>
  </sheetData>
  <mergeCells count="12">
    <mergeCell ref="G44:J44"/>
    <mergeCell ref="B84:E84"/>
    <mergeCell ref="B81:E81"/>
    <mergeCell ref="B9:E9"/>
    <mergeCell ref="B10:E10"/>
    <mergeCell ref="B12:E12"/>
    <mergeCell ref="B8:E8"/>
    <mergeCell ref="B3:E3"/>
    <mergeCell ref="B4:E4"/>
    <mergeCell ref="B5:E5"/>
    <mergeCell ref="B6:E6"/>
    <mergeCell ref="B7:E7"/>
  </mergeCells>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7"/>
  <dimension ref="A2:J23"/>
  <sheetViews>
    <sheetView rightToLeft="1" workbookViewId="0">
      <selection activeCell="E21" sqref="E21"/>
    </sheetView>
  </sheetViews>
  <sheetFormatPr defaultColWidth="9" defaultRowHeight="14" x14ac:dyDescent="0.3"/>
  <cols>
    <col min="1" max="1" width="9" style="110"/>
    <col min="2" max="2" width="18.08203125" style="110" customWidth="1"/>
    <col min="3" max="3" width="9.83203125" style="110" customWidth="1"/>
    <col min="4" max="4" width="9" style="110"/>
    <col min="5" max="5" width="13.58203125" style="110" customWidth="1"/>
    <col min="6" max="6" width="38.83203125" style="110" customWidth="1"/>
    <col min="7" max="7" width="9" style="110"/>
    <col min="8" max="8" width="12.83203125" style="110" customWidth="1"/>
    <col min="9" max="9" width="14.08203125" style="110" customWidth="1"/>
    <col min="10" max="10" width="14" style="110" customWidth="1"/>
    <col min="11" max="16384" width="9" style="110"/>
  </cols>
  <sheetData>
    <row r="2" spans="1:10" ht="18" x14ac:dyDescent="0.3">
      <c r="A2" s="130" t="s">
        <v>628</v>
      </c>
      <c r="B2" s="198"/>
      <c r="C2" s="198"/>
      <c r="D2" s="198"/>
      <c r="E2" s="198"/>
      <c r="F2" s="198"/>
      <c r="H2" s="198"/>
      <c r="I2" s="198"/>
      <c r="J2" s="198"/>
    </row>
    <row r="3" spans="1:10" ht="18" x14ac:dyDescent="0.3">
      <c r="A3" s="208" t="s">
        <v>627</v>
      </c>
      <c r="B3" s="407" t="s">
        <v>664</v>
      </c>
      <c r="C3" s="407"/>
      <c r="D3" s="407"/>
      <c r="E3" s="407"/>
      <c r="F3" s="407"/>
      <c r="H3" s="198"/>
      <c r="I3" s="198"/>
      <c r="J3" s="198"/>
    </row>
    <row r="5" spans="1:10" s="107" customFormat="1" ht="18.5" thickBot="1" x14ac:dyDescent="0.35">
      <c r="B5" s="130" t="s">
        <v>589</v>
      </c>
      <c r="C5" s="131"/>
      <c r="D5" s="131"/>
      <c r="E5" s="131"/>
      <c r="F5" s="131"/>
      <c r="G5" s="131"/>
      <c r="I5" s="132"/>
      <c r="J5" s="103"/>
    </row>
    <row r="6" spans="1:10" s="107" customFormat="1" ht="18.5" thickBot="1" x14ac:dyDescent="0.35">
      <c r="A6" s="133"/>
      <c r="B6" s="131"/>
      <c r="C6" s="131"/>
      <c r="D6" s="131"/>
      <c r="E6" s="131"/>
      <c r="F6" s="131"/>
      <c r="H6" s="404" t="s">
        <v>588</v>
      </c>
      <c r="I6" s="405"/>
      <c r="J6" s="406"/>
    </row>
    <row r="7" spans="1:10" s="107" customFormat="1" ht="42" x14ac:dyDescent="0.3">
      <c r="A7" s="199" t="s">
        <v>398</v>
      </c>
      <c r="B7" s="200" t="s">
        <v>99</v>
      </c>
      <c r="C7" s="200" t="s">
        <v>587</v>
      </c>
      <c r="D7" s="201" t="s">
        <v>451</v>
      </c>
      <c r="E7" s="327" t="s">
        <v>695</v>
      </c>
      <c r="F7" s="202" t="s">
        <v>575</v>
      </c>
      <c r="H7" s="203" t="s">
        <v>696</v>
      </c>
      <c r="I7" s="204" t="s">
        <v>585</v>
      </c>
      <c r="J7" s="205" t="s">
        <v>586</v>
      </c>
    </row>
    <row r="8" spans="1:10" s="107" customFormat="1" ht="20.149999999999999" customHeight="1" x14ac:dyDescent="0.3">
      <c r="A8" s="169">
        <v>1</v>
      </c>
      <c r="B8" s="134"/>
      <c r="C8" s="135"/>
      <c r="D8" s="136"/>
      <c r="E8" s="136">
        <f>C8*D8</f>
        <v>0</v>
      </c>
      <c r="F8" s="206"/>
      <c r="H8" s="207"/>
      <c r="I8" s="136"/>
      <c r="J8" s="206">
        <v>1</v>
      </c>
    </row>
    <row r="9" spans="1:10" s="107" customFormat="1" ht="20.149999999999999" customHeight="1" x14ac:dyDescent="0.3">
      <c r="A9" s="169">
        <v>2</v>
      </c>
      <c r="B9" s="134"/>
      <c r="C9" s="135">
        <f t="shared" ref="C9:C20" si="0">J9</f>
        <v>0</v>
      </c>
      <c r="D9" s="136"/>
      <c r="E9" s="136">
        <f t="shared" ref="E9:E20" si="1">C9*D9</f>
        <v>0</v>
      </c>
      <c r="F9" s="206"/>
      <c r="H9" s="207"/>
      <c r="I9" s="136"/>
      <c r="J9" s="206"/>
    </row>
    <row r="10" spans="1:10" s="107" customFormat="1" ht="20.149999999999999" customHeight="1" x14ac:dyDescent="0.3">
      <c r="A10" s="169">
        <v>3</v>
      </c>
      <c r="B10" s="134"/>
      <c r="C10" s="135">
        <f t="shared" si="0"/>
        <v>0</v>
      </c>
      <c r="D10" s="136"/>
      <c r="E10" s="136">
        <f t="shared" si="1"/>
        <v>0</v>
      </c>
      <c r="F10" s="206"/>
      <c r="H10" s="207"/>
      <c r="I10" s="136"/>
      <c r="J10" s="206"/>
    </row>
    <row r="11" spans="1:10" s="107" customFormat="1" ht="20.149999999999999" customHeight="1" x14ac:dyDescent="0.3">
      <c r="A11" s="169">
        <v>4</v>
      </c>
      <c r="B11" s="134"/>
      <c r="C11" s="135">
        <f t="shared" si="0"/>
        <v>0</v>
      </c>
      <c r="D11" s="136"/>
      <c r="E11" s="136">
        <f t="shared" si="1"/>
        <v>0</v>
      </c>
      <c r="F11" s="206"/>
      <c r="H11" s="207"/>
      <c r="I11" s="136"/>
      <c r="J11" s="206"/>
    </row>
    <row r="12" spans="1:10" s="107" customFormat="1" ht="20.149999999999999" customHeight="1" x14ac:dyDescent="0.3">
      <c r="A12" s="169">
        <v>5</v>
      </c>
      <c r="B12" s="134"/>
      <c r="C12" s="135">
        <f t="shared" si="0"/>
        <v>0</v>
      </c>
      <c r="D12" s="136"/>
      <c r="E12" s="136">
        <f t="shared" si="1"/>
        <v>0</v>
      </c>
      <c r="F12" s="206"/>
      <c r="H12" s="207"/>
      <c r="I12" s="136"/>
      <c r="J12" s="206"/>
    </row>
    <row r="13" spans="1:10" s="107" customFormat="1" ht="20.149999999999999" customHeight="1" x14ac:dyDescent="0.3">
      <c r="A13" s="169">
        <v>6</v>
      </c>
      <c r="B13" s="134"/>
      <c r="C13" s="135">
        <f t="shared" si="0"/>
        <v>0</v>
      </c>
      <c r="D13" s="136"/>
      <c r="E13" s="136">
        <f t="shared" si="1"/>
        <v>0</v>
      </c>
      <c r="F13" s="206"/>
      <c r="H13" s="207"/>
      <c r="I13" s="136"/>
      <c r="J13" s="206"/>
    </row>
    <row r="14" spans="1:10" s="107" customFormat="1" ht="20.149999999999999" customHeight="1" x14ac:dyDescent="0.3">
      <c r="A14" s="169">
        <v>7</v>
      </c>
      <c r="B14" s="134"/>
      <c r="C14" s="135">
        <f t="shared" si="0"/>
        <v>0</v>
      </c>
      <c r="D14" s="136"/>
      <c r="E14" s="136">
        <f t="shared" si="1"/>
        <v>0</v>
      </c>
      <c r="F14" s="206"/>
      <c r="H14" s="207"/>
      <c r="I14" s="136"/>
      <c r="J14" s="206"/>
    </row>
    <row r="15" spans="1:10" s="107" customFormat="1" ht="20.149999999999999" customHeight="1" x14ac:dyDescent="0.3">
      <c r="A15" s="169">
        <v>8</v>
      </c>
      <c r="B15" s="134"/>
      <c r="C15" s="135">
        <f t="shared" si="0"/>
        <v>0</v>
      </c>
      <c r="D15" s="136"/>
      <c r="E15" s="136">
        <f t="shared" si="1"/>
        <v>0</v>
      </c>
      <c r="F15" s="206"/>
      <c r="H15" s="207"/>
      <c r="I15" s="136"/>
      <c r="J15" s="206"/>
    </row>
    <row r="16" spans="1:10" s="107" customFormat="1" ht="20.149999999999999" customHeight="1" x14ac:dyDescent="0.3">
      <c r="A16" s="169">
        <v>9</v>
      </c>
      <c r="B16" s="134"/>
      <c r="C16" s="135">
        <f t="shared" si="0"/>
        <v>0</v>
      </c>
      <c r="D16" s="136"/>
      <c r="E16" s="136">
        <f t="shared" si="1"/>
        <v>0</v>
      </c>
      <c r="F16" s="206"/>
      <c r="H16" s="207"/>
      <c r="I16" s="136"/>
      <c r="J16" s="206"/>
    </row>
    <row r="17" spans="1:10" s="107" customFormat="1" ht="20.149999999999999" customHeight="1" x14ac:dyDescent="0.3">
      <c r="A17" s="169">
        <v>10</v>
      </c>
      <c r="B17" s="134"/>
      <c r="C17" s="135">
        <f t="shared" si="0"/>
        <v>0</v>
      </c>
      <c r="D17" s="136"/>
      <c r="E17" s="136">
        <f t="shared" si="1"/>
        <v>0</v>
      </c>
      <c r="F17" s="206"/>
      <c r="H17" s="207"/>
      <c r="I17" s="136"/>
      <c r="J17" s="206"/>
    </row>
    <row r="18" spans="1:10" s="107" customFormat="1" ht="20.149999999999999" customHeight="1" x14ac:dyDescent="0.3">
      <c r="A18" s="169">
        <v>11</v>
      </c>
      <c r="B18" s="134"/>
      <c r="C18" s="135">
        <f t="shared" si="0"/>
        <v>0</v>
      </c>
      <c r="D18" s="136"/>
      <c r="E18" s="136">
        <f t="shared" si="1"/>
        <v>0</v>
      </c>
      <c r="F18" s="206"/>
      <c r="H18" s="207"/>
      <c r="I18" s="136"/>
      <c r="J18" s="206"/>
    </row>
    <row r="19" spans="1:10" s="107" customFormat="1" ht="20.149999999999999" customHeight="1" x14ac:dyDescent="0.3">
      <c r="A19" s="169">
        <v>12</v>
      </c>
      <c r="B19" s="134"/>
      <c r="C19" s="135">
        <f t="shared" si="0"/>
        <v>0</v>
      </c>
      <c r="D19" s="136"/>
      <c r="E19" s="136">
        <f t="shared" si="1"/>
        <v>0</v>
      </c>
      <c r="F19" s="206"/>
      <c r="H19" s="207"/>
      <c r="I19" s="136"/>
      <c r="J19" s="206"/>
    </row>
    <row r="20" spans="1:10" s="107" customFormat="1" ht="20.149999999999999" customHeight="1" x14ac:dyDescent="0.3">
      <c r="A20" s="169">
        <v>13</v>
      </c>
      <c r="B20" s="134"/>
      <c r="C20" s="135">
        <f t="shared" si="0"/>
        <v>0</v>
      </c>
      <c r="D20" s="136"/>
      <c r="E20" s="136">
        <f t="shared" si="1"/>
        <v>0</v>
      </c>
      <c r="F20" s="206"/>
      <c r="H20" s="207"/>
      <c r="I20" s="136"/>
      <c r="J20" s="206"/>
    </row>
    <row r="21" spans="1:10" s="137" customFormat="1" ht="20.149999999999999" customHeight="1" thickBot="1" x14ac:dyDescent="0.35">
      <c r="A21" s="352"/>
      <c r="B21" s="353" t="s">
        <v>66</v>
      </c>
      <c r="C21" s="353"/>
      <c r="D21" s="353"/>
      <c r="E21" s="320">
        <f>SUM(E8:E20)</f>
        <v>0</v>
      </c>
      <c r="F21" s="354"/>
      <c r="G21" s="355"/>
      <c r="H21" s="356"/>
      <c r="I21" s="353"/>
      <c r="J21" s="354"/>
    </row>
    <row r="22" spans="1:10" s="107" customFormat="1" ht="42" x14ac:dyDescent="0.3">
      <c r="A22" s="138"/>
      <c r="B22" s="106"/>
      <c r="E22" s="140" t="s">
        <v>483</v>
      </c>
      <c r="F22" s="139"/>
    </row>
    <row r="23" spans="1:10" s="107" customFormat="1" ht="15.5" x14ac:dyDescent="0.3">
      <c r="A23" s="103"/>
      <c r="C23" s="105"/>
      <c r="D23" s="106"/>
    </row>
  </sheetData>
  <mergeCells count="2">
    <mergeCell ref="H6:J6"/>
    <mergeCell ref="B3:F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53341AECA9AC4D16BEBCB25A3AF69283" ma:contentTypeVersion="1" ma:contentTypeDescription="צור מסמך חדש." ma:contentTypeScope="" ma:versionID="28fb3e67608af3ded7869f15c8e80614">
  <xsd:schema xmlns:xsd="http://www.w3.org/2001/XMLSchema" xmlns:xs="http://www.w3.org/2001/XMLSchema" xmlns:p="http://schemas.microsoft.com/office/2006/metadata/properties" xmlns:ns1="http://schemas.microsoft.com/sharepoint/v3" targetNamespace="http://schemas.microsoft.com/office/2006/metadata/properties" ma:root="true" ma:fieldsID="08da46b6ae811ef844734bd8bf08ae2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מתזמן תאריך התחלה" ma:description="" ma:internalName="PublishingStartDate">
      <xsd:simpleType>
        <xsd:restriction base="dms:Unknown"/>
      </xsd:simpleType>
    </xsd:element>
    <xsd:element name="PublishingExpirationDate" ma:index="9" nillable="true" ma:displayName="מתזמן תאריך סיום" ma:description=""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StartDate xmlns="http://schemas.microsoft.com/sharepoint/v3" xsi:nil="true"/>
    <PublishingExpirationDate xmlns="http://schemas.microsoft.com/sharepoint/v3" xsi:nil="true"/>
  </documentManagement>
</p:properties>
</file>

<file path=customXml/itemProps1.xml><?xml version="1.0" encoding="utf-8"?>
<ds:datastoreItem xmlns:ds="http://schemas.openxmlformats.org/officeDocument/2006/customXml" ds:itemID="{F46D3FE7-BF9B-4925-AC35-F731D2983E1A}"/>
</file>

<file path=customXml/itemProps2.xml><?xml version="1.0" encoding="utf-8"?>
<ds:datastoreItem xmlns:ds="http://schemas.openxmlformats.org/officeDocument/2006/customXml" ds:itemID="{564A8606-2E76-4EF0-9A66-A1B177D248E7}"/>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גליונות עבודה</vt:lpstr>
      </vt:variant>
      <vt:variant>
        <vt:i4>15</vt:i4>
      </vt:variant>
      <vt:variant>
        <vt:lpstr>טווחים בעלי שם</vt:lpstr>
      </vt:variant>
      <vt:variant>
        <vt:i4>1</vt:i4>
      </vt:variant>
    </vt:vector>
  </HeadingPairs>
  <TitlesOfParts>
    <vt:vector size="16" baseType="lpstr">
      <vt:lpstr>מבוא</vt:lpstr>
      <vt:lpstr>שאלון</vt:lpstr>
      <vt:lpstr>הנחיות</vt:lpstr>
      <vt:lpstr>ריכוז תקציב</vt:lpstr>
      <vt:lpstr>ציוד כללי</vt:lpstr>
      <vt:lpstr>טבלה מרכזת</vt:lpstr>
      <vt:lpstr>הנגשת ראייה</vt:lpstr>
      <vt:lpstr>הנגשת שמע</vt:lpstr>
      <vt:lpstr>ריפוי בעיסוק ופיזיותרפיה</vt:lpstr>
      <vt:lpstr>חדר סנוזלן</vt:lpstr>
      <vt:lpstr>חממה טיפולית</vt:lpstr>
      <vt:lpstr>חוגים</vt:lpstr>
      <vt:lpstr>עם הפנים לקהילה</vt:lpstr>
      <vt:lpstr>שימור שיפור ופנאי</vt:lpstr>
      <vt:lpstr>תוספות מיוחדות</vt:lpstr>
      <vt:lpstr>מבוא!_MailOriginal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MosheGreen</dc:creator>
  <cp:lastModifiedBy>יפה בן ואליד</cp:lastModifiedBy>
  <cp:lastPrinted>2022-06-16T11:19:25Z</cp:lastPrinted>
  <dcterms:created xsi:type="dcterms:W3CDTF">2009-11-25T09:10:09Z</dcterms:created>
  <dcterms:modified xsi:type="dcterms:W3CDTF">2025-08-11T12:40:04Z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חשבון מערכת</vt:lpwstr>
  </property>
  <property fmtid="{D5CDD505-2E9C-101B-9397-08002B2CF9AE}" pid="3" name="xd_Signature">
    <vt:lpwstr/>
  </property>
  <property fmtid="{D5CDD505-2E9C-101B-9397-08002B2CF9AE}" pid="4" name="Order">
    <vt:r8>4100</vt:r8>
  </property>
  <property fmtid="{D5CDD505-2E9C-101B-9397-08002B2CF9AE}" pid="5" name="TemplateUrl">
    <vt:lpwstr/>
  </property>
  <property fmtid="{D5CDD505-2E9C-101B-9397-08002B2CF9AE}" pid="6" name="xd_ProgID">
    <vt:lpwstr/>
  </property>
  <property fmtid="{D5CDD505-2E9C-101B-9397-08002B2CF9AE}" pid="7" name="PublishingStartDate">
    <vt:lpwstr/>
  </property>
  <property fmtid="{D5CDD505-2E9C-101B-9397-08002B2CF9AE}" pid="8" name="PublishingExpirationDate">
    <vt:lpwstr/>
  </property>
  <property fmtid="{D5CDD505-2E9C-101B-9397-08002B2CF9AE}" pid="9" name="display_urn:schemas-microsoft-com:office:office#Author">
    <vt:lpwstr>חשבון מערכת</vt:lpwstr>
  </property>
  <property fmtid="{D5CDD505-2E9C-101B-9397-08002B2CF9AE}" pid="10" name="_NewReviewCycle">
    <vt:lpwstr/>
  </property>
  <property fmtid="{D5CDD505-2E9C-101B-9397-08002B2CF9AE}" pid="11" name="ContentTypeId">
    <vt:lpwstr>0x01010053341AECA9AC4D16BEBCB25A3AF69283</vt:lpwstr>
  </property>
  <property fmtid="{D5CDD505-2E9C-101B-9397-08002B2CF9AE}" pid="12" name="_SourceUrl">
    <vt:lpwstr/>
  </property>
  <property fmtid="{D5CDD505-2E9C-101B-9397-08002B2CF9AE}" pid="13" name="_SharedFileIndex">
    <vt:lpwstr/>
  </property>
</Properties>
</file>