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600" windowHeight="11760" activeTab="1"/>
  </bookViews>
  <sheets>
    <sheet name="מבוא" sheetId="6" r:id="rId1"/>
    <sheet name="סימולציה " sheetId="11" r:id="rId2"/>
    <sheet name="נספח" sheetId="8" r:id="rId3"/>
  </sheets>
  <calcPr calcId="171027"/>
</workbook>
</file>

<file path=xl/calcChain.xml><?xml version="1.0" encoding="utf-8"?>
<calcChain xmlns="http://schemas.openxmlformats.org/spreadsheetml/2006/main">
  <c r="H130" i="11" l="1"/>
  <c r="I130" i="11" s="1"/>
  <c r="E76" i="11"/>
  <c r="E75" i="11"/>
  <c r="E74" i="11"/>
  <c r="E73" i="11"/>
  <c r="E72" i="11"/>
  <c r="E71" i="11"/>
  <c r="E70" i="11"/>
  <c r="E69" i="11"/>
  <c r="I131" i="11" l="1"/>
  <c r="I132" i="11" s="1"/>
  <c r="I133" i="11" s="1"/>
  <c r="E77" i="11"/>
  <c r="E78" i="11" s="1"/>
  <c r="E79" i="11" s="1"/>
  <c r="E61" i="11" s="1"/>
  <c r="E150" i="11" l="1"/>
  <c r="F28" i="11" l="1"/>
  <c r="F29" i="11"/>
  <c r="F30" i="11"/>
  <c r="G30" i="11" s="1"/>
  <c r="F31" i="11"/>
  <c r="G31" i="11" s="1"/>
  <c r="F32" i="11"/>
  <c r="F56" i="11"/>
  <c r="F57" i="11"/>
  <c r="F58" i="11"/>
  <c r="G58" i="11" s="1"/>
  <c r="F59" i="11"/>
  <c r="G59" i="11" s="1"/>
  <c r="F60" i="11"/>
  <c r="F62" i="11"/>
  <c r="F88" i="11"/>
  <c r="G88" i="11" s="1"/>
  <c r="F89" i="11"/>
  <c r="G89" i="11" s="1"/>
  <c r="F90" i="11"/>
  <c r="G90" i="11" s="1"/>
  <c r="F91" i="11"/>
  <c r="G91" i="11" s="1"/>
  <c r="F92" i="11"/>
  <c r="G92" i="11" s="1"/>
  <c r="F93" i="11"/>
  <c r="G93" i="11" s="1"/>
  <c r="F94" i="11"/>
  <c r="G94" i="11" s="1"/>
  <c r="F95" i="11"/>
  <c r="G95" i="11" s="1"/>
  <c r="F142" i="11"/>
  <c r="G142" i="11" s="1"/>
  <c r="F143" i="11"/>
  <c r="G143" i="11" s="1"/>
  <c r="F144" i="11"/>
  <c r="G144" i="11" s="1"/>
  <c r="F145" i="11"/>
  <c r="G145" i="11" s="1"/>
  <c r="F149" i="11"/>
  <c r="G149" i="11" s="1"/>
  <c r="F150" i="11"/>
  <c r="G150" i="11" s="1"/>
  <c r="F152" i="11"/>
  <c r="G152" i="11" s="1"/>
  <c r="E214" i="11"/>
  <c r="E213" i="11"/>
  <c r="E212" i="11"/>
  <c r="E202" i="11"/>
  <c r="E201" i="11"/>
  <c r="E200" i="11"/>
  <c r="E190" i="11"/>
  <c r="E189" i="11"/>
  <c r="E188" i="11"/>
  <c r="E187" i="11"/>
  <c r="E186" i="11"/>
  <c r="E185" i="11"/>
  <c r="E175" i="11"/>
  <c r="E174" i="11"/>
  <c r="E173" i="11"/>
  <c r="E172" i="11"/>
  <c r="E171" i="11"/>
  <c r="E170" i="11"/>
  <c r="H123" i="11"/>
  <c r="I110" i="11"/>
  <c r="J110" i="11" s="1"/>
  <c r="I109" i="11"/>
  <c r="E109" i="11"/>
  <c r="G109" i="11" s="1"/>
  <c r="I108" i="11"/>
  <c r="E108" i="11"/>
  <c r="G108" i="11" s="1"/>
  <c r="I107" i="11"/>
  <c r="E107" i="11"/>
  <c r="G107" i="11" s="1"/>
  <c r="G62" i="11"/>
  <c r="G60" i="11"/>
  <c r="G57" i="11"/>
  <c r="G56" i="11"/>
  <c r="I44" i="11"/>
  <c r="E44" i="11"/>
  <c r="G44" i="11" s="1"/>
  <c r="G32" i="11"/>
  <c r="G29" i="11"/>
  <c r="G28" i="11"/>
  <c r="I16" i="11"/>
  <c r="E16" i="11"/>
  <c r="G16" i="11" s="1"/>
  <c r="I15" i="11"/>
  <c r="E15" i="11"/>
  <c r="G15" i="11" s="1"/>
  <c r="I14" i="11"/>
  <c r="E14" i="11"/>
  <c r="G14" i="11" s="1"/>
  <c r="I13" i="11"/>
  <c r="E13" i="11"/>
  <c r="G13" i="11" s="1"/>
  <c r="I12" i="11"/>
  <c r="E12" i="11"/>
  <c r="G12" i="11" s="1"/>
  <c r="I11" i="11"/>
  <c r="E11" i="11"/>
  <c r="G11" i="11" s="1"/>
  <c r="B7" i="11"/>
  <c r="E191" i="11" l="1"/>
  <c r="E192" i="11" s="1"/>
  <c r="E193" i="11" s="1"/>
  <c r="E146" i="11" s="1"/>
  <c r="E176" i="11"/>
  <c r="E177" i="11" s="1"/>
  <c r="E178" i="11" s="1"/>
  <c r="E147" i="11" s="1"/>
  <c r="E203" i="11"/>
  <c r="E204" i="11" s="1"/>
  <c r="E205" i="11" s="1"/>
  <c r="E151" i="11" s="1"/>
  <c r="J107" i="11"/>
  <c r="F153" i="11"/>
  <c r="G153" i="11" s="1"/>
  <c r="F154" i="11"/>
  <c r="G154" i="11" s="1"/>
  <c r="F61" i="11"/>
  <c r="G61" i="11" s="1"/>
  <c r="G63" i="11" s="1"/>
  <c r="J11" i="11"/>
  <c r="J12" i="11"/>
  <c r="J13" i="11"/>
  <c r="J14" i="11"/>
  <c r="J15" i="11"/>
  <c r="J16" i="11"/>
  <c r="J108" i="11"/>
  <c r="J109" i="11"/>
  <c r="E215" i="11"/>
  <c r="E148" i="11" s="1"/>
  <c r="G33" i="11"/>
  <c r="J44" i="11"/>
  <c r="J45" i="11" s="1"/>
  <c r="G96" i="11"/>
  <c r="E123" i="11"/>
  <c r="I123" i="11" s="1"/>
  <c r="I124" i="11" l="1"/>
  <c r="I125" i="11" s="1"/>
  <c r="I126" i="11" s="1"/>
  <c r="F148" i="11"/>
  <c r="G148" i="11" s="1"/>
  <c r="F151" i="11"/>
  <c r="G151" i="11" s="1"/>
  <c r="F146" i="11"/>
  <c r="G146" i="11" s="1"/>
  <c r="F147" i="11"/>
  <c r="G147" i="11" s="1"/>
  <c r="G64" i="11"/>
  <c r="G65" i="11" s="1"/>
  <c r="J111" i="11"/>
  <c r="J112" i="11" s="1"/>
  <c r="J113" i="11" s="1"/>
  <c r="J17" i="11"/>
  <c r="J46" i="11"/>
  <c r="J47" i="11" s="1"/>
  <c r="G97" i="11"/>
  <c r="G98" i="11" s="1"/>
  <c r="G34" i="11"/>
  <c r="G35" i="11" s="1"/>
  <c r="G155" i="11" l="1"/>
  <c r="G156" i="11" s="1"/>
  <c r="G157" i="11" s="1"/>
  <c r="J18" i="11"/>
  <c r="J19" i="11" s="1"/>
  <c r="J159" i="11" s="1"/>
</calcChain>
</file>

<file path=xl/sharedStrings.xml><?xml version="1.0" encoding="utf-8"?>
<sst xmlns="http://schemas.openxmlformats.org/spreadsheetml/2006/main" count="357" uniqueCount="196">
  <si>
    <t>נתונים:</t>
  </si>
  <si>
    <t>כמות משתקמים</t>
  </si>
  <si>
    <t>שטח מפעל במ"ר</t>
  </si>
  <si>
    <t>שטח אזורי הצללה נדרשים  במ"ר</t>
  </si>
  <si>
    <t>ציוד ריהוט</t>
  </si>
  <si>
    <t>תאור הציוד</t>
  </si>
  <si>
    <t>יח' מידה</t>
  </si>
  <si>
    <t xml:space="preserve">תקן ליחידה </t>
  </si>
  <si>
    <t>תקן למפעל</t>
  </si>
  <si>
    <t>מחיר לפריט בש"ח (לפני מע"מ)</t>
  </si>
  <si>
    <t xml:space="preserve">יח' </t>
  </si>
  <si>
    <t>מעמד לכרטיסי נוכחות</t>
  </si>
  <si>
    <t>מעמד אחד לכל 25 עובדים</t>
  </si>
  <si>
    <t>ארון אישי " לוקר"</t>
  </si>
  <si>
    <t xml:space="preserve">ארון לוקר - 16 תאים בארון אחד  ( מתכת)   </t>
  </si>
  <si>
    <t>סה"כ</t>
  </si>
  <si>
    <t>שונות</t>
  </si>
  <si>
    <t xml:space="preserve">הובלה, התקנה, בצ"מ </t>
  </si>
  <si>
    <t>סה"כ סופי</t>
  </si>
  <si>
    <t>אמצעי שינוע</t>
  </si>
  <si>
    <t>אמצעי שינוע סוג אמצעי השינוע</t>
  </si>
  <si>
    <t xml:space="preserve">עגלת משטחים חשמלית - עד 2 טון , מעצור אלקרו-מגנטי המותקן ישירות על ציר המנוע, מפסק עצירת חירום
</t>
  </si>
  <si>
    <t xml:space="preserve">עגלות שינוע על שני גלגלים - עגלת העמסה מסיבית מפלדה - Hand Truck 
עגלת משא מאסיבית מפלדת קרבון איכותית צבועה בתנור , קיבולת הרמה עד 350 קג גלגלים עבים , גב שטוח עם שלוש ידיות הרמה 
</t>
  </si>
  <si>
    <t>עגלת שינוע  יעודיות למפעל בייצור ע"פ מפרט</t>
  </si>
  <si>
    <t>מערכות אחסנה</t>
  </si>
  <si>
    <t>תקן מדפים נדרש במטר רץ</t>
  </si>
  <si>
    <t>מערכות אחסנה מידוף</t>
  </si>
  <si>
    <t xml:space="preserve">מערכת אחסנה , קלה בינונית </t>
  </si>
  <si>
    <t>מ' רץ מדף אחסנה</t>
  </si>
  <si>
    <t>אמצעי עזר לייצור - מכונות וכלי עבודה</t>
  </si>
  <si>
    <t xml:space="preserve">תקן למפעל </t>
  </si>
  <si>
    <t>מחיר לפריט לפני מע"מ</t>
  </si>
  <si>
    <t xml:space="preserve">אמצעי עזר- מכונות  וכלי עבודה </t>
  </si>
  <si>
    <t xml:space="preserve"> מכונות הלחמת ניילון ידניות</t>
  </si>
  <si>
    <t>משקל ספירה אלקטרוני עד 5 ק"ג</t>
  </si>
  <si>
    <t>משקל ספירה אלקטרוני עד 30 ק"ג</t>
  </si>
  <si>
    <t>מכונת שרינק + תנור</t>
  </si>
  <si>
    <t>מכונות שרינק ידניות</t>
  </si>
  <si>
    <t xml:space="preserve">ציוד אחזקת מבנה כגון- סולם ארגז כלים לאחזקה , ציוד גינון </t>
  </si>
  <si>
    <t>מכשיר קשירת משטחים ידני,חצי אוטומטית</t>
  </si>
  <si>
    <t>ציוד מטבח</t>
  </si>
  <si>
    <t xml:space="preserve"> ציוד מטבח</t>
  </si>
  <si>
    <t>עגלת חימום למגשים (נירוסטה) - עגלת חימום / קרור</t>
  </si>
  <si>
    <t>ריהוט חצר ולפינות המתנה</t>
  </si>
  <si>
    <t>כמות למפעל</t>
  </si>
  <si>
    <t>ריהוט חצר</t>
  </si>
  <si>
    <t xml:space="preserve">ספסל - 1.8 מ' * 0.4 מ' </t>
  </si>
  <si>
    <t xml:space="preserve">שימשיה - שמשיה קוטר 3 מ' עגולה, </t>
  </si>
  <si>
    <t>ריהוט פינת המתנה</t>
  </si>
  <si>
    <t>סט</t>
  </si>
  <si>
    <t>הצללה לחלונות</t>
  </si>
  <si>
    <t xml:space="preserve">הצללה לחלונות </t>
  </si>
  <si>
    <t>מ"ר</t>
  </si>
  <si>
    <t>ציוד שונות</t>
  </si>
  <si>
    <t>תמונות</t>
  </si>
  <si>
    <t>ארון תצוגה</t>
  </si>
  <si>
    <t>ארון עץ בגודל של 2.0 מ' *1.8 מ' גובה עומק 0.4 מ'</t>
  </si>
  <si>
    <t>שעון נוכחות</t>
  </si>
  <si>
    <t xml:space="preserve">מתקן שתיה - תמי 4,מי עדן </t>
  </si>
  <si>
    <t>ציוד מולטימדיה  כללי</t>
  </si>
  <si>
    <t xml:space="preserve">מחשב קומפלט כולל תוכנה , מדפסת משולבת , טלוויזיה 40" + מגן , DVD , ציוד הגברה , מצלמה דיגיטלית / מסרטה </t>
  </si>
  <si>
    <t xml:space="preserve">תקציב לערכה </t>
  </si>
  <si>
    <t>אביזרי סנטריה</t>
  </si>
  <si>
    <t>חושב לפי 5 תאי שירותים בממוצע במפעל - פח אשפה, סבונייה תלויה, מתקן מגבות נייר, מראה, מתקן ניקוי אסלה</t>
  </si>
  <si>
    <t>ציוד עזרה ראשונה</t>
  </si>
  <si>
    <t xml:space="preserve"> ערכת עזרה ראשונה</t>
  </si>
  <si>
    <t>עיצוב פנים</t>
  </si>
  <si>
    <t>תקציב למעצב פנים</t>
  </si>
  <si>
    <t>תקציב חד פעמי</t>
  </si>
  <si>
    <t>שילוט פנים</t>
  </si>
  <si>
    <t>שילוט כגון: אולמות העבודה , חדר אוכל,מחסנים, שירותים ועוד</t>
  </si>
  <si>
    <t>ציוד סניטריה ל 3 חדרי שירותים : נכים , נשים וגברים ( ממוצע 5 תאי שירותים)</t>
  </si>
  <si>
    <t>מס'</t>
  </si>
  <si>
    <t>ציוד</t>
  </si>
  <si>
    <t>כמות</t>
  </si>
  <si>
    <t xml:space="preserve">מתקן נייר טואלט כפול </t>
  </si>
  <si>
    <t>פח אשפה</t>
  </si>
  <si>
    <t xml:space="preserve">סבונייה תלויה </t>
  </si>
  <si>
    <t>מתקן מגבות נייר</t>
  </si>
  <si>
    <t>מראה</t>
  </si>
  <si>
    <t>מתקן ניקוי אסלה</t>
  </si>
  <si>
    <t>סך ציוד סניטריה</t>
  </si>
  <si>
    <t xml:space="preserve">מחשבים וציוד מולטימדיה </t>
  </si>
  <si>
    <t>מחשב קומפלט כולל תוכנה</t>
  </si>
  <si>
    <t xml:space="preserve">מדפסת משולבת </t>
  </si>
  <si>
    <t>טלוויזיה 40" + מגן</t>
  </si>
  <si>
    <t>DVD</t>
  </si>
  <si>
    <t>מערכת הגברה</t>
  </si>
  <si>
    <t xml:space="preserve">מצלמה דיגיטלית / מסרטה </t>
  </si>
  <si>
    <t>סך מחשבים וציוד מולטימדיה</t>
  </si>
  <si>
    <t>ציוד אחזקת המתחם</t>
  </si>
  <si>
    <t>סולם</t>
  </si>
  <si>
    <t>ארגז כלים</t>
  </si>
  <si>
    <t xml:space="preserve">ציוד לתחזוקת חצר  וגינון </t>
  </si>
  <si>
    <t>סך ציוד אחזקת המתחם</t>
  </si>
  <si>
    <t>ציוד עזרה ראשונה ומציל חיים</t>
  </si>
  <si>
    <t>תיק עזרה ראשונה</t>
  </si>
  <si>
    <t>ארון תרופות</t>
  </si>
  <si>
    <t xml:space="preserve">סך ציוד עזרה ראשונה </t>
  </si>
  <si>
    <t>שילוט למפעל חיצוני</t>
  </si>
  <si>
    <t>שילוט</t>
  </si>
  <si>
    <t>כלי בישול, אוכל, והגשה לפי תקציב למטבח</t>
  </si>
  <si>
    <t>תקציב</t>
  </si>
  <si>
    <t>ארונות אחסנה  - ארון מדפים ,2 דלתות - ממתכת</t>
  </si>
  <si>
    <t>שולחנות חדר אוכל</t>
  </si>
  <si>
    <t>שולחנות עבודה</t>
  </si>
  <si>
    <t>כסאות עבודה</t>
  </si>
  <si>
    <t xml:space="preserve">שולחן ל 4 אנשים פלטה במידה 120 * 160 ס"מ בציפוי פורמיקה עם פינות מעוגלות
</t>
  </si>
  <si>
    <t>כסא עבודה מרופד ,סטנדרטי מבנה מתכת</t>
  </si>
  <si>
    <t>כסאות חדר אוכל</t>
  </si>
  <si>
    <t>לפי 6 משתקמים לשולחן חדר אוכל  סטנדרטי בהנחה שיש משמרת אחת ,במידה ויש 2 משמרות נדרש 50% מהכמות המחושבת הרגילה</t>
  </si>
  <si>
    <t xml:space="preserve">  כסא 1 למשתקם בהנחה שיש משמרת אחת במידה ויש 2 משמרות נדרש 50% מהכמות המחושבת הרגילה</t>
  </si>
  <si>
    <t>סוגי ציוד</t>
  </si>
  <si>
    <t xml:space="preserve">מקדחה חשמלית - מקדחה STANLEY 850W 
</t>
  </si>
  <si>
    <t xml:space="preserve">מברגה חשמלית - מברגה נטענת GMC 18V 
</t>
  </si>
  <si>
    <t>מלחם חשמלי - מלחם גז מקצועי עם הספקים משתנים</t>
  </si>
  <si>
    <t xml:space="preserve">מברג רגיל - סט כלים איכותי 42 חלקים STANLEY 62113
</t>
  </si>
  <si>
    <t xml:space="preserve">פלייר - פלייר/קאטר 090545 Signet
</t>
  </si>
  <si>
    <t xml:space="preserve">פטיש מקצועי 5 ק''''ג מבית Cados 
</t>
  </si>
  <si>
    <t xml:space="preserve">סט כלים - 46 יחידות  </t>
  </si>
  <si>
    <t>ציוד למטבח מחמם בלבד</t>
  </si>
  <si>
    <t xml:space="preserve"> מיקרוגל 
</t>
  </si>
  <si>
    <t xml:space="preserve">מדיח כלים </t>
  </si>
  <si>
    <t>תנור אפיה/חימום  – 2 תאים</t>
  </si>
  <si>
    <t xml:space="preserve">כלי עבודה חשמליים וידנים כגון: מקדחה,מברגה ,מברג, פלייר, ועוד </t>
  </si>
  <si>
    <t>כורסאות + שולחן המתנה</t>
  </si>
  <si>
    <t>סה"כ כמות נדרשת במ"ר</t>
  </si>
  <si>
    <t xml:space="preserve">תריס ונציאני אלומיניום 25 מ"מ , עפ"י כמות החלונות שנדרש להצללה 1 חלון שווה 1 מ"ר הצללה
</t>
  </si>
  <si>
    <t xml:space="preserve">אזורים שיתכנו: כניסה , אולמות עבודה (*3),חדר אוכל סה"כ 5 אזורים בממוצע 3 תמונות לאזור לפי 15 תמונות 
</t>
  </si>
  <si>
    <t>דיפיבריליאטור</t>
  </si>
  <si>
    <t xml:space="preserve">תקציב </t>
  </si>
  <si>
    <t>סך שילוט</t>
  </si>
  <si>
    <t xml:space="preserve">הובלה-10%, התקנה+בצ"מ- 40% </t>
  </si>
  <si>
    <t xml:space="preserve">עגלת משטחים הידראולית כושר הרמה – 2,500 ק"ג גלגל כפול אוקולון/פוליאוריטן
</t>
  </si>
  <si>
    <t>מלגזה</t>
  </si>
  <si>
    <t>יח'</t>
  </si>
  <si>
    <t>מקרר תעשיתי</t>
  </si>
  <si>
    <t xml:space="preserve">ציוד אבטחה ובטיחות </t>
  </si>
  <si>
    <t>מערכת אבטחה במעגל סגור</t>
  </si>
  <si>
    <t>מערכת כריזת חירום</t>
  </si>
  <si>
    <t xml:space="preserve"> אחזקת מבנה</t>
  </si>
  <si>
    <t>מכונה לשטיפת ריצפה</t>
  </si>
  <si>
    <t>לפי חישוב של 20% משטח רצפה נדרש לחלונות /או עלפי שטח הצללה בפועל</t>
  </si>
  <si>
    <t>שולחן 1.80 מ' , המתאים ל6 עד 8 אנשים ,בסיס הרגלים מורכב מארבע רגליים וקושרת אחת ביניהם.כולל כסאות</t>
  </si>
  <si>
    <t xml:space="preserve">לפי 17% מע"מ </t>
  </si>
  <si>
    <t>סימולציה לתקן ציוד בסיסי למפעלים מוגנים ינואר 2017</t>
  </si>
  <si>
    <t>מס"ד</t>
  </si>
  <si>
    <t>ממצאים ודגשים</t>
  </si>
  <si>
    <t>הנחות ייסוד</t>
  </si>
  <si>
    <t>באחריות לקוחות/מזמיני העבודה לשנע חומרי הגלם למפעל</t>
  </si>
  <si>
    <t>ואת  התוצרת הגמורה מהמפעל החוצה .</t>
  </si>
  <si>
    <t>לא נדרש לתקנן מלגזות גדולות לשינוע הציוד. אמצעי השינוע שנדרשים הינם אמצעי שינוע בסיסיים שנעים בתוך אולמות הייצור לצורך הבאת משטחיי חומר גלם ולצורך הוצאת תוצרת גמורה לנקודת העמסה של המוביל.</t>
  </si>
  <si>
    <t>קיים ציוד בסיסי שמוגדר כציוד סטנדרטי הנדרש לפעילות השוטפת של המפעל (ניתן לראותו בכל סוגי המפעלים)</t>
  </si>
  <si>
    <r>
      <t>ü</t>
    </r>
    <r>
      <rPr>
        <sz val="7"/>
        <color theme="1"/>
        <rFont val="Times New Roman"/>
        <family val="1"/>
      </rPr>
      <t xml:space="preserve">         </t>
    </r>
    <r>
      <rPr>
        <sz val="12"/>
        <color theme="1"/>
        <rFont val="David"/>
        <family val="2"/>
        <charset val="177"/>
      </rPr>
      <t>תקינת הציוד בוצעה עבור משפחות ציוד בסיסיות סטנדרטיות כגון: ריהוט אולמות ייצור,ריהוט וציוד חדרי אוכל ומטבחים, מיכשור בסיסי,אמצעי שינוע ,שמתאימים לביצוע פעילויות בסיסיות של הרכבה, אריזה וכד' .</t>
    </r>
  </si>
  <si>
    <r>
      <t>ü</t>
    </r>
    <r>
      <rPr>
        <sz val="7"/>
        <color theme="1"/>
        <rFont val="Times New Roman"/>
        <family val="1"/>
      </rPr>
      <t xml:space="preserve">         </t>
    </r>
    <r>
      <rPr>
        <sz val="12"/>
        <color theme="1"/>
        <rFont val="David"/>
        <family val="2"/>
        <charset val="177"/>
      </rPr>
      <t>לציוד שנמצא במופע נמוך (במפעל 1 או ב 2 מפעלים) לא המלצנו על תקן (לדוגמא עגלת שטיפת רצפות – נמצא ב- 2 מפעלים).</t>
    </r>
  </si>
  <si>
    <t>ציוד/מכשור יעודי כאמצעי ייצור. מסופק בחלקו למפעלים ע"י הלקוחות בהשאלה.</t>
  </si>
  <si>
    <r>
      <t xml:space="preserve">במידה ונדרש  ציוד ייעודי אחר  (לדוגמא : מיכון מיוחד, אמצעי שינוע מיוחדים , מתקני ייצור שונים)  למפעלים </t>
    </r>
    <r>
      <rPr>
        <sz val="14"/>
        <color theme="1"/>
        <rFont val="David"/>
        <family val="2"/>
        <charset val="177"/>
      </rPr>
      <t>.</t>
    </r>
    <r>
      <rPr>
        <sz val="12"/>
        <color theme="1"/>
        <rFont val="David"/>
        <family val="2"/>
        <charset val="177"/>
      </rPr>
      <t>יפנה המפעל בבקשה לקרן לפיתוח שירותים לנכים.</t>
    </r>
  </si>
  <si>
    <r>
      <t xml:space="preserve">למפעלים מוגנים קימת גמישות גבוהה לצורך  הערכות ב- </t>
    </r>
    <r>
      <rPr>
        <sz val="12"/>
        <color theme="1"/>
        <rFont val="Times New Roman"/>
        <family val="1"/>
      </rPr>
      <t>LAY OUT</t>
    </r>
    <r>
      <rPr>
        <sz val="12"/>
        <color theme="1"/>
        <rFont val="David"/>
        <family val="2"/>
        <charset val="177"/>
      </rPr>
      <t xml:space="preserve"> (מערך מפעל) בסיסי, שמורכב מתחנות עבודה "פשוטות" (שולחן וכסא) .למערך זה יכולת וגמישות  לשינויים עפ"י סוגי העבודה שיש לבצע.</t>
    </r>
  </si>
  <si>
    <t>פעילות הייצור מורכבת מעבודה שברובה עבודה ידנית. בחלק מהפעולות נדרש  ציוד עבודה  פשוט יחסית כגון:</t>
  </si>
  <si>
    <r>
      <t>ü</t>
    </r>
    <r>
      <rPr>
        <sz val="7"/>
        <color theme="1"/>
        <rFont val="Times New Roman"/>
        <family val="1"/>
      </rPr>
      <t xml:space="preserve">         </t>
    </r>
    <r>
      <rPr>
        <sz val="12"/>
        <color theme="1"/>
        <rFont val="David"/>
        <family val="2"/>
        <charset val="177"/>
      </rPr>
      <t>מכונות קשירת קרטונים.</t>
    </r>
  </si>
  <si>
    <r>
      <t>ü</t>
    </r>
    <r>
      <rPr>
        <sz val="7"/>
        <color theme="1"/>
        <rFont val="Times New Roman"/>
        <family val="1"/>
      </rPr>
      <t xml:space="preserve">         </t>
    </r>
    <r>
      <rPr>
        <sz val="12"/>
        <color theme="1"/>
        <rFont val="David"/>
        <family val="2"/>
        <charset val="177"/>
      </rPr>
      <t>מכונות הלחמת ניילונים.</t>
    </r>
  </si>
  <si>
    <r>
      <t>ü</t>
    </r>
    <r>
      <rPr>
        <sz val="7"/>
        <color theme="1"/>
        <rFont val="Times New Roman"/>
        <family val="1"/>
      </rPr>
      <t xml:space="preserve">         </t>
    </r>
    <r>
      <rPr>
        <sz val="12"/>
        <color theme="1"/>
        <rFont val="David"/>
        <family val="2"/>
        <charset val="177"/>
      </rPr>
      <t>משקלים אלקטרוניים שונים.</t>
    </r>
  </si>
  <si>
    <r>
      <t>ü</t>
    </r>
    <r>
      <rPr>
        <sz val="7"/>
        <color theme="1"/>
        <rFont val="Times New Roman"/>
        <family val="1"/>
      </rPr>
      <t xml:space="preserve">         </t>
    </r>
    <r>
      <rPr>
        <sz val="12"/>
        <color theme="1"/>
        <rFont val="David"/>
        <family val="2"/>
        <charset val="177"/>
      </rPr>
      <t>מכונות הלחמה.</t>
    </r>
  </si>
  <si>
    <r>
      <t>ü</t>
    </r>
    <r>
      <rPr>
        <sz val="7"/>
        <color theme="1"/>
        <rFont val="Times New Roman"/>
        <family val="1"/>
      </rPr>
      <t xml:space="preserve">         </t>
    </r>
    <r>
      <rPr>
        <sz val="12"/>
        <color theme="1"/>
        <rFont val="David"/>
        <family val="2"/>
        <charset val="177"/>
      </rPr>
      <t>מכונות שרינג.</t>
    </r>
  </si>
  <si>
    <r>
      <t>ü</t>
    </r>
    <r>
      <rPr>
        <sz val="7"/>
        <color theme="1"/>
        <rFont val="Times New Roman"/>
        <family val="1"/>
      </rPr>
      <t xml:space="preserve">         </t>
    </r>
    <r>
      <rPr>
        <sz val="12"/>
        <color theme="1"/>
        <rFont val="David"/>
        <family val="2"/>
        <charset val="177"/>
      </rPr>
      <t>אמצעים לשינוע – עגלות משטחים, עגלות מסוגים שונים.</t>
    </r>
  </si>
  <si>
    <t>קיימת שונות בכמויות הציוד הבסיסי (במשפחות ציוד שונות)  במפעלים שנבדקו , שונות זו נובעת כתוצאה  משוני באופי העבודה ומתכנון של אמצעי הייצור בכל מפעל ,לדוגמא : מפעל שמקצה שולחן וכסא לכל משתקם ויש מפעל שמקצה שולחן אחד לכל 3 משתקמים (שולחן במידות שונות).</t>
  </si>
  <si>
    <r>
      <t>ü</t>
    </r>
    <r>
      <rPr>
        <sz val="7"/>
        <color theme="1"/>
        <rFont val="Times New Roman"/>
        <family val="1"/>
      </rPr>
      <t xml:space="preserve">         </t>
    </r>
    <r>
      <rPr>
        <sz val="12"/>
        <color theme="1"/>
        <rFont val="David"/>
        <family val="2"/>
        <charset val="177"/>
      </rPr>
      <t>התקן יחושב לפי פרמטר ייחוס שיוכפל במקדם על פי מאפייני הציוד.</t>
    </r>
  </si>
  <si>
    <r>
      <t>ü</t>
    </r>
    <r>
      <rPr>
        <sz val="7"/>
        <color theme="1"/>
        <rFont val="Times New Roman"/>
        <family val="1"/>
      </rPr>
      <t xml:space="preserve">         </t>
    </r>
    <r>
      <rPr>
        <sz val="12"/>
        <color theme="1"/>
        <rFont val="David"/>
        <family val="2"/>
        <charset val="177"/>
      </rPr>
      <t>על פי התקן יוגדר תקציב לכל סוג של ציוד.</t>
    </r>
  </si>
  <si>
    <r>
      <t>ü</t>
    </r>
    <r>
      <rPr>
        <sz val="7"/>
        <color theme="1"/>
        <rFont val="Times New Roman"/>
        <family val="1"/>
      </rPr>
      <t xml:space="preserve">         </t>
    </r>
    <r>
      <rPr>
        <sz val="12"/>
        <color theme="1"/>
        <rFont val="David"/>
        <family val="2"/>
        <charset val="177"/>
      </rPr>
      <t>המפעל יוכל לתכנן לעצמו איזה סוג ציוד הוא רוצה בתקציב שיתקבל.</t>
    </r>
  </si>
  <si>
    <r>
      <t xml:space="preserve">בכל </t>
    </r>
    <r>
      <rPr>
        <sz val="12"/>
        <color theme="1"/>
        <rFont val="David"/>
        <family val="2"/>
        <charset val="177"/>
      </rPr>
      <t xml:space="preserve">המפעלים שנבדקו </t>
    </r>
    <r>
      <rPr>
        <u/>
        <sz val="12"/>
        <color theme="1"/>
        <rFont val="David"/>
        <family val="2"/>
        <charset val="177"/>
      </rPr>
      <t>יש חדר אוכל</t>
    </r>
    <r>
      <rPr>
        <sz val="12"/>
        <color theme="1"/>
        <rFont val="David"/>
        <family val="2"/>
        <charset val="177"/>
      </rPr>
      <t xml:space="preserve"> ,בחלק מהמפעלים </t>
    </r>
    <r>
      <rPr>
        <u/>
        <sz val="12"/>
        <color theme="1"/>
        <rFont val="David"/>
        <family val="2"/>
        <charset val="177"/>
      </rPr>
      <t xml:space="preserve">קיים גם מטבח מחמם </t>
    </r>
    <r>
      <rPr>
        <sz val="12"/>
        <color theme="1"/>
        <rFont val="David"/>
        <family val="2"/>
        <charset val="177"/>
      </rPr>
      <t>.</t>
    </r>
  </si>
  <si>
    <t>תקן ציוד בסיסי לחדר אוכל ולמטבח יתחלק לתקן לחדר אוכל ולמפעלים שיש מטבח תינתן המלצה גם לתקן ציוד למטבח מחמם.</t>
  </si>
  <si>
    <t>קימת שונות גדולה בכל נושא המחסנים. שונות זו נובעת מהסיבות הבאות:</t>
  </si>
  <si>
    <t>- בחלק מהמפעלים אין אזור סגור של מחסן.</t>
  </si>
  <si>
    <t>- שטחי האחסנה של חומר גלם ותוצ"ג ממוקמים באזורי הכניסה/יציאה מהמפעל.</t>
  </si>
  <si>
    <t>- איחסון בתהליך ממוקם לאורך ורוחב אולמות העבודה.</t>
  </si>
  <si>
    <t>- בחלק מהמפעלים אין מערכות אחסנה.</t>
  </si>
  <si>
    <r>
      <t xml:space="preserve">עפ"י המלצת תקינת מחסנים במפעלים שטח המחסן צריך להיות כ- 18% משטח המפעל . התקינה תבוצע ע"פ שטח מחסן, בשטח זה יחושבו כמות מערכות האחסנה שניתן למקם להציב , תוך שיקולי גובה המערכת , מעברים שיש להקצות וכ"ד.  יקבע סך עלות </t>
    </r>
    <r>
      <rPr>
        <sz val="12"/>
        <color theme="1"/>
        <rFont val="Times New Roman"/>
        <family val="1"/>
      </rPr>
      <t xml:space="preserve"> </t>
    </r>
    <r>
      <rPr>
        <sz val="12"/>
        <color theme="1"/>
        <rFont val="David"/>
        <family val="2"/>
        <charset val="177"/>
      </rPr>
      <t>למ' רץ מדפים של מחסן .</t>
    </r>
  </si>
  <si>
    <r>
      <t xml:space="preserve">פטיש טפסן חזק ידית פיבר מבית Klips </t>
    </r>
    <r>
      <rPr>
        <sz val="11"/>
        <color rgb="FF000000"/>
        <rFont val="Arial"/>
        <family val="2"/>
        <scheme val="minor"/>
      </rPr>
      <t xml:space="preserve"> </t>
    </r>
  </si>
  <si>
    <t>מחיר לפריט בש"ח (כולל מע"מ)</t>
  </si>
  <si>
    <t>עלות כוללת למפעל בש"ח (כולל מע"מ)</t>
  </si>
  <si>
    <t>הובלה, התקנה, בצ"מ - 10%</t>
  </si>
  <si>
    <t>טבלאות עזר לחישוב</t>
  </si>
  <si>
    <t>מיחם אוטומטי, 6 / 10 ליטר</t>
  </si>
  <si>
    <t>מחיר ליחידה (לא כולל מע"מ)</t>
  </si>
  <si>
    <t>הובלה, התקנה, הוצאות בלתי צפויות - 10% - כלול בטבלאות הריכוז למעלה</t>
  </si>
  <si>
    <r>
      <t xml:space="preserve">סך עלות 
</t>
    </r>
    <r>
      <rPr>
        <b/>
        <u/>
        <sz val="11"/>
        <rFont val="Arial"/>
        <family val="2"/>
      </rPr>
      <t>(לא</t>
    </r>
    <r>
      <rPr>
        <b/>
        <sz val="11"/>
        <rFont val="Arial"/>
        <family val="2"/>
      </rPr>
      <t xml:space="preserve"> כולל מע"מ)</t>
    </r>
  </si>
  <si>
    <t>עלות כוללת להצטידות בציוד בסיסי למפעל מוגן</t>
  </si>
  <si>
    <t>שילוט פנימי -אזורי עבודה, מחסן, חדר אוכל ועוד</t>
  </si>
  <si>
    <t>ראו פירוט בטבלה שלהלן</t>
  </si>
  <si>
    <t>תריס גלילה עם בד חסין אש - 1 מ"ר (כולל התקנה)</t>
  </si>
  <si>
    <t>הובלה, בצ"מ - 10%</t>
  </si>
  <si>
    <t xml:space="preserve">הצללה לחלונות - יש לבחור באחד מסוגי ההצללה שלהלן: </t>
  </si>
  <si>
    <t>תריס ונציאני</t>
  </si>
  <si>
    <t>או - תריס גלילה עם בד חסין אש</t>
  </si>
  <si>
    <t>ראו פירוט בטבלאות העזר לחישוב בהמשך</t>
  </si>
  <si>
    <t xml:space="preserve">כלי עבודה חשמליים וידניים כגון: מברגה, מברג, פלייר, איזמל ועוד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</si>
</sst>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
    <numFmt numFmtId="165" formatCode="&quot;₪&quot;\ #,##0.00"/>
  </numFmts>
  <fonts count="38" x14ac:knownFonts="1">
    <font>
      <sz val="11"/>
      <color theme="1"/>
      <name val="Arial"/>
      <family val="2"/>
      <charset val="177"/>
      <scheme val="minor"/>
    </font>
    <font>
      <sz val="12"/>
      <color theme="1"/>
      <name val="Arial"/>
      <family val="2"/>
    </font>
    <font>
      <sz val="11"/>
      <color theme="1"/>
      <name val="Arial"/>
      <family val="2"/>
    </font>
    <font>
      <b/>
      <sz val="14"/>
      <color theme="1"/>
      <name val="Arial"/>
      <family val="2"/>
    </font>
    <font>
      <sz val="11"/>
      <color theme="1"/>
      <name val="Arial"/>
      <family val="2"/>
      <scheme val="minor"/>
    </font>
    <font>
      <b/>
      <sz val="12"/>
      <color theme="1"/>
      <name val="Arial"/>
      <family val="2"/>
      <scheme val="minor"/>
    </font>
    <font>
      <b/>
      <sz val="11"/>
      <color theme="1"/>
      <name val="Arial"/>
      <family val="2"/>
      <scheme val="minor"/>
    </font>
    <font>
      <sz val="12"/>
      <color theme="1"/>
      <name val="Arial"/>
      <family val="2"/>
      <charset val="177"/>
      <scheme val="minor"/>
    </font>
    <font>
      <sz val="14"/>
      <color theme="1"/>
      <name val="Arial"/>
      <family val="2"/>
      <scheme val="minor"/>
    </font>
    <font>
      <b/>
      <sz val="24"/>
      <color theme="1"/>
      <name val="Arial"/>
      <family val="2"/>
      <scheme val="minor"/>
    </font>
    <font>
      <b/>
      <sz val="11"/>
      <color rgb="FF000000"/>
      <name val="Arial"/>
      <family val="2"/>
    </font>
    <font>
      <sz val="12"/>
      <color rgb="FF000000"/>
      <name val="David"/>
      <charset val="177"/>
    </font>
    <font>
      <b/>
      <sz val="14"/>
      <color rgb="FF000000"/>
      <name val="Arial"/>
      <family val="2"/>
    </font>
    <font>
      <sz val="11"/>
      <name val="Arial"/>
      <family val="2"/>
      <charset val="177"/>
      <scheme val="minor"/>
    </font>
    <font>
      <b/>
      <sz val="11"/>
      <name val="Arial"/>
      <family val="2"/>
      <charset val="177"/>
      <scheme val="minor"/>
    </font>
    <font>
      <b/>
      <sz val="14"/>
      <name val="Arial"/>
      <family val="2"/>
      <charset val="177"/>
      <scheme val="minor"/>
    </font>
    <font>
      <sz val="12"/>
      <color theme="1"/>
      <name val="Times New Roman"/>
      <family val="1"/>
    </font>
    <font>
      <sz val="11"/>
      <color rgb="FF000000"/>
      <name val="Arial"/>
      <family val="2"/>
    </font>
    <font>
      <sz val="12"/>
      <color theme="1"/>
      <name val="David"/>
      <family val="2"/>
      <charset val="177"/>
    </font>
    <font>
      <b/>
      <sz val="14"/>
      <color theme="1"/>
      <name val="David"/>
      <family val="2"/>
      <charset val="177"/>
    </font>
    <font>
      <sz val="12"/>
      <color theme="1"/>
      <name val="Wingdings"/>
      <charset val="2"/>
    </font>
    <font>
      <sz val="7"/>
      <color theme="1"/>
      <name val="Times New Roman"/>
      <family val="1"/>
    </font>
    <font>
      <sz val="14"/>
      <color theme="1"/>
      <name val="David"/>
      <family val="2"/>
      <charset val="177"/>
    </font>
    <font>
      <u/>
      <sz val="12"/>
      <color theme="1"/>
      <name val="David"/>
      <family val="2"/>
      <charset val="177"/>
    </font>
    <font>
      <sz val="12"/>
      <color theme="1"/>
      <name val="Guttman Adii"/>
      <charset val="177"/>
    </font>
    <font>
      <b/>
      <sz val="16"/>
      <color theme="1"/>
      <name val="Times New Roman"/>
      <family val="1"/>
    </font>
    <font>
      <b/>
      <sz val="11"/>
      <color theme="1"/>
      <name val="Arial"/>
      <family val="2"/>
    </font>
    <font>
      <sz val="11"/>
      <color theme="1"/>
      <name val="Times New Roman"/>
      <family val="1"/>
    </font>
    <font>
      <sz val="11"/>
      <color rgb="FF000000"/>
      <name val="Arial"/>
      <family val="2"/>
      <scheme val="minor"/>
    </font>
    <font>
      <sz val="12"/>
      <name val="Arial"/>
      <family val="2"/>
      <charset val="177"/>
      <scheme val="minor"/>
    </font>
    <font>
      <b/>
      <u/>
      <sz val="11"/>
      <color theme="1"/>
      <name val="Arial"/>
      <family val="2"/>
      <scheme val="minor"/>
    </font>
    <font>
      <b/>
      <sz val="11"/>
      <name val="Arial"/>
      <family val="2"/>
      <scheme val="minor"/>
    </font>
    <font>
      <b/>
      <u/>
      <sz val="18"/>
      <color theme="1"/>
      <name val="Arial"/>
      <family val="2"/>
      <scheme val="minor"/>
    </font>
    <font>
      <sz val="11"/>
      <name val="Arial"/>
      <family val="2"/>
    </font>
    <font>
      <b/>
      <sz val="11"/>
      <name val="Arial"/>
      <family val="2"/>
    </font>
    <font>
      <b/>
      <u/>
      <sz val="11"/>
      <name val="Arial"/>
      <family val="2"/>
    </font>
    <font>
      <b/>
      <sz val="12"/>
      <color rgb="FF000000"/>
      <name val="Arial"/>
      <family val="2"/>
    </font>
    <font>
      <b/>
      <u/>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334">
    <xf numFmtId="0" fontId="0" fillId="0" borderId="0" xfId="0"/>
    <xf numFmtId="0" fontId="1" fillId="0" borderId="15" xfId="0" applyFont="1" applyBorder="1" applyAlignment="1">
      <alignment vertical="top" wrapText="1"/>
    </xf>
    <xf numFmtId="0" fontId="0" fillId="0" borderId="0" xfId="0" applyBorder="1"/>
    <xf numFmtId="0" fontId="1" fillId="0" borderId="20" xfId="0" applyFont="1" applyBorder="1" applyAlignment="1">
      <alignment vertical="top" wrapText="1"/>
    </xf>
    <xf numFmtId="0" fontId="7" fillId="0" borderId="0" xfId="0" applyFont="1" applyBorder="1" applyAlignment="1">
      <alignment vertical="top" wrapText="1"/>
    </xf>
    <xf numFmtId="0" fontId="7" fillId="0" borderId="1" xfId="0" applyFont="1" applyBorder="1" applyAlignment="1">
      <alignment vertical="top" wrapText="1"/>
    </xf>
    <xf numFmtId="0" fontId="0" fillId="0" borderId="1" xfId="0" applyBorder="1" applyAlignment="1">
      <alignment vertical="top"/>
    </xf>
    <xf numFmtId="0" fontId="1" fillId="0" borderId="1" xfId="0" applyFont="1" applyBorder="1" applyAlignment="1">
      <alignment vertical="top"/>
    </xf>
    <xf numFmtId="0" fontId="0" fillId="0" borderId="0" xfId="0" applyBorder="1" applyAlignment="1">
      <alignment vertical="top"/>
    </xf>
    <xf numFmtId="0" fontId="6" fillId="0" borderId="7" xfId="0" applyFont="1" applyBorder="1" applyAlignment="1">
      <alignment vertical="top" wrapText="1"/>
    </xf>
    <xf numFmtId="0" fontId="0" fillId="0" borderId="24" xfId="0" applyBorder="1" applyAlignment="1">
      <alignment vertical="top" wrapText="1"/>
    </xf>
    <xf numFmtId="0" fontId="0" fillId="0" borderId="4" xfId="0" applyBorder="1" applyAlignment="1">
      <alignment vertical="top" wrapText="1"/>
    </xf>
    <xf numFmtId="0" fontId="0" fillId="0" borderId="0" xfId="0" applyFill="1" applyBorder="1" applyAlignment="1">
      <alignment wrapText="1"/>
    </xf>
    <xf numFmtId="0" fontId="0" fillId="0" borderId="11" xfId="0" applyFill="1" applyBorder="1" applyAlignment="1">
      <alignment wrapText="1"/>
    </xf>
    <xf numFmtId="0" fontId="1" fillId="0" borderId="0" xfId="0" applyFont="1" applyBorder="1" applyAlignment="1">
      <alignment vertical="top" wrapText="1"/>
    </xf>
    <xf numFmtId="0" fontId="7" fillId="0" borderId="0" xfId="0" applyFont="1" applyFill="1" applyBorder="1" applyAlignment="1">
      <alignment vertical="top" wrapText="1"/>
    </xf>
    <xf numFmtId="0" fontId="6" fillId="0" borderId="23" xfId="0" applyFont="1" applyBorder="1" applyAlignment="1">
      <alignment vertical="top"/>
    </xf>
    <xf numFmtId="0" fontId="7" fillId="0" borderId="15" xfId="0" applyFont="1" applyBorder="1" applyAlignment="1">
      <alignment vertical="top" wrapText="1"/>
    </xf>
    <xf numFmtId="0" fontId="1" fillId="0" borderId="2" xfId="0" applyFont="1" applyBorder="1" applyAlignment="1">
      <alignment vertical="top" wrapText="1"/>
    </xf>
    <xf numFmtId="0" fontId="0" fillId="0" borderId="6" xfId="0" applyBorder="1" applyAlignment="1">
      <alignment vertical="top" wrapText="1"/>
    </xf>
    <xf numFmtId="0" fontId="7" fillId="0" borderId="7" xfId="0" applyFont="1" applyBorder="1" applyAlignment="1">
      <alignment vertical="top" wrapText="1"/>
    </xf>
    <xf numFmtId="0" fontId="0" fillId="0" borderId="7" xfId="0" applyBorder="1" applyAlignment="1">
      <alignment vertical="top" wrapText="1"/>
    </xf>
    <xf numFmtId="0" fontId="7" fillId="0" borderId="20" xfId="0" applyFont="1" applyBorder="1" applyAlignment="1">
      <alignment vertical="top" wrapText="1"/>
    </xf>
    <xf numFmtId="0" fontId="0" fillId="0" borderId="13" xfId="0" applyFill="1" applyBorder="1" applyAlignment="1">
      <alignment wrapText="1"/>
    </xf>
    <xf numFmtId="0" fontId="7" fillId="0" borderId="2" xfId="0" applyFont="1" applyBorder="1" applyAlignment="1">
      <alignment vertical="top" wrapText="1"/>
    </xf>
    <xf numFmtId="0" fontId="7" fillId="0" borderId="4" xfId="0" applyFont="1" applyBorder="1" applyAlignment="1">
      <alignment vertical="top" wrapText="1"/>
    </xf>
    <xf numFmtId="0" fontId="0" fillId="0" borderId="4" xfId="0" applyBorder="1" applyAlignment="1">
      <alignment vertical="top"/>
    </xf>
    <xf numFmtId="0" fontId="0" fillId="0" borderId="24" xfId="0" applyBorder="1" applyAlignment="1">
      <alignment vertical="top"/>
    </xf>
    <xf numFmtId="0" fontId="6" fillId="0" borderId="6" xfId="0" applyFont="1" applyBorder="1" applyAlignment="1">
      <alignment vertical="top"/>
    </xf>
    <xf numFmtId="0" fontId="5" fillId="2" borderId="24" xfId="0" applyFont="1" applyFill="1" applyBorder="1" applyAlignment="1">
      <alignment vertical="top" wrapText="1"/>
    </xf>
    <xf numFmtId="0" fontId="5" fillId="2" borderId="7" xfId="0" applyFont="1" applyFill="1" applyBorder="1" applyAlignment="1">
      <alignment vertical="top" wrapText="1"/>
    </xf>
    <xf numFmtId="0" fontId="1" fillId="0" borderId="7" xfId="0" applyFont="1" applyBorder="1" applyAlignment="1">
      <alignment vertical="top" wrapText="1"/>
    </xf>
    <xf numFmtId="0" fontId="4" fillId="0" borderId="19" xfId="0" applyFont="1" applyBorder="1"/>
    <xf numFmtId="0" fontId="4" fillId="0" borderId="21" xfId="0" applyFont="1" applyBorder="1"/>
    <xf numFmtId="0" fontId="4" fillId="0" borderId="11" xfId="0" applyFont="1" applyBorder="1"/>
    <xf numFmtId="0" fontId="4" fillId="0" borderId="12" xfId="0" applyFont="1" applyBorder="1"/>
    <xf numFmtId="0" fontId="4" fillId="0" borderId="16" xfId="0" applyFont="1" applyBorder="1"/>
    <xf numFmtId="0" fontId="4" fillId="0" borderId="14" xfId="0" applyFont="1" applyBorder="1" applyAlignment="1">
      <alignment wrapText="1"/>
    </xf>
    <xf numFmtId="0" fontId="7" fillId="0" borderId="24" xfId="0" applyFont="1" applyBorder="1" applyAlignment="1">
      <alignment vertical="top" wrapText="1"/>
    </xf>
    <xf numFmtId="0" fontId="6" fillId="0" borderId="0" xfId="0" applyFont="1" applyBorder="1" applyAlignment="1">
      <alignment vertical="top" wrapText="1"/>
    </xf>
    <xf numFmtId="0" fontId="0" fillId="0" borderId="30" xfId="0" applyBorder="1" applyAlignment="1">
      <alignment vertical="top"/>
    </xf>
    <xf numFmtId="0" fontId="4" fillId="0" borderId="0" xfId="0" applyFont="1" applyBorder="1" applyAlignment="1">
      <alignment wrapText="1"/>
    </xf>
    <xf numFmtId="0" fontId="4" fillId="0" borderId="0" xfId="0" applyFont="1" applyBorder="1"/>
    <xf numFmtId="164" fontId="13" fillId="0" borderId="0" xfId="0" applyNumberFormat="1" applyFont="1"/>
    <xf numFmtId="0" fontId="13" fillId="0" borderId="4" xfId="0" applyFont="1" applyBorder="1" applyAlignment="1">
      <alignment vertical="top" wrapText="1"/>
    </xf>
    <xf numFmtId="0" fontId="13" fillId="0" borderId="4" xfId="0" applyFont="1" applyBorder="1" applyAlignment="1">
      <alignment vertical="top"/>
    </xf>
    <xf numFmtId="9" fontId="13" fillId="0" borderId="4" xfId="0" applyNumberFormat="1" applyFont="1" applyBorder="1" applyAlignment="1">
      <alignment vertical="top"/>
    </xf>
    <xf numFmtId="0" fontId="13" fillId="0" borderId="0" xfId="0" applyFont="1" applyBorder="1" applyAlignment="1">
      <alignment vertical="top" wrapText="1"/>
    </xf>
    <xf numFmtId="164" fontId="13" fillId="0" borderId="0" xfId="0" applyNumberFormat="1" applyFont="1" applyBorder="1" applyAlignment="1">
      <alignment vertical="top" wrapText="1"/>
    </xf>
    <xf numFmtId="9" fontId="13" fillId="0" borderId="24" xfId="0" applyNumberFormat="1" applyFont="1" applyBorder="1" applyAlignment="1">
      <alignment vertical="top"/>
    </xf>
    <xf numFmtId="0" fontId="13" fillId="0" borderId="0" xfId="0" applyFont="1" applyBorder="1" applyAlignment="1">
      <alignment vertical="top"/>
    </xf>
    <xf numFmtId="164" fontId="14" fillId="0" borderId="0" xfId="0" applyNumberFormat="1" applyFont="1" applyBorder="1" applyAlignment="1">
      <alignment vertical="top"/>
    </xf>
    <xf numFmtId="0" fontId="13" fillId="0" borderId="24" xfId="0" applyFont="1" applyBorder="1" applyAlignment="1">
      <alignment vertical="top"/>
    </xf>
    <xf numFmtId="0" fontId="13" fillId="0" borderId="0" xfId="0" applyFont="1" applyBorder="1"/>
    <xf numFmtId="164" fontId="13" fillId="0" borderId="0" xfId="0" applyNumberFormat="1" applyFont="1" applyBorder="1"/>
    <xf numFmtId="164" fontId="13" fillId="0" borderId="0" xfId="0" applyNumberFormat="1" applyFont="1" applyBorder="1" applyAlignment="1">
      <alignment vertical="top"/>
    </xf>
    <xf numFmtId="164" fontId="15" fillId="0" borderId="8" xfId="0" applyNumberFormat="1" applyFont="1" applyBorder="1" applyAlignment="1">
      <alignment vertical="center"/>
    </xf>
    <xf numFmtId="0" fontId="3" fillId="0" borderId="0" xfId="0" applyFont="1"/>
    <xf numFmtId="0" fontId="0" fillId="0" borderId="0" xfId="0"/>
    <xf numFmtId="0" fontId="7" fillId="0" borderId="1" xfId="0" applyFont="1" applyFill="1" applyBorder="1" applyAlignment="1">
      <alignment vertical="top" wrapText="1"/>
    </xf>
    <xf numFmtId="0" fontId="0" fillId="0" borderId="22" xfId="0" applyBorder="1" applyAlignment="1">
      <alignment vertical="top" wrapText="1"/>
    </xf>
    <xf numFmtId="0" fontId="7" fillId="0" borderId="34" xfId="0" applyFont="1" applyBorder="1" applyAlignment="1">
      <alignment vertical="top" wrapText="1"/>
    </xf>
    <xf numFmtId="0" fontId="0" fillId="0" borderId="22" xfId="0" applyBorder="1" applyAlignment="1">
      <alignment vertical="top"/>
    </xf>
    <xf numFmtId="0" fontId="0" fillId="0" borderId="13" xfId="0" applyBorder="1" applyAlignment="1">
      <alignment vertical="top"/>
    </xf>
    <xf numFmtId="0" fontId="11" fillId="0" borderId="24" xfId="0" applyFont="1" applyBorder="1" applyAlignment="1">
      <alignment vertical="top" wrapText="1"/>
    </xf>
    <xf numFmtId="0" fontId="0" fillId="0" borderId="26" xfId="0" applyBorder="1" applyAlignment="1"/>
    <xf numFmtId="0" fontId="0" fillId="0" borderId="17" xfId="0" applyBorder="1" applyAlignment="1">
      <alignment vertical="top"/>
    </xf>
    <xf numFmtId="0" fontId="0" fillId="0" borderId="23" xfId="0" applyBorder="1" applyAlignment="1">
      <alignment vertical="top"/>
    </xf>
    <xf numFmtId="0" fontId="6" fillId="0" borderId="9" xfId="0" applyFont="1" applyBorder="1" applyAlignment="1">
      <alignment vertical="top"/>
    </xf>
    <xf numFmtId="0" fontId="6" fillId="0" borderId="22" xfId="0" applyFont="1" applyBorder="1" applyAlignment="1">
      <alignment vertical="top"/>
    </xf>
    <xf numFmtId="0" fontId="5" fillId="2" borderId="4" xfId="0" applyFont="1" applyFill="1" applyBorder="1" applyAlignment="1">
      <alignment vertical="top" wrapText="1"/>
    </xf>
    <xf numFmtId="0" fontId="0" fillId="0" borderId="43" xfId="0" applyBorder="1" applyAlignment="1">
      <alignment vertical="top"/>
    </xf>
    <xf numFmtId="0" fontId="0" fillId="0" borderId="41" xfId="0" applyBorder="1" applyAlignment="1">
      <alignment vertical="top"/>
    </xf>
    <xf numFmtId="0" fontId="6" fillId="0" borderId="45" xfId="0" applyFont="1" applyBorder="1" applyAlignment="1">
      <alignment vertical="top"/>
    </xf>
    <xf numFmtId="0" fontId="0" fillId="0" borderId="24" xfId="0" applyBorder="1"/>
    <xf numFmtId="0" fontId="0" fillId="0" borderId="0" xfId="0" applyBorder="1" applyAlignment="1">
      <alignment vertical="top" wrapText="1"/>
    </xf>
    <xf numFmtId="0" fontId="1" fillId="0" borderId="34" xfId="0" applyFont="1" applyBorder="1" applyAlignment="1">
      <alignment vertical="top" wrapText="1"/>
    </xf>
    <xf numFmtId="0" fontId="1" fillId="0" borderId="20" xfId="0" applyFont="1" applyBorder="1" applyAlignment="1">
      <alignment vertical="top"/>
    </xf>
    <xf numFmtId="164" fontId="14" fillId="0" borderId="0" xfId="0" applyNumberFormat="1" applyFont="1" applyBorder="1" applyAlignment="1">
      <alignment horizontal="right" vertical="top" wrapText="1"/>
    </xf>
    <xf numFmtId="164" fontId="13" fillId="0" borderId="0" xfId="0" applyNumberFormat="1" applyFont="1" applyFill="1" applyBorder="1" applyAlignment="1">
      <alignment horizontal="left" vertical="top" wrapText="1"/>
    </xf>
    <xf numFmtId="164" fontId="14" fillId="0" borderId="0" xfId="0" applyNumberFormat="1" applyFont="1" applyBorder="1" applyAlignment="1">
      <alignment horizontal="left" vertical="top" wrapText="1"/>
    </xf>
    <xf numFmtId="0" fontId="5" fillId="0" borderId="0" xfId="0" applyFont="1"/>
    <xf numFmtId="0" fontId="18" fillId="0" borderId="45" xfId="0" applyFont="1" applyBorder="1" applyAlignment="1">
      <alignment horizontal="justify" vertical="center" wrapText="1" readingOrder="2"/>
    </xf>
    <xf numFmtId="0" fontId="19" fillId="0" borderId="0" xfId="0" applyFont="1" applyAlignment="1">
      <alignment horizontal="justify" vertical="center" readingOrder="2"/>
    </xf>
    <xf numFmtId="0" fontId="18" fillId="0" borderId="48" xfId="0" applyFont="1" applyBorder="1" applyAlignment="1">
      <alignment horizontal="justify" vertical="center" wrapText="1" readingOrder="2"/>
    </xf>
    <xf numFmtId="0" fontId="18" fillId="0" borderId="0" xfId="0" applyFont="1" applyAlignment="1">
      <alignment horizontal="justify" vertical="center" readingOrder="2"/>
    </xf>
    <xf numFmtId="0" fontId="18" fillId="0" borderId="46" xfId="0" applyFont="1" applyBorder="1" applyAlignment="1">
      <alignment horizontal="justify" vertical="center" wrapText="1" readingOrder="2"/>
    </xf>
    <xf numFmtId="0" fontId="19" fillId="4" borderId="51" xfId="0" applyFont="1" applyFill="1" applyBorder="1" applyAlignment="1">
      <alignment horizontal="justify" vertical="center" wrapText="1" readingOrder="2"/>
    </xf>
    <xf numFmtId="0" fontId="19" fillId="4" borderId="37" xfId="0" applyFont="1" applyFill="1" applyBorder="1" applyAlignment="1">
      <alignment horizontal="justify" vertical="center" wrapText="1" readingOrder="2"/>
    </xf>
    <xf numFmtId="0" fontId="18" fillId="0" borderId="52" xfId="0" applyFont="1" applyBorder="1" applyAlignment="1">
      <alignment horizontal="justify" vertical="center" wrapText="1" readingOrder="2"/>
    </xf>
    <xf numFmtId="0" fontId="23" fillId="0" borderId="45" xfId="0" applyFont="1" applyBorder="1" applyAlignment="1">
      <alignment horizontal="justify" vertical="center" wrapText="1" readingOrder="2"/>
    </xf>
    <xf numFmtId="0" fontId="24" fillId="0" borderId="0" xfId="0" applyFont="1" applyAlignment="1">
      <alignment horizontal="justify" vertical="center" readingOrder="2"/>
    </xf>
    <xf numFmtId="0" fontId="25" fillId="0" borderId="0" xfId="0" applyFont="1" applyAlignment="1">
      <alignment horizontal="justify" vertical="center" readingOrder="1"/>
    </xf>
    <xf numFmtId="0" fontId="20" fillId="0" borderId="52" xfId="0" applyFont="1" applyBorder="1" applyAlignment="1">
      <alignment horizontal="justify" vertical="center" wrapText="1" readingOrder="2"/>
    </xf>
    <xf numFmtId="0" fontId="20" fillId="0" borderId="46" xfId="0" applyFont="1" applyBorder="1" applyAlignment="1">
      <alignment horizontal="justify" vertical="center" wrapText="1" readingOrder="2"/>
    </xf>
    <xf numFmtId="0" fontId="10" fillId="0" borderId="0" xfId="0" applyFont="1" applyBorder="1" applyAlignment="1">
      <alignment horizontal="right" readingOrder="2"/>
    </xf>
    <xf numFmtId="0" fontId="0" fillId="0" borderId="10" xfId="0" applyBorder="1" applyAlignment="1">
      <alignment vertical="top"/>
    </xf>
    <xf numFmtId="0" fontId="0" fillId="0" borderId="33" xfId="0" applyBorder="1" applyAlignment="1">
      <alignment vertical="top"/>
    </xf>
    <xf numFmtId="0" fontId="0" fillId="0" borderId="1" xfId="0" applyBorder="1" applyAlignment="1">
      <alignment vertical="top" wrapText="1"/>
    </xf>
    <xf numFmtId="0" fontId="8" fillId="0" borderId="5" xfId="0" applyFont="1" applyBorder="1" applyAlignment="1">
      <alignment horizontal="center" vertical="center" wrapText="1"/>
    </xf>
    <xf numFmtId="0" fontId="0" fillId="0" borderId="19" xfId="0" applyBorder="1" applyAlignment="1">
      <alignment vertical="top" wrapText="1"/>
    </xf>
    <xf numFmtId="0" fontId="0" fillId="0" borderId="11" xfId="0" applyBorder="1" applyAlignment="1">
      <alignment vertical="top" wrapText="1"/>
    </xf>
    <xf numFmtId="0" fontId="26" fillId="0" borderId="1" xfId="0" applyFont="1" applyBorder="1" applyAlignment="1">
      <alignment horizontal="right" wrapText="1" readingOrder="2"/>
    </xf>
    <xf numFmtId="0" fontId="2" fillId="0" borderId="1" xfId="0" applyFont="1" applyBorder="1" applyAlignment="1">
      <alignment horizontal="left" wrapText="1" readingOrder="1"/>
    </xf>
    <xf numFmtId="0" fontId="2" fillId="0" borderId="1" xfId="0" applyFont="1" applyBorder="1" applyAlignment="1">
      <alignment horizontal="right" wrapText="1" readingOrder="2"/>
    </xf>
    <xf numFmtId="0" fontId="2" fillId="0" borderId="1" xfId="0" applyFont="1" applyBorder="1" applyAlignment="1">
      <alignment horizontal="right" wrapText="1" readingOrder="1"/>
    </xf>
    <xf numFmtId="0" fontId="0" fillId="0" borderId="0" xfId="0" applyFont="1"/>
    <xf numFmtId="0" fontId="26" fillId="0" borderId="1" xfId="0" applyFont="1" applyBorder="1" applyAlignment="1">
      <alignment horizontal="right" wrapText="1" readingOrder="1"/>
    </xf>
    <xf numFmtId="0" fontId="27" fillId="0" borderId="0" xfId="0" applyFont="1" applyAlignment="1">
      <alignment wrapText="1"/>
    </xf>
    <xf numFmtId="0" fontId="27" fillId="0" borderId="0" xfId="0" applyFont="1"/>
    <xf numFmtId="0" fontId="2" fillId="0" borderId="34" xfId="0" applyFont="1" applyBorder="1" applyAlignment="1">
      <alignment horizontal="right" wrapText="1" readingOrder="2"/>
    </xf>
    <xf numFmtId="0" fontId="17" fillId="0" borderId="1" xfId="0" applyFont="1" applyBorder="1" applyAlignment="1">
      <alignment horizontal="center" readingOrder="1"/>
    </xf>
    <xf numFmtId="0" fontId="2" fillId="0" borderId="1" xfId="0" applyFont="1" applyBorder="1" applyAlignment="1">
      <alignment horizontal="center" readingOrder="1"/>
    </xf>
    <xf numFmtId="164" fontId="2" fillId="0" borderId="1" xfId="0" applyNumberFormat="1" applyFont="1" applyBorder="1" applyAlignment="1">
      <alignment horizontal="center" readingOrder="1"/>
    </xf>
    <xf numFmtId="0" fontId="2" fillId="0" borderId="34" xfId="0" applyFont="1" applyBorder="1" applyAlignment="1">
      <alignment horizontal="center" readingOrder="1"/>
    </xf>
    <xf numFmtId="0" fontId="0" fillId="0" borderId="1" xfId="0" applyBorder="1" applyAlignment="1">
      <alignment vertical="top" wrapText="1"/>
    </xf>
    <xf numFmtId="4" fontId="0" fillId="0" borderId="0" xfId="0" applyNumberFormat="1"/>
    <xf numFmtId="4" fontId="0" fillId="0" borderId="0" xfId="0" applyNumberFormat="1" applyBorder="1"/>
    <xf numFmtId="164" fontId="13" fillId="3" borderId="1" xfId="0" applyNumberFormat="1" applyFont="1" applyFill="1" applyBorder="1" applyAlignment="1">
      <alignment vertical="top" wrapText="1"/>
    </xf>
    <xf numFmtId="164" fontId="13" fillId="3" borderId="0" xfId="0" applyNumberFormat="1" applyFont="1" applyFill="1" applyBorder="1" applyAlignment="1">
      <alignment vertical="top" wrapText="1"/>
    </xf>
    <xf numFmtId="0" fontId="0" fillId="3" borderId="0" xfId="0" applyFill="1"/>
    <xf numFmtId="0" fontId="0" fillId="3" borderId="0" xfId="0" applyFill="1" applyAlignment="1">
      <alignment wrapText="1"/>
    </xf>
    <xf numFmtId="3" fontId="0" fillId="0" borderId="0" xfId="0" applyNumberFormat="1"/>
    <xf numFmtId="0" fontId="0" fillId="0" borderId="10" xfId="0" applyBorder="1" applyAlignment="1">
      <alignment vertical="top"/>
    </xf>
    <xf numFmtId="0" fontId="0" fillId="0" borderId="33" xfId="0" applyBorder="1" applyAlignment="1">
      <alignment vertical="top"/>
    </xf>
    <xf numFmtId="0" fontId="0" fillId="0" borderId="27" xfId="0" applyBorder="1" applyAlignment="1">
      <alignment vertical="top" wrapText="1"/>
    </xf>
    <xf numFmtId="0" fontId="0" fillId="0" borderId="28" xfId="0" applyBorder="1" applyAlignment="1">
      <alignment vertical="top" wrapText="1"/>
    </xf>
    <xf numFmtId="0" fontId="0" fillId="0" borderId="0" xfId="0" applyAlignment="1">
      <alignment wrapText="1"/>
    </xf>
    <xf numFmtId="0" fontId="0" fillId="0" borderId="0" xfId="0" applyBorder="1" applyAlignment="1">
      <alignment wrapText="1"/>
    </xf>
    <xf numFmtId="0" fontId="6" fillId="0" borderId="17" xfId="0" applyFont="1" applyBorder="1" applyAlignment="1">
      <alignment horizontal="center" vertical="center" wrapText="1"/>
    </xf>
    <xf numFmtId="0" fontId="6"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164" fontId="14" fillId="0" borderId="8" xfId="0" applyNumberFormat="1"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34" xfId="0" applyBorder="1" applyAlignment="1">
      <alignment horizontal="center" vertical="center" wrapText="1"/>
    </xf>
    <xf numFmtId="0" fontId="13" fillId="0" borderId="34" xfId="0" applyFont="1" applyBorder="1" applyAlignment="1">
      <alignment horizontal="center" vertical="center" wrapText="1"/>
    </xf>
    <xf numFmtId="164" fontId="0" fillId="3" borderId="34" xfId="0" applyNumberFormat="1" applyFont="1" applyFill="1" applyBorder="1" applyAlignment="1">
      <alignment horizontal="center" vertical="center" wrapText="1"/>
    </xf>
    <xf numFmtId="164" fontId="0" fillId="3" borderId="49" xfId="0" applyNumberFormat="1" applyFont="1" applyFill="1" applyBorder="1" applyAlignment="1">
      <alignment horizontal="center" vertical="center" wrapText="1"/>
    </xf>
    <xf numFmtId="164" fontId="0" fillId="0" borderId="12" xfId="0" applyNumberFormat="1" applyFont="1" applyBorder="1" applyAlignment="1">
      <alignment horizontal="center" vertical="center" wrapText="1"/>
    </xf>
    <xf numFmtId="0" fontId="0" fillId="0" borderId="1" xfId="0" applyBorder="1" applyAlignment="1">
      <alignment horizontal="center" vertical="center" wrapText="1"/>
    </xf>
    <xf numFmtId="0" fontId="13" fillId="0" borderId="1" xfId="0" applyFont="1" applyBorder="1" applyAlignment="1">
      <alignment horizontal="center" vertical="center" wrapText="1"/>
    </xf>
    <xf numFmtId="164" fontId="13" fillId="3" borderId="1" xfId="0" applyNumberFormat="1" applyFont="1" applyFill="1" applyBorder="1" applyAlignment="1">
      <alignment horizontal="center" vertical="center" wrapText="1"/>
    </xf>
    <xf numFmtId="164" fontId="13" fillId="0" borderId="1" xfId="0" applyNumberFormat="1" applyFont="1" applyBorder="1" applyAlignment="1">
      <alignment horizontal="center" vertical="center" wrapText="1"/>
    </xf>
    <xf numFmtId="164" fontId="0" fillId="0" borderId="49" xfId="0" applyNumberFormat="1" applyFont="1" applyBorder="1" applyAlignment="1">
      <alignment horizontal="center" vertical="center" wrapText="1"/>
    </xf>
    <xf numFmtId="0" fontId="0" fillId="0" borderId="2" xfId="0" applyBorder="1" applyAlignment="1">
      <alignment horizontal="center" vertical="center" wrapText="1"/>
    </xf>
    <xf numFmtId="164" fontId="13" fillId="3" borderId="2" xfId="0" applyNumberFormat="1" applyFont="1" applyFill="1" applyBorder="1" applyAlignment="1">
      <alignment horizontal="center" vertical="center" wrapText="1"/>
    </xf>
    <xf numFmtId="164" fontId="0" fillId="3" borderId="12"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13" fillId="0" borderId="15" xfId="0" applyFont="1" applyBorder="1" applyAlignment="1">
      <alignment horizontal="center" vertical="center" wrapText="1"/>
    </xf>
    <xf numFmtId="0" fontId="13" fillId="0" borderId="2" xfId="0" applyFont="1" applyBorder="1" applyAlignment="1">
      <alignment horizontal="center" vertical="center" wrapText="1"/>
    </xf>
    <xf numFmtId="164" fontId="13" fillId="3" borderId="15" xfId="0" applyNumberFormat="1" applyFont="1" applyFill="1" applyBorder="1" applyAlignment="1">
      <alignment horizontal="center" vertical="center" wrapText="1"/>
    </xf>
    <xf numFmtId="0" fontId="14" fillId="0" borderId="24" xfId="0" applyFont="1" applyBorder="1" applyAlignment="1">
      <alignment horizontal="center" vertical="center" wrapText="1"/>
    </xf>
    <xf numFmtId="164" fontId="14" fillId="0" borderId="7" xfId="0" applyNumberFormat="1" applyFont="1" applyBorder="1" applyAlignment="1">
      <alignment horizontal="center" vertical="center" wrapText="1"/>
    </xf>
    <xf numFmtId="164" fontId="14" fillId="0" borderId="9" xfId="0" applyNumberFormat="1" applyFont="1" applyBorder="1" applyAlignment="1">
      <alignment horizontal="center" vertical="center" wrapText="1"/>
    </xf>
    <xf numFmtId="164" fontId="14" fillId="0" borderId="9" xfId="0" applyNumberFormat="1" applyFont="1" applyBorder="1" applyAlignment="1">
      <alignment horizontal="center" wrapText="1"/>
    </xf>
    <xf numFmtId="164" fontId="14" fillId="0" borderId="8" xfId="0" applyNumberFormat="1" applyFont="1" applyBorder="1" applyAlignment="1">
      <alignment horizontal="center" wrapText="1"/>
    </xf>
    <xf numFmtId="9" fontId="13" fillId="0" borderId="35" xfId="0" applyNumberFormat="1" applyFont="1" applyBorder="1" applyAlignment="1">
      <alignment horizontal="center"/>
    </xf>
    <xf numFmtId="164" fontId="13" fillId="0" borderId="25" xfId="0" applyNumberFormat="1" applyFont="1" applyBorder="1" applyAlignment="1">
      <alignment horizontal="center"/>
    </xf>
    <xf numFmtId="0" fontId="0" fillId="0" borderId="10" xfId="0" applyBorder="1" applyAlignment="1">
      <alignment horizontal="center"/>
    </xf>
    <xf numFmtId="164" fontId="14" fillId="0" borderId="5" xfId="0" applyNumberFormat="1" applyFont="1" applyBorder="1" applyAlignment="1">
      <alignment horizontal="center"/>
    </xf>
    <xf numFmtId="9" fontId="13" fillId="0" borderId="35" xfId="0" applyNumberFormat="1" applyFont="1" applyBorder="1" applyAlignment="1">
      <alignment horizontal="center" vertical="center"/>
    </xf>
    <xf numFmtId="164" fontId="13" fillId="0" borderId="25" xfId="0" applyNumberFormat="1" applyFont="1" applyBorder="1" applyAlignment="1">
      <alignment horizontal="center" vertical="center"/>
    </xf>
    <xf numFmtId="164" fontId="1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164" fontId="13" fillId="0" borderId="12" xfId="0" applyNumberFormat="1" applyFont="1" applyBorder="1" applyAlignment="1">
      <alignment horizontal="center" vertical="center" wrapText="1"/>
    </xf>
    <xf numFmtId="164" fontId="13" fillId="0" borderId="2" xfId="0" applyNumberFormat="1" applyFont="1" applyBorder="1" applyAlignment="1">
      <alignment horizontal="center" vertical="center" wrapText="1"/>
    </xf>
    <xf numFmtId="9" fontId="13" fillId="0" borderId="36" xfId="0" applyNumberFormat="1" applyFont="1" applyBorder="1" applyAlignment="1">
      <alignment horizontal="center" vertical="center"/>
    </xf>
    <xf numFmtId="9" fontId="13" fillId="0" borderId="36" xfId="0" applyNumberFormat="1" applyFont="1" applyBorder="1" applyAlignment="1">
      <alignment horizontal="center"/>
    </xf>
    <xf numFmtId="0" fontId="6"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7" xfId="0" applyBorder="1" applyAlignment="1">
      <alignment horizontal="center" vertical="center" wrapText="1"/>
    </xf>
    <xf numFmtId="0" fontId="13" fillId="0" borderId="7" xfId="0" applyFont="1" applyBorder="1" applyAlignment="1">
      <alignment horizontal="center" vertical="center" wrapText="1"/>
    </xf>
    <xf numFmtId="164" fontId="13" fillId="0" borderId="7" xfId="0" applyNumberFormat="1" applyFont="1" applyBorder="1" applyAlignment="1">
      <alignment horizontal="center" vertical="center" wrapText="1"/>
    </xf>
    <xf numFmtId="164" fontId="13" fillId="0" borderId="9" xfId="0" applyNumberFormat="1" applyFont="1" applyBorder="1" applyAlignment="1">
      <alignment horizontal="center" vertical="center" wrapText="1"/>
    </xf>
    <xf numFmtId="165" fontId="13" fillId="0" borderId="8" xfId="0" applyNumberFormat="1" applyFont="1" applyFill="1" applyBorder="1" applyAlignment="1">
      <alignment horizontal="center" vertical="center" wrapText="1"/>
    </xf>
    <xf numFmtId="0" fontId="0" fillId="0" borderId="24" xfId="0" applyBorder="1" applyAlignment="1">
      <alignment horizontal="center" vertical="center"/>
    </xf>
    <xf numFmtId="0" fontId="13" fillId="0" borderId="24" xfId="0" applyFont="1" applyBorder="1" applyAlignment="1">
      <alignment horizontal="center" vertical="center" wrapText="1"/>
    </xf>
    <xf numFmtId="0" fontId="13" fillId="0" borderId="24" xfId="0" applyFont="1" applyBorder="1" applyAlignment="1">
      <alignment horizontal="center" vertical="center"/>
    </xf>
    <xf numFmtId="9" fontId="13" fillId="0" borderId="24" xfId="0" applyNumberFormat="1" applyFont="1" applyBorder="1" applyAlignment="1">
      <alignment horizontal="center" vertical="center"/>
    </xf>
    <xf numFmtId="0" fontId="0" fillId="0" borderId="20" xfId="0" applyBorder="1" applyAlignment="1">
      <alignment horizontal="center" vertical="center" wrapText="1"/>
    </xf>
    <xf numFmtId="164" fontId="13" fillId="0" borderId="20" xfId="0" applyNumberFormat="1" applyFont="1" applyBorder="1" applyAlignment="1">
      <alignment horizontal="center" vertical="center" wrapText="1"/>
    </xf>
    <xf numFmtId="164" fontId="13" fillId="0" borderId="38" xfId="0" applyNumberFormat="1" applyFont="1" applyBorder="1" applyAlignment="1">
      <alignment horizontal="center" vertical="center" wrapText="1"/>
    </xf>
    <xf numFmtId="164" fontId="13" fillId="0" borderId="21" xfId="0" applyNumberFormat="1" applyFont="1" applyBorder="1" applyAlignment="1">
      <alignment horizontal="center" vertical="center" wrapText="1"/>
    </xf>
    <xf numFmtId="164" fontId="13" fillId="3" borderId="38" xfId="0" applyNumberFormat="1" applyFont="1" applyFill="1" applyBorder="1" applyAlignment="1">
      <alignment horizontal="center" vertical="center" wrapText="1"/>
    </xf>
    <xf numFmtId="164" fontId="13" fillId="0" borderId="15" xfId="0" applyNumberFormat="1" applyFont="1" applyBorder="1" applyAlignment="1">
      <alignment horizontal="center" vertical="center" wrapText="1"/>
    </xf>
    <xf numFmtId="0" fontId="6" fillId="0" borderId="24" xfId="0" applyFont="1" applyBorder="1" applyAlignment="1">
      <alignment horizontal="center" vertical="center" wrapText="1"/>
    </xf>
    <xf numFmtId="164" fontId="14" fillId="0" borderId="24" xfId="0" applyNumberFormat="1" applyFont="1" applyBorder="1" applyAlignment="1">
      <alignment horizontal="center" vertical="center" wrapText="1"/>
    </xf>
    <xf numFmtId="164" fontId="14" fillId="0" borderId="36" xfId="0" applyNumberFormat="1" applyFont="1" applyBorder="1" applyAlignment="1">
      <alignment horizontal="center" vertical="center" wrapText="1"/>
    </xf>
    <xf numFmtId="164" fontId="14" fillId="0" borderId="27" xfId="0" applyNumberFormat="1" applyFont="1" applyBorder="1" applyAlignment="1">
      <alignment horizontal="center" vertical="center" wrapText="1"/>
    </xf>
    <xf numFmtId="0" fontId="29" fillId="0" borderId="4" xfId="0" applyFont="1" applyBorder="1" applyAlignment="1">
      <alignment vertical="top" wrapText="1"/>
    </xf>
    <xf numFmtId="0" fontId="0" fillId="0" borderId="0" xfId="0" applyAlignment="1">
      <alignment horizontal="right" vertical="center"/>
    </xf>
    <xf numFmtId="164" fontId="13" fillId="0" borderId="27" xfId="0" applyNumberFormat="1" applyFont="1" applyBorder="1" applyAlignment="1">
      <alignment horizontal="center"/>
    </xf>
    <xf numFmtId="164" fontId="13" fillId="0" borderId="27" xfId="0" applyNumberFormat="1" applyFont="1" applyBorder="1" applyAlignment="1">
      <alignment horizontal="center" vertical="center"/>
    </xf>
    <xf numFmtId="0" fontId="0" fillId="0" borderId="20" xfId="0" applyBorder="1" applyAlignment="1">
      <alignment horizontal="center" vertical="center"/>
    </xf>
    <xf numFmtId="164" fontId="13" fillId="3" borderId="20" xfId="0" applyNumberFormat="1" applyFont="1" applyFill="1" applyBorder="1" applyAlignment="1">
      <alignment horizontal="center" vertical="center"/>
    </xf>
    <xf numFmtId="164" fontId="13" fillId="3" borderId="38" xfId="0" applyNumberFormat="1" applyFont="1" applyFill="1" applyBorder="1" applyAlignment="1">
      <alignment horizontal="center" vertical="center"/>
    </xf>
    <xf numFmtId="164" fontId="13" fillId="0" borderId="21" xfId="0" applyNumberFormat="1" applyFont="1" applyBorder="1" applyAlignment="1">
      <alignment horizontal="center" vertical="center"/>
    </xf>
    <xf numFmtId="0" fontId="0" fillId="0" borderId="1" xfId="0" applyBorder="1" applyAlignment="1">
      <alignment horizontal="center" vertical="center"/>
    </xf>
    <xf numFmtId="164" fontId="13" fillId="0" borderId="1" xfId="0" applyNumberFormat="1" applyFont="1" applyBorder="1" applyAlignment="1">
      <alignment horizontal="center" vertical="center"/>
    </xf>
    <xf numFmtId="164" fontId="13" fillId="0" borderId="38" xfId="0" applyNumberFormat="1" applyFont="1"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horizontal="center" vertical="center" wrapText="1"/>
    </xf>
    <xf numFmtId="164" fontId="13" fillId="0" borderId="8" xfId="0" applyNumberFormat="1" applyFont="1" applyBorder="1" applyAlignment="1">
      <alignment horizontal="center" vertical="center"/>
    </xf>
    <xf numFmtId="0" fontId="14" fillId="0" borderId="18"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 xfId="0" applyFont="1" applyBorder="1" applyAlignment="1">
      <alignment horizontal="center" vertical="center" wrapText="1"/>
    </xf>
    <xf numFmtId="164" fontId="31" fillId="0" borderId="8" xfId="0" applyNumberFormat="1" applyFont="1" applyBorder="1" applyAlignment="1">
      <alignment horizontal="center" vertical="center" wrapText="1"/>
    </xf>
    <xf numFmtId="0" fontId="0" fillId="0" borderId="38" xfId="0" applyBorder="1" applyAlignment="1">
      <alignment horizontal="center" vertical="center" wrapText="1"/>
    </xf>
    <xf numFmtId="164" fontId="13" fillId="0" borderId="40" xfId="0" applyNumberFormat="1" applyFont="1" applyBorder="1" applyAlignment="1">
      <alignment horizontal="center" vertical="center" wrapText="1"/>
    </xf>
    <xf numFmtId="164" fontId="13" fillId="0" borderId="50" xfId="0" applyNumberFormat="1" applyFont="1" applyBorder="1" applyAlignment="1">
      <alignment horizontal="center" vertical="center" wrapText="1"/>
    </xf>
    <xf numFmtId="0" fontId="0" fillId="0" borderId="39" xfId="0" applyBorder="1" applyAlignment="1">
      <alignment horizontal="center" vertical="center" wrapText="1"/>
    </xf>
    <xf numFmtId="164" fontId="13" fillId="3" borderId="3" xfId="0" applyNumberFormat="1" applyFont="1" applyFill="1" applyBorder="1" applyAlignment="1">
      <alignment horizontal="center" vertical="center" wrapText="1"/>
    </xf>
    <xf numFmtId="0" fontId="6" fillId="0" borderId="35" xfId="0" applyFont="1" applyBorder="1" applyAlignment="1">
      <alignment horizontal="center" vertical="center" wrapText="1"/>
    </xf>
    <xf numFmtId="0" fontId="0" fillId="0" borderId="2" xfId="0" applyBorder="1" applyAlignment="1">
      <alignment horizontal="center" vertical="center"/>
    </xf>
    <xf numFmtId="0" fontId="6" fillId="0" borderId="2" xfId="0" applyFont="1" applyBorder="1" applyAlignment="1">
      <alignment horizontal="center" vertical="center" wrapText="1"/>
    </xf>
    <xf numFmtId="164" fontId="14" fillId="0" borderId="42" xfId="0" applyNumberFormat="1" applyFont="1" applyBorder="1" applyAlignment="1">
      <alignment horizontal="center" vertical="center" wrapText="1"/>
    </xf>
    <xf numFmtId="164" fontId="14" fillId="0" borderId="0" xfId="0" applyNumberFormat="1" applyFont="1" applyBorder="1" applyAlignment="1">
      <alignment horizontal="center" vertical="center" wrapText="1"/>
    </xf>
    <xf numFmtId="164" fontId="14" fillId="0" borderId="25" xfId="0" applyNumberFormat="1" applyFont="1" applyBorder="1" applyAlignment="1">
      <alignment horizontal="center" vertical="center" wrapText="1"/>
    </xf>
    <xf numFmtId="0" fontId="0" fillId="0" borderId="9" xfId="0" applyBorder="1" applyAlignment="1">
      <alignment horizontal="center" vertical="center"/>
    </xf>
    <xf numFmtId="0" fontId="0" fillId="0" borderId="7" xfId="0" applyBorder="1" applyAlignment="1">
      <alignment horizontal="center" vertical="center"/>
    </xf>
    <xf numFmtId="9" fontId="13" fillId="0" borderId="33" xfId="0" applyNumberFormat="1" applyFont="1" applyBorder="1" applyAlignment="1">
      <alignment horizontal="center" vertical="center"/>
    </xf>
    <xf numFmtId="9" fontId="13" fillId="0" borderId="10" xfId="0" applyNumberFormat="1" applyFont="1" applyBorder="1" applyAlignment="1">
      <alignment horizontal="center" vertical="center"/>
    </xf>
    <xf numFmtId="164" fontId="14" fillId="0" borderId="44" xfId="0" applyNumberFormat="1" applyFont="1" applyBorder="1" applyAlignment="1">
      <alignment horizontal="center" vertical="center"/>
    </xf>
    <xf numFmtId="164" fontId="13" fillId="3" borderId="50" xfId="0" applyNumberFormat="1" applyFont="1" applyFill="1" applyBorder="1" applyAlignment="1">
      <alignment horizontal="center" vertical="center" wrapText="1"/>
    </xf>
    <xf numFmtId="0" fontId="29" fillId="0" borderId="7" xfId="0" applyFont="1" applyBorder="1" applyAlignment="1">
      <alignment vertical="top" wrapText="1"/>
    </xf>
    <xf numFmtId="164" fontId="13" fillId="0" borderId="8" xfId="0" applyNumberFormat="1" applyFont="1" applyFill="1" applyBorder="1" applyAlignment="1">
      <alignment horizontal="center" vertical="center" wrapText="1"/>
    </xf>
    <xf numFmtId="0" fontId="0" fillId="0" borderId="47" xfId="0" applyBorder="1" applyAlignment="1">
      <alignment horizontal="center" vertical="center" wrapText="1"/>
    </xf>
    <xf numFmtId="0" fontId="32" fillId="0" borderId="0" xfId="0" applyFont="1" applyAlignment="1">
      <alignment horizontal="left" vertical="center"/>
    </xf>
    <xf numFmtId="0" fontId="12" fillId="0" borderId="0" xfId="0" applyFont="1" applyFill="1" applyBorder="1" applyAlignment="1">
      <alignment horizontal="center" vertical="center" wrapText="1" readingOrder="1"/>
    </xf>
    <xf numFmtId="0" fontId="8" fillId="0" borderId="0" xfId="0" applyFont="1" applyBorder="1" applyAlignment="1">
      <alignment horizontal="center" vertical="center" wrapText="1"/>
    </xf>
    <xf numFmtId="164" fontId="15" fillId="0" borderId="0" xfId="0" applyNumberFormat="1" applyFont="1" applyBorder="1" applyAlignment="1">
      <alignment vertical="center"/>
    </xf>
    <xf numFmtId="164" fontId="2" fillId="3" borderId="1" xfId="0" applyNumberFormat="1" applyFont="1" applyFill="1" applyBorder="1" applyAlignment="1">
      <alignment horizontal="center" readingOrder="1"/>
    </xf>
    <xf numFmtId="0" fontId="17" fillId="0" borderId="1" xfId="0" applyFont="1" applyBorder="1" applyAlignment="1">
      <alignment horizontal="center" vertical="center" readingOrder="1"/>
    </xf>
    <xf numFmtId="164" fontId="2" fillId="3" borderId="1" xfId="0" applyNumberFormat="1" applyFont="1" applyFill="1" applyBorder="1" applyAlignment="1">
      <alignment horizontal="center" vertical="center" readingOrder="1"/>
    </xf>
    <xf numFmtId="164" fontId="10" fillId="3" borderId="1" xfId="0" applyNumberFormat="1" applyFont="1" applyFill="1" applyBorder="1" applyAlignment="1">
      <alignment horizontal="center" vertical="center" readingOrder="1"/>
    </xf>
    <xf numFmtId="9" fontId="17" fillId="3" borderId="1" xfId="0" applyNumberFormat="1" applyFont="1" applyFill="1" applyBorder="1" applyAlignment="1">
      <alignment horizontal="center" vertical="center" readingOrder="1"/>
    </xf>
    <xf numFmtId="164" fontId="2" fillId="0" borderId="1" xfId="0" applyNumberFormat="1" applyFont="1" applyBorder="1" applyAlignment="1">
      <alignment horizontal="center" vertical="center" readingOrder="1"/>
    </xf>
    <xf numFmtId="164" fontId="10" fillId="0" borderId="1" xfId="0" applyNumberFormat="1" applyFont="1" applyBorder="1" applyAlignment="1">
      <alignment horizontal="center" vertical="center" readingOrder="1"/>
    </xf>
    <xf numFmtId="0" fontId="2" fillId="0" borderId="1" xfId="0" applyFont="1" applyBorder="1" applyAlignment="1">
      <alignment horizontal="center" vertical="center" wrapText="1" readingOrder="2"/>
    </xf>
    <xf numFmtId="0" fontId="33" fillId="0" borderId="1" xfId="0" applyFont="1" applyBorder="1" applyAlignment="1">
      <alignment horizontal="right" vertical="center" wrapText="1" readingOrder="2"/>
    </xf>
    <xf numFmtId="0" fontId="26" fillId="3" borderId="0" xfId="0" applyFont="1" applyFill="1" applyBorder="1" applyAlignment="1">
      <alignment horizontal="right" wrapText="1" readingOrder="2"/>
    </xf>
    <xf numFmtId="0" fontId="2" fillId="3" borderId="0" xfId="0" applyFont="1" applyFill="1" applyBorder="1" applyAlignment="1">
      <alignment horizontal="right" wrapText="1" readingOrder="1"/>
    </xf>
    <xf numFmtId="0" fontId="26" fillId="0" borderId="1" xfId="0" applyFont="1" applyBorder="1" applyAlignment="1">
      <alignment horizontal="center" vertical="center" wrapText="1" readingOrder="2"/>
    </xf>
    <xf numFmtId="0" fontId="34" fillId="0" borderId="1" xfId="0" applyFont="1" applyBorder="1" applyAlignment="1">
      <alignment horizontal="center" vertical="center" wrapText="1" readingOrder="2"/>
    </xf>
    <xf numFmtId="0" fontId="17" fillId="3" borderId="1" xfId="0" applyFont="1" applyFill="1" applyBorder="1" applyAlignment="1">
      <alignment horizontal="center" vertical="center" readingOrder="1"/>
    </xf>
    <xf numFmtId="0" fontId="33" fillId="0" borderId="1" xfId="0" applyFont="1" applyBorder="1" applyAlignment="1">
      <alignment horizontal="right" wrapText="1" readingOrder="2"/>
    </xf>
    <xf numFmtId="0" fontId="2" fillId="0" borderId="1" xfId="0" applyFont="1" applyBorder="1" applyAlignment="1">
      <alignment horizontal="center" vertical="center" wrapText="1" readingOrder="1"/>
    </xf>
    <xf numFmtId="0" fontId="2" fillId="0" borderId="1" xfId="0" applyFont="1" applyBorder="1" applyAlignment="1">
      <alignment horizontal="center" vertical="center" readingOrder="1"/>
    </xf>
    <xf numFmtId="9" fontId="2" fillId="0" borderId="1" xfId="0" applyNumberFormat="1" applyFont="1" applyBorder="1" applyAlignment="1">
      <alignment horizontal="center" vertical="center" readingOrder="1"/>
    </xf>
    <xf numFmtId="164" fontId="17" fillId="0" borderId="1" xfId="0" applyNumberFormat="1" applyFont="1" applyBorder="1" applyAlignment="1">
      <alignment horizontal="center" vertical="center" readingOrder="1"/>
    </xf>
    <xf numFmtId="0" fontId="2" fillId="3" borderId="0" xfId="0" applyFont="1" applyFill="1" applyBorder="1" applyAlignment="1">
      <alignment horizontal="right" readingOrder="1"/>
    </xf>
    <xf numFmtId="0" fontId="2" fillId="3" borderId="0" xfId="0" applyFont="1" applyFill="1" applyBorder="1" applyAlignment="1">
      <alignment horizontal="left" readingOrder="1"/>
    </xf>
    <xf numFmtId="0" fontId="17" fillId="3" borderId="0" xfId="0" applyFont="1" applyFill="1" applyBorder="1" applyAlignment="1">
      <alignment horizontal="right" readingOrder="1"/>
    </xf>
    <xf numFmtId="164" fontId="17" fillId="3" borderId="1" xfId="0" applyNumberFormat="1" applyFont="1" applyFill="1" applyBorder="1" applyAlignment="1">
      <alignment horizontal="center" vertical="center" readingOrder="1"/>
    </xf>
    <xf numFmtId="0" fontId="26" fillId="0" borderId="7" xfId="0" applyFont="1" applyBorder="1" applyAlignment="1">
      <alignment horizontal="center" vertical="center" wrapText="1" readingOrder="2"/>
    </xf>
    <xf numFmtId="0" fontId="2" fillId="0" borderId="34" xfId="0" applyFont="1" applyBorder="1" applyAlignment="1">
      <alignment horizontal="center" vertical="center" wrapText="1" readingOrder="1"/>
    </xf>
    <xf numFmtId="3" fontId="2" fillId="3" borderId="34" xfId="0" applyNumberFormat="1" applyFont="1" applyFill="1" applyBorder="1" applyAlignment="1">
      <alignment horizontal="center" readingOrder="1"/>
    </xf>
    <xf numFmtId="164" fontId="26" fillId="3" borderId="1" xfId="0" applyNumberFormat="1" applyFont="1" applyFill="1" applyBorder="1" applyAlignment="1">
      <alignment horizontal="center" readingOrder="1"/>
    </xf>
    <xf numFmtId="0" fontId="2" fillId="3" borderId="1" xfId="0" applyFont="1" applyFill="1" applyBorder="1" applyAlignment="1">
      <alignment horizontal="center" readingOrder="1"/>
    </xf>
    <xf numFmtId="3" fontId="2" fillId="3" borderId="1" xfId="0" applyNumberFormat="1" applyFont="1" applyFill="1" applyBorder="1" applyAlignment="1">
      <alignment horizontal="center" readingOrder="1"/>
    </xf>
    <xf numFmtId="0" fontId="26" fillId="0" borderId="6" xfId="0" applyFont="1" applyBorder="1" applyAlignment="1">
      <alignment horizontal="center" vertical="center" wrapText="1" readingOrder="2"/>
    </xf>
    <xf numFmtId="0" fontId="26" fillId="3" borderId="0" xfId="0" applyFont="1" applyFill="1" applyBorder="1" applyAlignment="1">
      <alignment horizontal="center" wrapText="1" readingOrder="2"/>
    </xf>
    <xf numFmtId="0" fontId="2" fillId="3" borderId="0" xfId="0" applyFont="1" applyFill="1" applyBorder="1" applyAlignment="1">
      <alignment horizontal="center" readingOrder="1"/>
    </xf>
    <xf numFmtId="0" fontId="6"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xf numFmtId="3" fontId="2" fillId="0" borderId="1" xfId="0" applyNumberFormat="1" applyFont="1" applyFill="1" applyBorder="1" applyAlignment="1">
      <alignment horizontal="center" vertical="center" readingOrder="1"/>
    </xf>
    <xf numFmtId="0" fontId="2" fillId="0" borderId="1" xfId="0" applyFont="1" applyFill="1" applyBorder="1" applyAlignment="1">
      <alignment horizontal="center" vertical="center" readingOrder="1"/>
    </xf>
    <xf numFmtId="3" fontId="17" fillId="0" borderId="1" xfId="0" applyNumberFormat="1" applyFont="1" applyFill="1" applyBorder="1" applyAlignment="1">
      <alignment horizontal="center" vertical="center" readingOrder="1"/>
    </xf>
    <xf numFmtId="9" fontId="2" fillId="3" borderId="1" xfId="0" applyNumberFormat="1" applyFont="1" applyFill="1" applyBorder="1" applyAlignment="1">
      <alignment horizontal="center" vertical="center" readingOrder="1"/>
    </xf>
    <xf numFmtId="164" fontId="14" fillId="0" borderId="30" xfId="0" applyNumberFormat="1" applyFont="1" applyBorder="1" applyAlignment="1">
      <alignment horizontal="center" vertical="center"/>
    </xf>
    <xf numFmtId="164" fontId="14" fillId="0" borderId="0" xfId="0" applyNumberFormat="1" applyFont="1" applyBorder="1" applyAlignment="1">
      <alignment horizontal="center" vertical="center"/>
    </xf>
    <xf numFmtId="0" fontId="3" fillId="0" borderId="0" xfId="0" applyFont="1" applyAlignment="1">
      <alignment horizontal="right"/>
    </xf>
    <xf numFmtId="0" fontId="0" fillId="3" borderId="0" xfId="0" applyFill="1" applyBorder="1" applyAlignment="1">
      <alignment wrapText="1"/>
    </xf>
    <xf numFmtId="3" fontId="0" fillId="3" borderId="0" xfId="0" applyNumberFormat="1" applyFill="1" applyAlignment="1">
      <alignment wrapText="1"/>
    </xf>
    <xf numFmtId="3" fontId="0" fillId="3" borderId="0" xfId="0" applyNumberFormat="1" applyFill="1" applyBorder="1" applyAlignment="1">
      <alignment wrapText="1"/>
    </xf>
    <xf numFmtId="4" fontId="0" fillId="3" borderId="0" xfId="0" applyNumberFormat="1" applyFill="1"/>
    <xf numFmtId="0" fontId="37" fillId="0" borderId="0" xfId="0" applyFont="1"/>
    <xf numFmtId="0" fontId="6" fillId="0" borderId="0" xfId="0" applyFont="1" applyBorder="1" applyAlignment="1">
      <alignment vertical="top"/>
    </xf>
    <xf numFmtId="0" fontId="0" fillId="0" borderId="0" xfId="0" applyBorder="1" applyAlignment="1">
      <alignment horizontal="center"/>
    </xf>
    <xf numFmtId="164" fontId="14" fillId="0" borderId="0" xfId="0" applyNumberFormat="1" applyFont="1" applyBorder="1" applyAlignment="1">
      <alignment horizontal="center"/>
    </xf>
    <xf numFmtId="0" fontId="2" fillId="0" borderId="0" xfId="0" applyFont="1" applyBorder="1" applyAlignment="1">
      <alignment horizontal="left" wrapText="1" readingOrder="1"/>
    </xf>
    <xf numFmtId="0" fontId="26" fillId="0" borderId="0" xfId="0" applyFont="1" applyBorder="1" applyAlignment="1">
      <alignment horizontal="right" wrapText="1" readingOrder="2"/>
    </xf>
    <xf numFmtId="0" fontId="17" fillId="0" borderId="0" xfId="0" applyFont="1" applyBorder="1" applyAlignment="1">
      <alignment horizontal="center" readingOrder="1"/>
    </xf>
    <xf numFmtId="164" fontId="2" fillId="0" borderId="0" xfId="0" applyNumberFormat="1" applyFont="1" applyBorder="1" applyAlignment="1">
      <alignment horizontal="center" readingOrder="1"/>
    </xf>
    <xf numFmtId="164" fontId="10" fillId="0" borderId="0" xfId="0" applyNumberFormat="1" applyFont="1" applyBorder="1" applyAlignment="1">
      <alignment horizontal="center" vertical="center" readingOrder="1"/>
    </xf>
    <xf numFmtId="0" fontId="2" fillId="0" borderId="0" xfId="0" applyFont="1" applyBorder="1" applyAlignment="1">
      <alignment horizontal="center" vertical="center" wrapText="1" readingOrder="1"/>
    </xf>
    <xf numFmtId="0" fontId="17" fillId="0" borderId="0" xfId="0" applyFont="1" applyBorder="1" applyAlignment="1">
      <alignment horizontal="center" vertical="center" readingOrder="1"/>
    </xf>
    <xf numFmtId="164" fontId="2" fillId="0" borderId="0" xfId="0" applyNumberFormat="1" applyFont="1" applyBorder="1" applyAlignment="1">
      <alignment horizontal="center" vertical="center" readingOrder="1"/>
    </xf>
    <xf numFmtId="0" fontId="2" fillId="0" borderId="0" xfId="0" applyFont="1" applyBorder="1" applyAlignment="1">
      <alignment horizontal="center" readingOrder="1"/>
    </xf>
    <xf numFmtId="164" fontId="2" fillId="3" borderId="0" xfId="0" applyNumberFormat="1" applyFont="1" applyFill="1" applyBorder="1" applyAlignment="1">
      <alignment horizontal="center" readingOrder="1"/>
    </xf>
    <xf numFmtId="164" fontId="26" fillId="3" borderId="0" xfId="0" applyNumberFormat="1" applyFont="1" applyFill="1" applyBorder="1" applyAlignment="1">
      <alignment horizontal="center" readingOrder="1"/>
    </xf>
    <xf numFmtId="0" fontId="0" fillId="3" borderId="0" xfId="0" applyFill="1" applyAlignment="1">
      <alignment horizontal="right" wrapText="1"/>
    </xf>
    <xf numFmtId="0" fontId="0" fillId="3" borderId="0" xfId="0" applyFill="1" applyAlignment="1">
      <alignment horizontal="center" wrapText="1"/>
    </xf>
    <xf numFmtId="0" fontId="30" fillId="0" borderId="0" xfId="0" applyFont="1" applyBorder="1" applyAlignment="1">
      <alignment horizontal="right" vertical="top" wrapText="1"/>
    </xf>
    <xf numFmtId="0" fontId="0" fillId="3" borderId="0" xfId="0" applyFill="1" applyAlignment="1">
      <alignment horizontal="right" vertical="center" wrapText="1"/>
    </xf>
    <xf numFmtId="4" fontId="0" fillId="3" borderId="0" xfId="0" applyNumberFormat="1" applyFill="1" applyAlignment="1">
      <alignment horizontal="right" vertical="center" wrapText="1"/>
    </xf>
    <xf numFmtId="4" fontId="0" fillId="3" borderId="0" xfId="0" applyNumberFormat="1" applyFill="1" applyAlignment="1">
      <alignment horizontal="right" wrapText="1"/>
    </xf>
    <xf numFmtId="0" fontId="0" fillId="3" borderId="0" xfId="0" applyFill="1" applyAlignment="1">
      <alignment horizontal="right" vertical="center"/>
    </xf>
    <xf numFmtId="0" fontId="6" fillId="0" borderId="9" xfId="0" applyFont="1" applyBorder="1" applyAlignment="1">
      <alignment vertical="top" wrapText="1"/>
    </xf>
    <xf numFmtId="0" fontId="0" fillId="0" borderId="10" xfId="0" applyBorder="1" applyAlignment="1">
      <alignment vertical="top"/>
    </xf>
    <xf numFmtId="0" fontId="0" fillId="0" borderId="33" xfId="0" applyBorder="1" applyAlignment="1">
      <alignment vertical="top"/>
    </xf>
    <xf numFmtId="0" fontId="9" fillId="0" borderId="0" xfId="0" applyFont="1" applyAlignment="1">
      <alignment horizontal="center" vertical="center" wrapText="1"/>
    </xf>
    <xf numFmtId="0" fontId="4" fillId="0" borderId="29" xfId="0" applyFont="1" applyBorder="1" applyAlignment="1">
      <alignment wrapText="1"/>
    </xf>
    <xf numFmtId="0" fontId="4" fillId="0" borderId="31" xfId="0" applyFont="1" applyBorder="1" applyAlignment="1">
      <alignment wrapText="1"/>
    </xf>
    <xf numFmtId="0" fontId="0" fillId="0" borderId="25" xfId="0" applyBorder="1" applyAlignment="1">
      <alignment vertical="top" wrapText="1"/>
    </xf>
    <xf numFmtId="0" fontId="0" fillId="0" borderId="27" xfId="0" applyBorder="1" applyAlignment="1">
      <alignment vertical="top" wrapText="1"/>
    </xf>
    <xf numFmtId="0" fontId="12" fillId="0" borderId="0" xfId="0" applyFont="1" applyBorder="1" applyAlignment="1">
      <alignment horizontal="center" vertical="center" wrapText="1" readingOrder="2"/>
    </xf>
    <xf numFmtId="0" fontId="8" fillId="0" borderId="0" xfId="0" applyFont="1" applyBorder="1" applyAlignment="1">
      <alignment horizontal="center" vertical="center" wrapText="1"/>
    </xf>
    <xf numFmtId="0" fontId="0" fillId="0" borderId="29" xfId="0" applyBorder="1" applyAlignment="1">
      <alignment vertical="center" wrapText="1"/>
    </xf>
    <xf numFmtId="0" fontId="0" fillId="0" borderId="48" xfId="0" applyBorder="1" applyAlignment="1">
      <alignment vertical="center" wrapText="1"/>
    </xf>
    <xf numFmtId="0" fontId="0" fillId="0" borderId="45" xfId="0" applyBorder="1" applyAlignment="1">
      <alignment vertical="center" wrapText="1"/>
    </xf>
    <xf numFmtId="0" fontId="1" fillId="0" borderId="35" xfId="0" applyFont="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19" xfId="0" applyBorder="1" applyAlignment="1">
      <alignment vertical="top" wrapText="1"/>
    </xf>
    <xf numFmtId="0" fontId="0" fillId="0" borderId="11" xfId="0" applyBorder="1" applyAlignment="1">
      <alignment vertical="top" wrapText="1"/>
    </xf>
    <xf numFmtId="0" fontId="0" fillId="0" borderId="1" xfId="0" applyBorder="1" applyAlignment="1">
      <alignment vertical="top" wrapText="1"/>
    </xf>
    <xf numFmtId="0" fontId="6" fillId="0" borderId="37" xfId="0" applyFont="1" applyBorder="1" applyAlignment="1">
      <alignment vertical="top" wrapText="1"/>
    </xf>
    <xf numFmtId="0" fontId="12" fillId="0" borderId="9" xfId="0" applyFont="1" applyFill="1" applyBorder="1" applyAlignment="1">
      <alignment horizontal="center" vertical="center" wrapText="1" readingOrder="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36" fillId="0" borderId="0" xfId="0" applyFont="1" applyBorder="1" applyAlignment="1">
      <alignment horizontal="center" vertical="center" readingOrder="2"/>
    </xf>
    <xf numFmtId="0" fontId="12" fillId="0" borderId="32" xfId="0" applyFont="1" applyBorder="1" applyAlignment="1">
      <alignment horizontal="center" vertical="center" wrapText="1" readingOrder="2"/>
    </xf>
    <xf numFmtId="0" fontId="8" fillId="0" borderId="32" xfId="0" applyFont="1" applyBorder="1" applyAlignment="1">
      <alignment horizontal="center" vertical="center" wrapText="1"/>
    </xf>
    <xf numFmtId="0" fontId="10" fillId="0" borderId="0" xfId="0" applyFont="1" applyBorder="1" applyAlignment="1">
      <alignment horizontal="right" wrapText="1" readingOrder="2"/>
    </xf>
    <xf numFmtId="0" fontId="18" fillId="0" borderId="53" xfId="0" applyFont="1" applyBorder="1" applyAlignment="1">
      <alignment horizontal="justify" vertical="center" wrapText="1" readingOrder="2"/>
    </xf>
    <xf numFmtId="0" fontId="18" fillId="0" borderId="52" xfId="0" applyFont="1" applyBorder="1" applyAlignment="1">
      <alignment horizontal="justify" vertical="center" wrapText="1" readingOrder="2"/>
    </xf>
    <xf numFmtId="0" fontId="18" fillId="0" borderId="46" xfId="0" applyFont="1" applyBorder="1" applyAlignment="1">
      <alignment horizontal="justify" vertical="center" wrapText="1" readingOrder="2"/>
    </xf>
  </cellXfs>
  <cellStyles count="1">
    <cellStyle name="Normal" xfId="0" builtinId="0"/>
  </cellStyles>
  <dxfs count="0"/>
  <tableStyles count="0" defaultTableStyle="TableStyleMedium9" defaultPivotStyle="PivotStyleLight16"/>
  <colors>
    <mruColors>
      <color rgb="FF00FF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285752</xdr:colOff>
      <xdr:row>2</xdr:row>
      <xdr:rowOff>57150</xdr:rowOff>
    </xdr:from>
    <xdr:to>
      <xdr:col>8</xdr:col>
      <xdr:colOff>276226</xdr:colOff>
      <xdr:row>99</xdr:row>
      <xdr:rowOff>28574</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1230403624" y="419100"/>
          <a:ext cx="8610599" cy="17525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rtl="1"/>
          <a:endParaRPr lang="en-US" sz="1100">
            <a:solidFill>
              <a:schemeClr val="dk1"/>
            </a:solidFill>
            <a:effectLst/>
            <a:latin typeface="+mn-lt"/>
            <a:ea typeface="+mn-ea"/>
            <a:cs typeface="+mn-cs"/>
          </a:endParaRPr>
        </a:p>
        <a:p>
          <a:pPr rtl="1"/>
          <a:endParaRPr lang="he-IL" sz="1100">
            <a:solidFill>
              <a:schemeClr val="dk1"/>
            </a:solidFill>
            <a:effectLst/>
            <a:latin typeface="+mn-lt"/>
            <a:ea typeface="+mn-ea"/>
            <a:cs typeface="+mn-cs"/>
          </a:endParaRPr>
        </a:p>
        <a:p>
          <a:pPr rtl="1"/>
          <a:endParaRPr lang="he-IL" sz="1100">
            <a:solidFill>
              <a:schemeClr val="dk1"/>
            </a:solidFill>
            <a:effectLst/>
            <a:latin typeface="+mn-lt"/>
            <a:ea typeface="+mn-ea"/>
            <a:cs typeface="+mn-cs"/>
          </a:endParaRPr>
        </a:p>
        <a:p>
          <a:pPr rtl="1"/>
          <a:endParaRPr lang="he-IL" sz="1100">
            <a:solidFill>
              <a:schemeClr val="dk1"/>
            </a:solidFill>
            <a:effectLst/>
            <a:latin typeface="+mn-lt"/>
            <a:ea typeface="+mn-ea"/>
            <a:cs typeface="+mn-cs"/>
          </a:endParaRPr>
        </a:p>
        <a:p>
          <a:pPr rtl="1"/>
          <a:endParaRPr lang="he-IL" sz="1600">
            <a:solidFill>
              <a:schemeClr val="dk1"/>
            </a:solidFill>
            <a:effectLst/>
            <a:latin typeface="David" pitchFamily="34" charset="-79"/>
            <a:ea typeface="+mn-ea"/>
            <a:cs typeface="David" pitchFamily="34" charset="-79"/>
          </a:endParaRPr>
        </a:p>
        <a:p>
          <a:pPr rtl="1"/>
          <a:endParaRPr lang="he-IL" sz="1600">
            <a:solidFill>
              <a:schemeClr val="dk1"/>
            </a:solidFill>
            <a:effectLst/>
            <a:latin typeface="David" pitchFamily="34" charset="-79"/>
            <a:ea typeface="+mn-ea"/>
            <a:cs typeface="David" pitchFamily="34" charset="-79"/>
          </a:endParaRPr>
        </a:p>
        <a:p>
          <a:pPr algn="ctr" rtl="1"/>
          <a:r>
            <a:rPr lang="he-IL" sz="1800" b="1">
              <a:solidFill>
                <a:schemeClr val="dk1"/>
              </a:solidFill>
              <a:effectLst/>
              <a:latin typeface="David" pitchFamily="34" charset="-79"/>
              <a:ea typeface="+mn-ea"/>
              <a:cs typeface="David" pitchFamily="34" charset="-79"/>
            </a:rPr>
            <a:t>קרנות הביטוח הלאומי</a:t>
          </a:r>
          <a:endParaRPr lang="en-US" sz="1800">
            <a:solidFill>
              <a:schemeClr val="dk1"/>
            </a:solidFill>
            <a:effectLst/>
            <a:latin typeface="David" pitchFamily="34" charset="-79"/>
            <a:ea typeface="+mn-ea"/>
            <a:cs typeface="David" pitchFamily="34" charset="-79"/>
          </a:endParaRPr>
        </a:p>
        <a:p>
          <a:pPr algn="ctr"/>
          <a:r>
            <a:rPr lang="he-IL" sz="1600" b="1">
              <a:solidFill>
                <a:schemeClr val="dk1"/>
              </a:solidFill>
              <a:effectLst/>
              <a:latin typeface="David" pitchFamily="34" charset="-79"/>
              <a:ea typeface="+mn-ea"/>
              <a:cs typeface="David" pitchFamily="34" charset="-79"/>
            </a:rPr>
            <a:t>קרן לפיתוח שירותים לנכים</a:t>
          </a:r>
          <a:endParaRPr lang="he-IL" sz="1600">
            <a:solidFill>
              <a:schemeClr val="dk1"/>
            </a:solidFill>
            <a:effectLst/>
            <a:latin typeface="David" pitchFamily="34" charset="-79"/>
            <a:ea typeface="+mn-ea"/>
            <a:cs typeface="David" pitchFamily="34" charset="-79"/>
          </a:endParaRPr>
        </a:p>
        <a:p>
          <a:pPr rtl="1"/>
          <a:endParaRPr lang="he-IL" sz="1100">
            <a:solidFill>
              <a:schemeClr val="dk1"/>
            </a:solidFill>
            <a:effectLst/>
            <a:latin typeface="David" pitchFamily="34" charset="-79"/>
            <a:ea typeface="+mn-ea"/>
            <a:cs typeface="David" pitchFamily="34" charset="-79"/>
          </a:endParaRPr>
        </a:p>
        <a:p>
          <a:pPr rtl="1"/>
          <a:endParaRPr lang="en-US" sz="1100">
            <a:solidFill>
              <a:schemeClr val="dk1"/>
            </a:solidFill>
            <a:effectLst/>
            <a:latin typeface="+mn-lt"/>
            <a:ea typeface="+mn-ea"/>
            <a:cs typeface="+mn-cs"/>
          </a:endParaRPr>
        </a:p>
        <a:p>
          <a:pPr algn="l" rtl="1"/>
          <a:r>
            <a:rPr lang="he-IL" sz="1100" b="0" u="none">
              <a:solidFill>
                <a:schemeClr val="dk1"/>
              </a:solidFill>
              <a:effectLst/>
              <a:latin typeface="+mn-lt"/>
              <a:ea typeface="+mn-ea"/>
              <a:cs typeface="+mn-cs"/>
            </a:rPr>
            <a:t>ינואר 2017</a:t>
          </a:r>
          <a:endParaRPr lang="en-US" sz="1100" b="0" u="none">
            <a:solidFill>
              <a:schemeClr val="dk1"/>
            </a:solidFill>
            <a:effectLst/>
            <a:latin typeface="+mn-lt"/>
            <a:ea typeface="+mn-ea"/>
            <a:cs typeface="+mn-cs"/>
          </a:endParaRPr>
        </a:p>
        <a:p>
          <a:pPr rtl="1"/>
          <a:endParaRPr lang="en-US" sz="1100" b="1" u="sng">
            <a:solidFill>
              <a:schemeClr val="dk1"/>
            </a:solidFill>
            <a:effectLst/>
            <a:latin typeface="+mn-lt"/>
            <a:ea typeface="+mn-ea"/>
            <a:cs typeface="+mn-cs"/>
          </a:endParaRPr>
        </a:p>
        <a:p>
          <a:pPr algn="ctr" rtl="1"/>
          <a:r>
            <a:rPr lang="he-IL" sz="1600" b="1" u="sng">
              <a:solidFill>
                <a:schemeClr val="dk1"/>
              </a:solidFill>
              <a:effectLst/>
              <a:latin typeface="+mn-lt"/>
              <a:ea typeface="+mn-ea"/>
              <a:cs typeface="+mn-cs"/>
            </a:rPr>
            <a:t>תקינת ציוד בסיסי למפעלים מקדמי תעסוקה </a:t>
          </a:r>
          <a:endParaRPr lang="en-US" sz="1600" b="1" u="sng">
            <a:solidFill>
              <a:schemeClr val="dk1"/>
            </a:solidFill>
            <a:effectLst/>
            <a:latin typeface="+mn-lt"/>
            <a:ea typeface="+mn-ea"/>
            <a:cs typeface="+mn-cs"/>
          </a:endParaRPr>
        </a:p>
        <a:p>
          <a:pPr lvl="0" rtl="1"/>
          <a:r>
            <a:rPr lang="he-IL" sz="1200" b="1" u="none">
              <a:solidFill>
                <a:schemeClr val="dk1"/>
              </a:solidFill>
              <a:effectLst/>
              <a:latin typeface="+mn-lt"/>
              <a:ea typeface="+mn-ea"/>
              <a:cs typeface="+mn-cs"/>
            </a:rPr>
            <a:t>1. </a:t>
          </a:r>
          <a:r>
            <a:rPr lang="he-IL" sz="1200" b="1" u="sng">
              <a:solidFill>
                <a:schemeClr val="dk1"/>
              </a:solidFill>
              <a:effectLst/>
              <a:latin typeface="+mn-lt"/>
              <a:ea typeface="+mn-ea"/>
              <a:cs typeface="+mn-cs"/>
            </a:rPr>
            <a:t>רקע</a:t>
          </a:r>
          <a:endParaRPr lang="en-US" sz="1200" b="1" u="sng">
            <a:solidFill>
              <a:schemeClr val="dk1"/>
            </a:solidFill>
            <a:effectLst/>
            <a:latin typeface="+mn-lt"/>
            <a:ea typeface="+mn-ea"/>
            <a:cs typeface="+mn-cs"/>
          </a:endParaRPr>
        </a:p>
        <a:p>
          <a:pPr lvl="0" rtl="1"/>
          <a:endParaRPr lang="en-US" sz="1050">
            <a:solidFill>
              <a:schemeClr val="dk1"/>
            </a:solidFill>
            <a:effectLst/>
            <a:latin typeface="+mn-lt"/>
            <a:ea typeface="+mn-ea"/>
            <a:cs typeface="+mn-cs"/>
          </a:endParaRPr>
        </a:p>
        <a:p>
          <a:pPr rtl="1"/>
          <a:r>
            <a:rPr lang="he-IL" sz="1100">
              <a:solidFill>
                <a:schemeClr val="dk1"/>
              </a:solidFill>
              <a:effectLst/>
              <a:latin typeface="+mn-lt"/>
              <a:ea typeface="+mn-ea"/>
              <a:cs typeface="+mn-cs"/>
            </a:rPr>
            <a:t>הקרן לפיתוח שירותים לנכים מעודדת  שילוב אנשים עם מוגבלויות בשוק העבודה</a:t>
          </a:r>
          <a:r>
            <a:rPr lang="en-US" sz="1100">
              <a:solidFill>
                <a:schemeClr val="dk1"/>
              </a:solidFill>
              <a:effectLst/>
              <a:latin typeface="+mn-lt"/>
              <a:ea typeface="+mn-ea"/>
              <a:cs typeface="+mn-cs"/>
            </a:rPr>
            <a:t> </a:t>
          </a:r>
          <a:r>
            <a:rPr lang="he-IL" sz="1100" baseline="0">
              <a:solidFill>
                <a:schemeClr val="dk1"/>
              </a:solidFill>
              <a:effectLst/>
              <a:latin typeface="+mn-lt"/>
              <a:ea typeface="+mn-ea"/>
              <a:cs typeface="+mn-cs"/>
            </a:rPr>
            <a:t> הפתוח </a:t>
          </a:r>
          <a:r>
            <a:rPr lang="he-IL" sz="1100">
              <a:solidFill>
                <a:schemeClr val="dk1"/>
              </a:solidFill>
              <a:effectLst/>
              <a:latin typeface="+mn-lt"/>
              <a:ea typeface="+mn-ea"/>
              <a:cs typeface="+mn-cs"/>
            </a:rPr>
            <a:t> ומעודדת את קידום הקריירה המקצועית שלהם.</a:t>
          </a:r>
          <a:endParaRPr lang="en-US" sz="1100">
            <a:solidFill>
              <a:schemeClr val="dk1"/>
            </a:solidFill>
            <a:effectLst/>
            <a:latin typeface="+mn-lt"/>
            <a:ea typeface="+mn-ea"/>
            <a:cs typeface="+mn-cs"/>
          </a:endParaRPr>
        </a:p>
        <a:p>
          <a:pPr rtl="1"/>
          <a:r>
            <a:rPr lang="he-IL" sz="1100">
              <a:solidFill>
                <a:schemeClr val="dk1"/>
              </a:solidFill>
              <a:effectLst/>
              <a:latin typeface="+mn-lt"/>
              <a:ea typeface="+mn-ea"/>
              <a:cs typeface="+mn-cs"/>
            </a:rPr>
            <a:t> יחד עם זאת הקרן מכירה בכך שישנם אנשים אשר אינם מסוגלים לעבוד בשוק החופשי ולכן זקוקים להשמה במפעל מוגן כמסגרת תעסוקתית לטווח זמן ממושך או לפרק זמן קצר ומוגדר לצורך הקניית מיומנויות תעסוקתיות והכנה לקראת שילוב בעולם העבודה.</a:t>
          </a:r>
          <a:endParaRPr lang="en-US" sz="1100">
            <a:solidFill>
              <a:schemeClr val="dk1"/>
            </a:solidFill>
            <a:effectLst/>
            <a:latin typeface="+mn-lt"/>
            <a:ea typeface="+mn-ea"/>
            <a:cs typeface="+mn-cs"/>
          </a:endParaRPr>
        </a:p>
        <a:p>
          <a:pPr rtl="1"/>
          <a:r>
            <a:rPr lang="he-IL" sz="1100">
              <a:solidFill>
                <a:schemeClr val="dk1"/>
              </a:solidFill>
              <a:effectLst/>
              <a:latin typeface="+mn-lt"/>
              <a:ea typeface="+mn-ea"/>
              <a:cs typeface="+mn-cs"/>
            </a:rPr>
            <a:t>המפעלים המוגנים הינם מסגרות מקדמות תעסוקה וככאלה עליהם לשקף את הנעשה בעולם העבודה הטבעי ולדמות את המתרחש בעולם העבודה מבחינת הדרישות ומבחינת סביבת העבודה.  המפעלים נדרשים להכניס ציוד ומיכון מתקדמים לצורך פיתוח או שיפור קווים ותהליכי ייצור, לפיתוח שירותי שיקום, הכשרות או עסקים חברתיים ולפתח תכניות המושתתות על מטרות עסקיות לצד מטרות שיקומיות.</a:t>
          </a:r>
          <a:endParaRPr lang="en-US" sz="1100">
            <a:solidFill>
              <a:schemeClr val="dk1"/>
            </a:solidFill>
            <a:effectLst/>
            <a:latin typeface="+mn-lt"/>
            <a:ea typeface="+mn-ea"/>
            <a:cs typeface="+mn-cs"/>
          </a:endParaRPr>
        </a:p>
        <a:p>
          <a:pPr rtl="1" fontAlgn="t"/>
          <a:r>
            <a:rPr lang="he-IL" sz="1100">
              <a:solidFill>
                <a:schemeClr val="dk1"/>
              </a:solidFill>
              <a:effectLst/>
              <a:latin typeface="+mn-lt"/>
              <a:ea typeface="+mn-ea"/>
              <a:cs typeface="+mn-cs"/>
            </a:rPr>
            <a:t>לכל בקשה לסיוע ברכישת ציוד ייעודי לפיתוח תעסוקה במפעלים נדרש  הגוף להגיש תכנית עסקית כדי להבטיח תשתית טובה ,כדאיות כלכלית ,שיפור התגמול</a:t>
          </a:r>
          <a:r>
            <a:rPr lang="he-IL" sz="1100" baseline="0">
              <a:solidFill>
                <a:schemeClr val="dk1"/>
              </a:solidFill>
              <a:effectLst/>
              <a:latin typeface="+mn-lt"/>
              <a:ea typeface="+mn-ea"/>
              <a:cs typeface="+mn-cs"/>
            </a:rPr>
            <a:t> למשתקמים וקידום השמתם בשוק העבודה הפתוח </a:t>
          </a:r>
          <a:r>
            <a:rPr lang="he-IL" sz="1100">
              <a:solidFill>
                <a:schemeClr val="dk1"/>
              </a:solidFill>
              <a:effectLst/>
              <a:latin typeface="+mn-lt"/>
              <a:ea typeface="+mn-ea"/>
              <a:cs typeface="+mn-cs"/>
            </a:rPr>
            <a:t>. ניתן להיעזר בטופס "הנחיות לבניית תכנית עסקית"  אותו ניתן למצוא באתר הבטוח הלאומי.</a:t>
          </a:r>
          <a:endParaRPr lang="en-US" sz="1100">
            <a:solidFill>
              <a:schemeClr val="dk1"/>
            </a:solidFill>
            <a:effectLst/>
            <a:latin typeface="+mn-lt"/>
            <a:ea typeface="+mn-ea"/>
            <a:cs typeface="+mn-cs"/>
          </a:endParaRPr>
        </a:p>
        <a:p>
          <a:pPr rtl="1" fontAlgn="t"/>
          <a:r>
            <a:rPr lang="he-IL" sz="1100">
              <a:solidFill>
                <a:schemeClr val="dk1"/>
              </a:solidFill>
              <a:effectLst/>
              <a:latin typeface="+mn-lt"/>
              <a:ea typeface="+mn-ea"/>
              <a:cs typeface="+mn-cs"/>
            </a:rPr>
            <a:t>הקרן גם מעודדת מפעלים מקדמי תעסוקה שהנם יצרניים ומכווני כדאיות כלכלית- כאלה החוברים לגופים פרטיים ומייצרים תעסוקה מגוונת ומאתגרת או כאלה המתבססים על ייצור עצמי.  </a:t>
          </a:r>
          <a:endParaRPr lang="en-US" sz="1100">
            <a:solidFill>
              <a:schemeClr val="dk1"/>
            </a:solidFill>
            <a:effectLst/>
            <a:latin typeface="+mn-lt"/>
            <a:ea typeface="+mn-ea"/>
            <a:cs typeface="+mn-cs"/>
          </a:endParaRPr>
        </a:p>
        <a:p>
          <a:pPr rtl="1"/>
          <a:r>
            <a:rPr lang="he-IL" sz="1100">
              <a:solidFill>
                <a:schemeClr val="dk1"/>
              </a:solidFill>
              <a:effectLst/>
              <a:latin typeface="+mn-lt"/>
              <a:ea typeface="+mn-ea"/>
              <a:cs typeface="+mn-cs"/>
            </a:rPr>
            <a:t>המוסד לביטוח לאומי מאשר סיוע ברכישת ציוד מגוון למפעלים למטרות שלהלן:</a:t>
          </a:r>
          <a:endParaRPr lang="en-US" sz="1100">
            <a:solidFill>
              <a:schemeClr val="dk1"/>
            </a:solidFill>
            <a:effectLst/>
            <a:latin typeface="+mn-lt"/>
            <a:ea typeface="+mn-ea"/>
            <a:cs typeface="+mn-cs"/>
          </a:endParaRPr>
        </a:p>
        <a:p>
          <a:pPr lvl="0" rtl="1"/>
          <a:r>
            <a:rPr lang="he-IL" sz="1100">
              <a:solidFill>
                <a:schemeClr val="dk1"/>
              </a:solidFill>
              <a:effectLst/>
              <a:latin typeface="+mn-lt"/>
              <a:ea typeface="+mn-ea"/>
              <a:cs typeface="+mn-cs"/>
            </a:rPr>
            <a:t>הגדלת ההתנסות במגוון עבודות המותאמות לדרישות עולם העבודה.</a:t>
          </a:r>
          <a:endParaRPr lang="en-US" sz="1100">
            <a:solidFill>
              <a:schemeClr val="dk1"/>
            </a:solidFill>
            <a:effectLst/>
            <a:latin typeface="+mn-lt"/>
            <a:ea typeface="+mn-ea"/>
            <a:cs typeface="+mn-cs"/>
          </a:endParaRPr>
        </a:p>
        <a:p>
          <a:pPr lvl="0" rtl="1"/>
          <a:r>
            <a:rPr lang="he-IL" sz="1100">
              <a:solidFill>
                <a:schemeClr val="dk1"/>
              </a:solidFill>
              <a:effectLst/>
              <a:latin typeface="+mn-lt"/>
              <a:ea typeface="+mn-ea"/>
              <a:cs typeface="+mn-cs"/>
            </a:rPr>
            <a:t>שיפור הגמול שמקבלים המשתקמים עבור ביצוע העבודה.</a:t>
          </a:r>
          <a:endParaRPr lang="en-US" sz="1100">
            <a:solidFill>
              <a:schemeClr val="dk1"/>
            </a:solidFill>
            <a:effectLst/>
            <a:latin typeface="+mn-lt"/>
            <a:ea typeface="+mn-ea"/>
            <a:cs typeface="+mn-cs"/>
          </a:endParaRPr>
        </a:p>
        <a:p>
          <a:pPr lvl="0" rtl="1"/>
          <a:r>
            <a:rPr lang="he-IL" sz="1100">
              <a:solidFill>
                <a:schemeClr val="dk1"/>
              </a:solidFill>
              <a:effectLst/>
              <a:latin typeface="+mn-lt"/>
              <a:ea typeface="+mn-ea"/>
              <a:cs typeface="+mn-cs"/>
            </a:rPr>
            <a:t>שיפור תהליכים פנים מפעליים ושיפור תהליכי השיקום למטרת השמה בשוק העבודה.</a:t>
          </a:r>
          <a:endParaRPr lang="en-US" sz="1100">
            <a:solidFill>
              <a:schemeClr val="dk1"/>
            </a:solidFill>
            <a:effectLst/>
            <a:latin typeface="+mn-lt"/>
            <a:ea typeface="+mn-ea"/>
            <a:cs typeface="+mn-cs"/>
          </a:endParaRPr>
        </a:p>
        <a:p>
          <a:pPr rtl="1"/>
          <a:r>
            <a:rPr lang="he-IL" sz="1100">
              <a:solidFill>
                <a:schemeClr val="dk1"/>
              </a:solidFill>
              <a:effectLst/>
              <a:latin typeface="+mn-lt"/>
              <a:ea typeface="+mn-ea"/>
              <a:cs typeface="+mn-cs"/>
            </a:rPr>
            <a:t>הציוד למפעלים לו מסייעת הקרן נחלק לשני סוגים: האחד- </a:t>
          </a:r>
          <a:r>
            <a:rPr lang="he-IL" sz="1100" u="sng">
              <a:solidFill>
                <a:schemeClr val="dk1"/>
              </a:solidFill>
              <a:effectLst/>
              <a:latin typeface="+mn-lt"/>
              <a:ea typeface="+mn-ea"/>
              <a:cs typeface="+mn-cs"/>
            </a:rPr>
            <a:t>ריהוט וציוד בסיסי</a:t>
          </a:r>
          <a:r>
            <a:rPr lang="he-IL" sz="1100">
              <a:solidFill>
                <a:schemeClr val="dk1"/>
              </a:solidFill>
              <a:effectLst/>
              <a:latin typeface="+mn-lt"/>
              <a:ea typeface="+mn-ea"/>
              <a:cs typeface="+mn-cs"/>
            </a:rPr>
            <a:t> המפורט במסמך זה. ציוד זה הנו כללי ונדרש לצורך הפעלתו הבסיסית של המפעל והשני- </a:t>
          </a:r>
          <a:r>
            <a:rPr lang="he-IL" sz="1100" u="sng">
              <a:solidFill>
                <a:schemeClr val="dk1"/>
              </a:solidFill>
              <a:effectLst/>
              <a:latin typeface="+mn-lt"/>
              <a:ea typeface="+mn-ea"/>
              <a:cs typeface="+mn-cs"/>
            </a:rPr>
            <a:t>ציוד ייעודי ומקצועי</a:t>
          </a:r>
          <a:r>
            <a:rPr lang="he-IL" sz="1100">
              <a:solidFill>
                <a:schemeClr val="dk1"/>
              </a:solidFill>
              <a:effectLst/>
              <a:latin typeface="+mn-lt"/>
              <a:ea typeface="+mn-ea"/>
              <a:cs typeface="+mn-cs"/>
            </a:rPr>
            <a:t> הנדרש לפיתוח או לשדרוג קווי ייצור או תחנות עבודה כגון: מכונות אריזה וייצור, תוכנות מיוחדות ומכונות מיחזור. </a:t>
          </a:r>
          <a:endParaRPr lang="en-US" sz="1100">
            <a:solidFill>
              <a:schemeClr val="dk1"/>
            </a:solidFill>
            <a:effectLst/>
            <a:latin typeface="+mn-lt"/>
            <a:ea typeface="+mn-ea"/>
            <a:cs typeface="+mn-cs"/>
          </a:endParaRPr>
        </a:p>
        <a:p>
          <a:pPr rtl="1"/>
          <a:endParaRPr lang="en-US" sz="1100">
            <a:solidFill>
              <a:schemeClr val="dk1"/>
            </a:solidFill>
            <a:effectLst/>
            <a:latin typeface="+mn-lt"/>
            <a:ea typeface="+mn-ea"/>
            <a:cs typeface="+mn-cs"/>
          </a:endParaRPr>
        </a:p>
        <a:p>
          <a:pPr lvl="0" rtl="1"/>
          <a:r>
            <a:rPr lang="he-IL" sz="1100">
              <a:solidFill>
                <a:schemeClr val="dk1"/>
              </a:solidFill>
              <a:effectLst/>
              <a:latin typeface="+mn-lt"/>
              <a:ea typeface="+mn-ea"/>
              <a:cs typeface="+mn-cs"/>
            </a:rPr>
            <a:t>תקן זה עוסק בציוד בסיסי, הנדרש לצורך הפעלתו הבסיסית של המפעל. </a:t>
          </a:r>
          <a:endParaRPr lang="en-US" sz="1100">
            <a:solidFill>
              <a:schemeClr val="dk1"/>
            </a:solidFill>
            <a:effectLst/>
            <a:latin typeface="+mn-lt"/>
            <a:ea typeface="+mn-ea"/>
            <a:cs typeface="+mn-cs"/>
          </a:endParaRPr>
        </a:p>
        <a:p>
          <a:pPr rtl="1"/>
          <a:r>
            <a:rPr lang="he-IL" sz="1100">
              <a:solidFill>
                <a:schemeClr val="dk1"/>
              </a:solidFill>
              <a:effectLst/>
              <a:latin typeface="+mn-lt"/>
              <a:ea typeface="+mn-ea"/>
              <a:cs typeface="+mn-cs"/>
            </a:rPr>
            <a:t>התקן מבוסס על סיורים במגוון רחב של מפעלים המוגנים, עם בחינת סוגים שונים של תעסוקה במפעלים לאוכלוסיות שונות. זאת תוך לימוד והכרת הצרכים הרגילים והמיוחדים של המפעלים . </a:t>
          </a:r>
          <a:endParaRPr lang="en-US" sz="1100">
            <a:solidFill>
              <a:schemeClr val="dk1"/>
            </a:solidFill>
            <a:effectLst/>
            <a:latin typeface="+mn-lt"/>
            <a:ea typeface="+mn-ea"/>
            <a:cs typeface="+mn-cs"/>
          </a:endParaRPr>
        </a:p>
        <a:p>
          <a:pPr rtl="1"/>
          <a:r>
            <a:rPr lang="he-IL" sz="1100">
              <a:solidFill>
                <a:schemeClr val="dk1"/>
              </a:solidFill>
              <a:effectLst/>
              <a:latin typeface="+mn-lt"/>
              <a:ea typeface="+mn-ea"/>
              <a:cs typeface="+mn-cs"/>
            </a:rPr>
            <a:t>לתוך הסימולציה יש להכניס את הנתונים של: מספר משתקמים, שטח המפעל ושטח אזורי הצללה.</a:t>
          </a:r>
          <a:endParaRPr lang="en-US" sz="1100">
            <a:solidFill>
              <a:schemeClr val="dk1"/>
            </a:solidFill>
            <a:effectLst/>
            <a:latin typeface="+mn-lt"/>
            <a:ea typeface="+mn-ea"/>
            <a:cs typeface="+mn-cs"/>
          </a:endParaRPr>
        </a:p>
        <a:p>
          <a:pPr lvl="0" rtl="1"/>
          <a:endParaRPr lang="en-US" sz="1100" b="1" u="sng">
            <a:solidFill>
              <a:schemeClr val="dk1"/>
            </a:solidFill>
            <a:effectLst/>
            <a:latin typeface="+mn-lt"/>
            <a:ea typeface="+mn-ea"/>
            <a:cs typeface="+mn-cs"/>
          </a:endParaRPr>
        </a:p>
        <a:p>
          <a:pPr lvl="0" rtl="1"/>
          <a:r>
            <a:rPr lang="he-IL" sz="1200" b="1" u="none">
              <a:solidFill>
                <a:schemeClr val="dk1"/>
              </a:solidFill>
              <a:effectLst/>
              <a:latin typeface="+mn-lt"/>
              <a:ea typeface="+mn-ea"/>
              <a:cs typeface="+mn-cs"/>
            </a:rPr>
            <a:t>3. </a:t>
          </a:r>
          <a:r>
            <a:rPr lang="he-IL" sz="1200" b="1" u="sng">
              <a:solidFill>
                <a:schemeClr val="dk1"/>
              </a:solidFill>
              <a:effectLst/>
              <a:latin typeface="+mn-lt"/>
              <a:ea typeface="+mn-ea"/>
              <a:cs typeface="+mn-cs"/>
            </a:rPr>
            <a:t>מטרת המסמך</a:t>
          </a:r>
          <a:endParaRPr lang="en-US" sz="1200" b="1" u="sng">
            <a:solidFill>
              <a:schemeClr val="dk1"/>
            </a:solidFill>
            <a:effectLst/>
            <a:latin typeface="+mn-lt"/>
            <a:ea typeface="+mn-ea"/>
            <a:cs typeface="+mn-cs"/>
          </a:endParaRPr>
        </a:p>
        <a:p>
          <a:pPr lvl="0" rtl="1"/>
          <a:endParaRPr lang="en-US" sz="1100">
            <a:solidFill>
              <a:schemeClr val="dk1"/>
            </a:solidFill>
            <a:effectLst/>
            <a:latin typeface="+mn-lt"/>
            <a:ea typeface="+mn-ea"/>
            <a:cs typeface="+mn-cs"/>
          </a:endParaRPr>
        </a:p>
        <a:p>
          <a:pPr rtl="1"/>
          <a:r>
            <a:rPr lang="he-IL" sz="1100">
              <a:solidFill>
                <a:schemeClr val="dk1"/>
              </a:solidFill>
              <a:effectLst/>
              <a:latin typeface="+mn-lt"/>
              <a:ea typeface="+mn-ea"/>
              <a:cs typeface="+mn-cs"/>
            </a:rPr>
            <a:t>מסמך זה נועד לפשט את תהליך הגשת הבקשות לקרן לסיוע במימון ציוד כללי ולהשיג את המטרות הבאות:</a:t>
          </a:r>
        </a:p>
        <a:p>
          <a:pPr rtl="1"/>
          <a:r>
            <a:rPr lang="he-IL" sz="1100">
              <a:solidFill>
                <a:schemeClr val="dk1"/>
              </a:solidFill>
              <a:effectLst/>
              <a:latin typeface="+mn-lt"/>
              <a:ea typeface="+mn-ea"/>
              <a:cs typeface="+mn-cs"/>
            </a:rPr>
            <a:t>פיתוח או שדרוג  קווים ותהליכי ייצור</a:t>
          </a:r>
          <a:endParaRPr lang="en-US" sz="1100">
            <a:solidFill>
              <a:schemeClr val="dk1"/>
            </a:solidFill>
            <a:effectLst/>
            <a:latin typeface="+mn-lt"/>
            <a:ea typeface="+mn-ea"/>
            <a:cs typeface="+mn-cs"/>
          </a:endParaRPr>
        </a:p>
        <a:p>
          <a:pPr lvl="0" rtl="1"/>
          <a:r>
            <a:rPr lang="he-IL" sz="1100">
              <a:solidFill>
                <a:schemeClr val="dk1"/>
              </a:solidFill>
              <a:effectLst/>
              <a:latin typeface="+mn-lt"/>
              <a:ea typeface="+mn-ea"/>
              <a:cs typeface="+mn-cs"/>
            </a:rPr>
            <a:t>הגדרת תחומי והיקף הסיוע של המוסד לביטוח לאומי עבור ציוד הנדרש למפעלים המוגנים.</a:t>
          </a:r>
          <a:endParaRPr lang="en-US" sz="1100">
            <a:solidFill>
              <a:schemeClr val="dk1"/>
            </a:solidFill>
            <a:effectLst/>
            <a:latin typeface="+mn-lt"/>
            <a:ea typeface="+mn-ea"/>
            <a:cs typeface="+mn-cs"/>
          </a:endParaRPr>
        </a:p>
        <a:p>
          <a:pPr lvl="0" rtl="1"/>
          <a:r>
            <a:rPr lang="he-IL" sz="1100">
              <a:solidFill>
                <a:schemeClr val="dk1"/>
              </a:solidFill>
              <a:effectLst/>
              <a:latin typeface="+mn-lt"/>
              <a:ea typeface="+mn-ea"/>
              <a:cs typeface="+mn-cs"/>
            </a:rPr>
            <a:t>סיוע לאנשי מקצוע למקד את הצרכים בהתאמת ציוד בעת הקמת מפעל חדש, או בשדרוג מפעל קיים. </a:t>
          </a:r>
          <a:endParaRPr lang="en-US" sz="1100">
            <a:solidFill>
              <a:schemeClr val="dk1"/>
            </a:solidFill>
            <a:effectLst/>
            <a:latin typeface="+mn-lt"/>
            <a:ea typeface="+mn-ea"/>
            <a:cs typeface="+mn-cs"/>
          </a:endParaRPr>
        </a:p>
        <a:p>
          <a:pPr lvl="0" rtl="1"/>
          <a:r>
            <a:rPr lang="he-IL" sz="1100">
              <a:solidFill>
                <a:schemeClr val="dk1"/>
              </a:solidFill>
              <a:effectLst/>
              <a:latin typeface="+mn-lt"/>
              <a:ea typeface="+mn-ea"/>
              <a:cs typeface="+mn-cs"/>
            </a:rPr>
            <a:t>קביעת מסגרת תקציבית בהתאם לגודל וסוג המפעל. </a:t>
          </a:r>
        </a:p>
        <a:p>
          <a:pPr lvl="0" rtl="1"/>
          <a:endParaRPr lang="en-US" sz="1100">
            <a:solidFill>
              <a:schemeClr val="dk1"/>
            </a:solidFill>
            <a:effectLst/>
            <a:latin typeface="+mn-lt"/>
            <a:ea typeface="+mn-ea"/>
            <a:cs typeface="+mn-cs"/>
          </a:endParaRPr>
        </a:p>
        <a:p>
          <a:pPr rtl="1"/>
          <a:r>
            <a:rPr lang="he-IL" sz="1100">
              <a:solidFill>
                <a:schemeClr val="dk1"/>
              </a:solidFill>
              <a:effectLst/>
              <a:latin typeface="+mn-lt"/>
              <a:ea typeface="+mn-ea"/>
              <a:cs typeface="+mn-cs"/>
            </a:rPr>
            <a:t>התקן אינו כולל  ציוד ייעודי לתעסוקה, אשר יגובש על ידי כל מסגרת בנפרד ובהתאמה לצרכים.  </a:t>
          </a:r>
          <a:endParaRPr lang="en-US" sz="1100">
            <a:solidFill>
              <a:schemeClr val="dk1"/>
            </a:solidFill>
            <a:effectLst/>
            <a:latin typeface="+mn-lt"/>
            <a:ea typeface="+mn-ea"/>
            <a:cs typeface="+mn-cs"/>
          </a:endParaRPr>
        </a:p>
        <a:p>
          <a:pPr lvl="0" rtl="1"/>
          <a:endParaRPr lang="en-US" sz="1100">
            <a:solidFill>
              <a:schemeClr val="dk1"/>
            </a:solidFill>
            <a:effectLst/>
            <a:latin typeface="+mn-lt"/>
            <a:ea typeface="+mn-ea"/>
            <a:cs typeface="+mn-cs"/>
          </a:endParaRPr>
        </a:p>
        <a:p>
          <a:pPr lvl="0" rtl="1"/>
          <a:r>
            <a:rPr lang="he-IL" sz="1200" b="1" u="none">
              <a:solidFill>
                <a:schemeClr val="dk1"/>
              </a:solidFill>
              <a:effectLst/>
              <a:latin typeface="+mn-lt"/>
              <a:ea typeface="+mn-ea"/>
              <a:cs typeface="+mn-cs"/>
            </a:rPr>
            <a:t>4. </a:t>
          </a:r>
          <a:r>
            <a:rPr lang="he-IL" sz="1200" b="1" u="sng">
              <a:solidFill>
                <a:schemeClr val="dk1"/>
              </a:solidFill>
              <a:effectLst/>
              <a:latin typeface="+mn-lt"/>
              <a:ea typeface="+mn-ea"/>
              <a:cs typeface="+mn-cs"/>
            </a:rPr>
            <a:t>סוגי מפעלים מוגנים</a:t>
          </a:r>
        </a:p>
        <a:p>
          <a:pPr lvl="0" rtl="1"/>
          <a:endParaRPr lang="en-US" sz="1200" b="1" u="sng">
            <a:solidFill>
              <a:schemeClr val="dk1"/>
            </a:solidFill>
            <a:effectLst/>
            <a:latin typeface="+mn-lt"/>
            <a:ea typeface="+mn-ea"/>
            <a:cs typeface="+mn-cs"/>
          </a:endParaRPr>
        </a:p>
        <a:p>
          <a:pPr lvl="1" rtl="1"/>
          <a:r>
            <a:rPr lang="he-IL" sz="1100">
              <a:solidFill>
                <a:schemeClr val="dk1"/>
              </a:solidFill>
              <a:effectLst/>
              <a:latin typeface="+mn-lt"/>
              <a:ea typeface="+mn-ea"/>
              <a:cs typeface="+mn-cs"/>
            </a:rPr>
            <a:t>4.1 קיימים 2 סוגי מפעלים: האחד, מפעלים שבהם עובדת אוכלוסייה עם אפיון ספציפי , כגון: מע"ש שמיועד לאנשים עם מוגבלות שכלית התפתחותית, והשני מפעלים</a:t>
          </a:r>
          <a:r>
            <a:rPr lang="he-IL" sz="1100" baseline="0">
              <a:solidFill>
                <a:schemeClr val="dk1"/>
              </a:solidFill>
              <a:effectLst/>
              <a:latin typeface="+mn-lt"/>
              <a:ea typeface="+mn-ea"/>
              <a:cs typeface="+mn-cs"/>
            </a:rPr>
            <a:t> רב  </a:t>
          </a:r>
          <a:r>
            <a:rPr lang="he-IL" sz="1100">
              <a:solidFill>
                <a:schemeClr val="dk1"/>
              </a:solidFill>
              <a:effectLst/>
              <a:latin typeface="+mn-lt"/>
              <a:ea typeface="+mn-ea"/>
              <a:cs typeface="+mn-cs"/>
            </a:rPr>
            <a:t>נכותיים שבהם מועסקים אנשים עם  מוגבלויות שונות.</a:t>
          </a:r>
          <a:endParaRPr lang="he-IL">
            <a:effectLst/>
          </a:endParaRPr>
        </a:p>
        <a:p>
          <a:pPr lvl="1" rtl="1"/>
          <a:endParaRPr lang="en-US" sz="1100">
            <a:solidFill>
              <a:schemeClr val="dk1"/>
            </a:solidFill>
            <a:effectLst/>
            <a:latin typeface="+mn-lt"/>
            <a:ea typeface="+mn-ea"/>
            <a:cs typeface="+mn-cs"/>
          </a:endParaRPr>
        </a:p>
        <a:p>
          <a:pPr rtl="1"/>
          <a:r>
            <a:rPr lang="he-IL" sz="1100">
              <a:solidFill>
                <a:schemeClr val="dk1"/>
              </a:solidFill>
              <a:effectLst/>
              <a:latin typeface="+mn-lt"/>
              <a:ea typeface="+mn-ea"/>
              <a:cs typeface="+mn-cs"/>
            </a:rPr>
            <a:t>            4.2 קיימים מס' סוגי תעסוקה: האחד, תעסוקה בעבודות ייצור כקבלנות משנה (הרכבות ידניות, ליקוט מוצרים ואריזתם) והשני </a:t>
          </a:r>
        </a:p>
        <a:p>
          <a:pPr marL="0" marR="0" indent="0" defTabSz="914400" rtl="1" eaLnBrk="1" fontAlgn="auto" latinLnBrk="0" hangingPunct="1">
            <a:lnSpc>
              <a:spcPct val="100000"/>
            </a:lnSpc>
            <a:spcBef>
              <a:spcPts val="0"/>
            </a:spcBef>
            <a:spcAft>
              <a:spcPts val="0"/>
            </a:spcAft>
            <a:buClrTx/>
            <a:buSzTx/>
            <a:buFontTx/>
            <a:buNone/>
            <a:tabLst/>
            <a:defRPr/>
          </a:pPr>
          <a:r>
            <a:rPr lang="he-IL" sz="1100">
              <a:solidFill>
                <a:schemeClr val="dk1"/>
              </a:solidFill>
              <a:effectLst/>
              <a:latin typeface="+mn-lt"/>
              <a:ea typeface="+mn-ea"/>
              <a:cs typeface="+mn-cs"/>
            </a:rPr>
            <a:t>                  מפעלים שמבצעים פעולות ייצור מורכבות  יותר   המבוססות על מיכון תעשייתי מתקדם.  כמו כן קיימים מפעלים המשלבים בין השניים .             </a:t>
          </a:r>
          <a:endParaRPr lang="en-US" sz="1100">
            <a:solidFill>
              <a:schemeClr val="dk1"/>
            </a:solidFill>
            <a:effectLst/>
            <a:latin typeface="+mn-lt"/>
            <a:ea typeface="+mn-ea"/>
            <a:cs typeface="+mn-cs"/>
          </a:endParaRPr>
        </a:p>
        <a:p>
          <a:pPr rtl="1"/>
          <a:r>
            <a:rPr lang="he-IL"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rtl="1"/>
          <a:r>
            <a:rPr lang="he-IL" sz="1200" b="1" u="none">
              <a:solidFill>
                <a:schemeClr val="dk1"/>
              </a:solidFill>
              <a:effectLst/>
              <a:latin typeface="+mn-lt"/>
              <a:ea typeface="+mn-ea"/>
              <a:cs typeface="+mn-cs"/>
            </a:rPr>
            <a:t>5. </a:t>
          </a:r>
          <a:r>
            <a:rPr lang="he-IL" sz="1200" b="1" u="sng">
              <a:solidFill>
                <a:schemeClr val="dk1"/>
              </a:solidFill>
              <a:effectLst/>
              <a:latin typeface="+mn-lt"/>
              <a:ea typeface="+mn-ea"/>
              <a:cs typeface="+mn-cs"/>
            </a:rPr>
            <a:t>ממצאים דגשים והנחות ייסוד עיקריות</a:t>
          </a:r>
          <a:endParaRPr lang="en-US" sz="1200" b="1" u="sng">
            <a:solidFill>
              <a:schemeClr val="dk1"/>
            </a:solidFill>
            <a:effectLst/>
            <a:latin typeface="+mn-lt"/>
            <a:ea typeface="+mn-ea"/>
            <a:cs typeface="+mn-cs"/>
          </a:endParaRPr>
        </a:p>
        <a:p>
          <a:pPr lvl="0" rtl="1"/>
          <a:endParaRPr lang="en-US" sz="1100">
            <a:solidFill>
              <a:schemeClr val="dk1"/>
            </a:solidFill>
            <a:effectLst/>
            <a:latin typeface="+mn-lt"/>
            <a:ea typeface="+mn-ea"/>
            <a:cs typeface="+mn-cs"/>
          </a:endParaRPr>
        </a:p>
        <a:p>
          <a:pPr lvl="1" rtl="1"/>
          <a:r>
            <a:rPr lang="he-IL" sz="1100" baseline="0">
              <a:solidFill>
                <a:schemeClr val="dk1"/>
              </a:solidFill>
              <a:effectLst/>
              <a:latin typeface="+mn-lt"/>
              <a:ea typeface="+mn-ea"/>
              <a:cs typeface="+mn-cs"/>
            </a:rPr>
            <a:t>5.1 צ</a:t>
          </a:r>
          <a:r>
            <a:rPr lang="he-IL" sz="1100">
              <a:solidFill>
                <a:schemeClr val="dk1"/>
              </a:solidFill>
              <a:effectLst/>
              <a:latin typeface="+mn-lt"/>
              <a:ea typeface="+mn-ea"/>
              <a:cs typeface="+mn-cs"/>
            </a:rPr>
            <a:t>יוד בסיסי הוגדר כציוד סטנדרטי הנדרש לפעילות המפעלים .</a:t>
          </a:r>
        </a:p>
        <a:p>
          <a:pPr lvl="1" rtl="1"/>
          <a:endParaRPr lang="en-US" sz="1100">
            <a:solidFill>
              <a:schemeClr val="dk1"/>
            </a:solidFill>
            <a:effectLst/>
            <a:latin typeface="+mn-lt"/>
            <a:ea typeface="+mn-ea"/>
            <a:cs typeface="+mn-cs"/>
          </a:endParaRPr>
        </a:p>
        <a:p>
          <a:pPr lvl="1" rtl="1"/>
          <a:r>
            <a:rPr lang="he-IL" sz="1100">
              <a:solidFill>
                <a:schemeClr val="dk1"/>
              </a:solidFill>
              <a:effectLst/>
              <a:latin typeface="+mn-lt"/>
              <a:ea typeface="+mn-ea"/>
              <a:cs typeface="+mn-cs"/>
            </a:rPr>
            <a:t>5.2 תוקנן ציוד המשמש לייצור, הרכבה ואריזה. לא תוקנן ציוד/מיכשור/מיכון יעודי למפעל.</a:t>
          </a:r>
        </a:p>
        <a:p>
          <a:pPr lvl="1" rtl="1"/>
          <a:endParaRPr lang="en-US" sz="1100">
            <a:solidFill>
              <a:schemeClr val="dk1"/>
            </a:solidFill>
            <a:effectLst/>
            <a:latin typeface="+mn-lt"/>
            <a:ea typeface="+mn-ea"/>
            <a:cs typeface="+mn-cs"/>
          </a:endParaRPr>
        </a:p>
        <a:p>
          <a:pPr lvl="1" rtl="1"/>
          <a:r>
            <a:rPr lang="he-IL" sz="1100">
              <a:solidFill>
                <a:schemeClr val="dk1"/>
              </a:solidFill>
              <a:effectLst/>
              <a:latin typeface="+mn-lt"/>
              <a:ea typeface="+mn-ea"/>
              <a:cs typeface="+mn-cs"/>
            </a:rPr>
            <a:t>5.3 באחריות לקוחות ,מזמיני העבודה במפעלים לספק חומרי גלם ולאסוף את התוצרת הגמורה , אחריות על השינוע הפריקה והעמסה היא ע"פ ההסכם בין המפעל ללקוח .</a:t>
          </a:r>
        </a:p>
        <a:p>
          <a:pPr lvl="1" rtl="1"/>
          <a:endParaRPr lang="en-US" sz="1100">
            <a:solidFill>
              <a:schemeClr val="dk1"/>
            </a:solidFill>
            <a:effectLst/>
            <a:latin typeface="+mn-lt"/>
            <a:ea typeface="+mn-ea"/>
            <a:cs typeface="+mn-cs"/>
          </a:endParaRPr>
        </a:p>
        <a:p>
          <a:pPr lvl="1" rtl="1"/>
          <a:r>
            <a:rPr lang="he-IL" sz="1100">
              <a:solidFill>
                <a:schemeClr val="dk1"/>
              </a:solidFill>
              <a:effectLst/>
              <a:latin typeface="+mn-lt"/>
              <a:ea typeface="+mn-ea"/>
              <a:cs typeface="+mn-cs"/>
            </a:rPr>
            <a:t>5.4 תקן ציוד לחדרי אוכל ומטבחים – התקן נבנה לחדרי אוכל ולמטבח בנפרד. לכל מפעל יתוקנן הציוד על פי צרכים פונקציונלים ייחודיים.</a:t>
          </a:r>
        </a:p>
        <a:p>
          <a:pPr lvl="1" rtl="1"/>
          <a:endParaRPr lang="en-US" sz="1100">
            <a:solidFill>
              <a:schemeClr val="dk1"/>
            </a:solidFill>
            <a:effectLst/>
            <a:latin typeface="+mn-lt"/>
            <a:ea typeface="+mn-ea"/>
            <a:cs typeface="+mn-cs"/>
          </a:endParaRPr>
        </a:p>
        <a:p>
          <a:pPr lvl="1" rtl="1"/>
          <a:r>
            <a:rPr lang="he-IL" sz="1100">
              <a:solidFill>
                <a:schemeClr val="dk1"/>
              </a:solidFill>
              <a:effectLst/>
              <a:latin typeface="+mn-lt"/>
              <a:ea typeface="+mn-ea"/>
              <a:cs typeface="+mn-cs"/>
            </a:rPr>
            <a:t>5.5 הוגדרו קבוצות ציוד  שונות שבהם התקציב לרכישת הציוד יהיה גלובלי. </a:t>
          </a:r>
          <a:endParaRPr lang="en-US" sz="1100">
            <a:solidFill>
              <a:schemeClr val="dk1"/>
            </a:solidFill>
            <a:effectLst/>
            <a:latin typeface="+mn-lt"/>
            <a:ea typeface="+mn-ea"/>
            <a:cs typeface="+mn-cs"/>
          </a:endParaRPr>
        </a:p>
        <a:p>
          <a:pPr rtl="1"/>
          <a:r>
            <a:rPr lang="he-IL" sz="1100" b="1" u="none" strike="noStrike">
              <a:solidFill>
                <a:schemeClr val="dk1"/>
              </a:solidFill>
              <a:effectLst/>
              <a:latin typeface="+mn-lt"/>
              <a:ea typeface="+mn-ea"/>
              <a:cs typeface="+mn-cs"/>
            </a:rPr>
            <a:t> </a:t>
          </a:r>
          <a:endParaRPr lang="en-US" sz="1050">
            <a:solidFill>
              <a:schemeClr val="dk1"/>
            </a:solidFill>
            <a:effectLst/>
            <a:latin typeface="+mn-lt"/>
            <a:ea typeface="+mn-ea"/>
            <a:cs typeface="+mn-cs"/>
          </a:endParaRPr>
        </a:p>
        <a:p>
          <a:pPr lvl="0" rtl="1"/>
          <a:r>
            <a:rPr lang="he-IL" sz="1200" b="1" u="none">
              <a:solidFill>
                <a:schemeClr val="dk1"/>
              </a:solidFill>
              <a:effectLst/>
              <a:latin typeface="+mn-lt"/>
              <a:ea typeface="+mn-ea"/>
              <a:cs typeface="+mn-cs"/>
            </a:rPr>
            <a:t>6.</a:t>
          </a:r>
          <a:r>
            <a:rPr lang="he-IL" sz="1200" b="1" u="none" baseline="0">
              <a:solidFill>
                <a:schemeClr val="dk1"/>
              </a:solidFill>
              <a:effectLst/>
              <a:latin typeface="+mn-lt"/>
              <a:ea typeface="+mn-ea"/>
              <a:cs typeface="+mn-cs"/>
            </a:rPr>
            <a:t> </a:t>
          </a:r>
          <a:r>
            <a:rPr lang="he-IL" sz="1200" b="1" u="sng">
              <a:solidFill>
                <a:schemeClr val="dk1"/>
              </a:solidFill>
              <a:effectLst/>
              <a:latin typeface="+mn-lt"/>
              <a:ea typeface="+mn-ea"/>
              <a:cs typeface="+mn-cs"/>
            </a:rPr>
            <a:t>הנחיות להגשת הבקשה:</a:t>
          </a:r>
          <a:endParaRPr lang="en-US" sz="1200" b="1" u="sng">
            <a:solidFill>
              <a:schemeClr val="dk1"/>
            </a:solidFill>
            <a:effectLst/>
            <a:latin typeface="+mn-lt"/>
            <a:ea typeface="+mn-ea"/>
            <a:cs typeface="+mn-cs"/>
          </a:endParaRPr>
        </a:p>
        <a:p>
          <a:pPr lvl="0" rtl="1"/>
          <a:endParaRPr lang="en-US" sz="1100">
            <a:solidFill>
              <a:schemeClr val="dk1"/>
            </a:solidFill>
            <a:effectLst/>
            <a:latin typeface="+mn-lt"/>
            <a:ea typeface="+mn-ea"/>
            <a:cs typeface="+mn-cs"/>
          </a:endParaRPr>
        </a:p>
        <a:p>
          <a:pPr lvl="1" rtl="1"/>
          <a:r>
            <a:rPr lang="he-IL" sz="1100">
              <a:solidFill>
                <a:schemeClr val="dk1"/>
              </a:solidFill>
              <a:effectLst/>
              <a:latin typeface="+mn-lt"/>
              <a:ea typeface="+mn-ea"/>
              <a:cs typeface="+mn-cs"/>
            </a:rPr>
            <a:t>6.1 הבקשה תכלול את הפרטים הבאים:  תכנית עסקית כמפורט בהנחיות.</a:t>
          </a:r>
          <a:endParaRPr lang="en-US" sz="1100">
            <a:solidFill>
              <a:schemeClr val="dk1"/>
            </a:solidFill>
            <a:effectLst/>
            <a:latin typeface="+mn-lt"/>
            <a:ea typeface="+mn-ea"/>
            <a:cs typeface="+mn-cs"/>
          </a:endParaRPr>
        </a:p>
        <a:p>
          <a:pPr lvl="0" rtl="1"/>
          <a:r>
            <a:rPr lang="he-IL" sz="1100">
              <a:solidFill>
                <a:schemeClr val="dk1"/>
              </a:solidFill>
              <a:effectLst/>
              <a:latin typeface="+mn-lt"/>
              <a:ea typeface="+mn-ea"/>
              <a:cs typeface="+mn-cs"/>
            </a:rPr>
            <a:t>                  א. הכנה והגשת תוכנית עיסקית בהתאם להנחיות.</a:t>
          </a:r>
        </a:p>
        <a:p>
          <a:pPr lvl="0" rtl="1"/>
          <a:r>
            <a:rPr lang="he-IL" sz="1100">
              <a:solidFill>
                <a:schemeClr val="dk1"/>
              </a:solidFill>
              <a:effectLst/>
              <a:latin typeface="+mn-lt"/>
              <a:ea typeface="+mn-ea"/>
              <a:cs typeface="+mn-cs"/>
            </a:rPr>
            <a:t>                  ב. רשימת הציוד הקיים , מצבו וכשרותו הנוכחיים. </a:t>
          </a:r>
          <a:endParaRPr lang="en-US" sz="1100">
            <a:solidFill>
              <a:schemeClr val="dk1"/>
            </a:solidFill>
            <a:effectLst/>
            <a:latin typeface="+mn-lt"/>
            <a:ea typeface="+mn-ea"/>
            <a:cs typeface="+mn-cs"/>
          </a:endParaRPr>
        </a:p>
        <a:p>
          <a:pPr lvl="0" rtl="1"/>
          <a:r>
            <a:rPr lang="he-IL" sz="1100">
              <a:solidFill>
                <a:schemeClr val="dk1"/>
              </a:solidFill>
              <a:effectLst/>
              <a:latin typeface="+mn-lt"/>
              <a:ea typeface="+mn-ea"/>
              <a:cs typeface="+mn-cs"/>
            </a:rPr>
            <a:t>                  ג. פירוט הציוד הבסיסי המבוקש על גבי טבלאות המצ"ב.</a:t>
          </a:r>
        </a:p>
        <a:p>
          <a:pPr lvl="0" rtl="1"/>
          <a:endParaRPr lang="en-US" sz="1100">
            <a:solidFill>
              <a:schemeClr val="dk1"/>
            </a:solidFill>
            <a:effectLst/>
            <a:latin typeface="+mn-lt"/>
            <a:ea typeface="+mn-ea"/>
            <a:cs typeface="+mn-cs"/>
          </a:endParaRPr>
        </a:p>
        <a:p>
          <a:pPr lvl="1" rtl="1"/>
          <a:r>
            <a:rPr lang="he-IL" sz="1100">
              <a:solidFill>
                <a:schemeClr val="dk1"/>
              </a:solidFill>
              <a:effectLst/>
              <a:latin typeface="+mn-lt"/>
              <a:ea typeface="+mn-ea"/>
              <a:cs typeface="+mn-cs"/>
            </a:rPr>
            <a:t>6.2 יש לשאוף לניצול מקסימאלי של שטח המפעל ובהתאם לכך לתכנן את אחסון הציוד בצורה  הולמת מוגנת ושמורה. יש        </a:t>
          </a:r>
        </a:p>
        <a:p>
          <a:pPr marL="457200" marR="0" lvl="1" indent="0" defTabSz="914400" rtl="1" eaLnBrk="1" fontAlgn="auto" latinLnBrk="0" hangingPunct="1">
            <a:lnSpc>
              <a:spcPct val="100000"/>
            </a:lnSpc>
            <a:spcBef>
              <a:spcPts val="0"/>
            </a:spcBef>
            <a:spcAft>
              <a:spcPts val="0"/>
            </a:spcAft>
            <a:buClrTx/>
            <a:buSzTx/>
            <a:buFontTx/>
            <a:buNone/>
            <a:tabLst/>
            <a:defRPr/>
          </a:pPr>
          <a:r>
            <a:rPr lang="he-IL" sz="1100" baseline="0">
              <a:solidFill>
                <a:schemeClr val="dk1"/>
              </a:solidFill>
              <a:effectLst/>
              <a:latin typeface="+mn-lt"/>
              <a:ea typeface="+mn-ea"/>
              <a:cs typeface="+mn-cs"/>
            </a:rPr>
            <a:t>      </a:t>
          </a:r>
          <a:r>
            <a:rPr lang="he-IL" sz="1100">
              <a:solidFill>
                <a:schemeClr val="dk1"/>
              </a:solidFill>
              <a:effectLst/>
              <a:latin typeface="+mn-lt"/>
              <a:ea typeface="+mn-ea"/>
              <a:cs typeface="+mn-cs"/>
            </a:rPr>
            <a:t>לשאוף לניצול יעיל ואפקטיבי של הציוד.</a:t>
          </a:r>
          <a:endParaRPr lang="he-IL">
            <a:effectLst/>
          </a:endParaRPr>
        </a:p>
        <a:p>
          <a:pPr lvl="1" rtl="1"/>
          <a:endParaRPr lang="en-US" sz="1100">
            <a:solidFill>
              <a:schemeClr val="dk1"/>
            </a:solidFill>
            <a:effectLst/>
            <a:latin typeface="+mn-lt"/>
            <a:ea typeface="+mn-ea"/>
            <a:cs typeface="+mn-cs"/>
          </a:endParaRPr>
        </a:p>
        <a:p>
          <a:pPr lvl="1" rtl="1"/>
          <a:r>
            <a:rPr lang="he-IL" sz="1100">
              <a:solidFill>
                <a:schemeClr val="dk1"/>
              </a:solidFill>
              <a:effectLst/>
              <a:latin typeface="+mn-lt"/>
              <a:ea typeface="+mn-ea"/>
              <a:cs typeface="+mn-cs"/>
            </a:rPr>
            <a:t>6.3 יש לתת עדיפות לרכישת פריטים מתוצרת הארץ.</a:t>
          </a:r>
        </a:p>
        <a:p>
          <a:pPr lvl="1" rtl="1"/>
          <a:endParaRPr lang="en-US" sz="1100">
            <a:solidFill>
              <a:schemeClr val="dk1"/>
            </a:solidFill>
            <a:effectLst/>
            <a:latin typeface="+mn-lt"/>
            <a:ea typeface="+mn-ea"/>
            <a:cs typeface="+mn-cs"/>
          </a:endParaRPr>
        </a:p>
        <a:p>
          <a:pPr lvl="1" rtl="1"/>
          <a:r>
            <a:rPr lang="he-IL" sz="1100">
              <a:solidFill>
                <a:schemeClr val="dk1"/>
              </a:solidFill>
              <a:effectLst/>
              <a:latin typeface="+mn-lt"/>
              <a:ea typeface="+mn-ea"/>
              <a:cs typeface="+mn-cs"/>
            </a:rPr>
            <a:t>6.4 ברכישת הציוד יש להיצמד למחירים המופיעים בתקן.</a:t>
          </a:r>
        </a:p>
        <a:p>
          <a:pPr lvl="1" rtl="1"/>
          <a:endParaRPr lang="he-IL" sz="1100">
            <a:solidFill>
              <a:schemeClr val="dk1"/>
            </a:solidFill>
            <a:effectLst/>
            <a:latin typeface="+mn-lt"/>
            <a:ea typeface="+mn-ea"/>
            <a:cs typeface="+mn-cs"/>
          </a:endParaRPr>
        </a:p>
        <a:p>
          <a:pPr lvl="1" rtl="1"/>
          <a:r>
            <a:rPr lang="he-IL" sz="1100" baseline="0">
              <a:solidFill>
                <a:schemeClr val="dk1"/>
              </a:solidFill>
              <a:effectLst/>
              <a:latin typeface="+mn-lt"/>
              <a:ea typeface="+mn-ea"/>
              <a:cs typeface="+mn-cs"/>
            </a:rPr>
            <a:t>6.5</a:t>
          </a:r>
          <a:r>
            <a:rPr lang="he-IL" sz="1100">
              <a:solidFill>
                <a:schemeClr val="dk1"/>
              </a:solidFill>
              <a:effectLst/>
              <a:latin typeface="+mn-lt"/>
              <a:ea typeface="+mn-ea"/>
              <a:cs typeface="+mn-cs"/>
            </a:rPr>
            <a:t> התקן כולל עלויות הובלה והתקנת הציוד.</a:t>
          </a:r>
        </a:p>
        <a:p>
          <a:pPr lvl="1" rtl="1"/>
          <a:endParaRPr lang="en-US" sz="1100">
            <a:solidFill>
              <a:schemeClr val="dk1"/>
            </a:solidFill>
            <a:effectLst/>
            <a:latin typeface="+mn-lt"/>
            <a:ea typeface="+mn-ea"/>
            <a:cs typeface="+mn-cs"/>
          </a:endParaRPr>
        </a:p>
        <a:p>
          <a:pPr lvl="1" rtl="1"/>
          <a:r>
            <a:rPr lang="en-US" sz="1100">
              <a:solidFill>
                <a:schemeClr val="dk1"/>
              </a:solidFill>
              <a:effectLst/>
              <a:latin typeface="+mn-lt"/>
              <a:ea typeface="+mn-ea"/>
              <a:cs typeface="+mn-cs"/>
            </a:rPr>
            <a:t> </a:t>
          </a:r>
          <a:r>
            <a:rPr lang="he-IL" sz="1100">
              <a:solidFill>
                <a:schemeClr val="dk1"/>
              </a:solidFill>
              <a:effectLst/>
              <a:latin typeface="+mn-lt"/>
              <a:ea typeface="+mn-ea"/>
              <a:cs typeface="+mn-cs"/>
            </a:rPr>
            <a:t>6.6 הציוד המבוקש צריך להיות מותאם למאפייני הפעילות במפעל ולאנשים המועסקים בפעילות היצרנית. </a:t>
          </a:r>
        </a:p>
        <a:p>
          <a:pPr lvl="1" rtl="1"/>
          <a:endParaRPr lang="en-US" sz="1100">
            <a:solidFill>
              <a:schemeClr val="dk1"/>
            </a:solidFill>
            <a:effectLst/>
            <a:latin typeface="+mn-lt"/>
            <a:ea typeface="+mn-ea"/>
            <a:cs typeface="+mn-cs"/>
          </a:endParaRPr>
        </a:p>
        <a:p>
          <a:pPr lvl="1" rtl="1"/>
          <a:r>
            <a:rPr lang="en-US" sz="1100">
              <a:solidFill>
                <a:schemeClr val="dk1"/>
              </a:solidFill>
              <a:effectLst/>
              <a:latin typeface="+mn-lt"/>
              <a:ea typeface="+mn-ea"/>
              <a:cs typeface="+mn-cs"/>
            </a:rPr>
            <a:t> </a:t>
          </a:r>
          <a:r>
            <a:rPr lang="he-IL" sz="1100">
              <a:solidFill>
                <a:schemeClr val="dk1"/>
              </a:solidFill>
              <a:effectLst/>
              <a:latin typeface="+mn-lt"/>
              <a:ea typeface="+mn-ea"/>
              <a:cs typeface="+mn-cs"/>
            </a:rPr>
            <a:t>6.7 בתכנון הרכש יש להתייחס לתקני איכות ובטיחות עדכניים.</a:t>
          </a:r>
          <a:endParaRPr lang="en-US" sz="1100">
            <a:solidFill>
              <a:schemeClr val="dk1"/>
            </a:solidFill>
            <a:effectLst/>
            <a:latin typeface="+mn-lt"/>
            <a:ea typeface="+mn-ea"/>
            <a:cs typeface="+mn-cs"/>
          </a:endParaRPr>
        </a:p>
        <a:p>
          <a:pPr rtl="1"/>
          <a:r>
            <a:rPr lang="he-IL"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rtl="1"/>
          <a:r>
            <a:rPr lang="he-IL" sz="1100" b="1">
              <a:solidFill>
                <a:schemeClr val="dk1"/>
              </a:solidFill>
              <a:effectLst/>
              <a:latin typeface="+mn-lt"/>
              <a:ea typeface="+mn-ea"/>
              <a:cs typeface="+mn-cs"/>
            </a:rPr>
            <a:t> </a:t>
          </a:r>
          <a:endParaRPr lang="en-US" sz="800">
            <a:solidFill>
              <a:schemeClr val="dk1"/>
            </a:solidFill>
            <a:effectLst/>
            <a:latin typeface="+mn-lt"/>
            <a:ea typeface="+mn-ea"/>
            <a:cs typeface="+mn-cs"/>
          </a:endParaRPr>
        </a:p>
        <a:p>
          <a:pPr algn="r" rtl="1"/>
          <a:endParaRPr lang="he-IL" sz="1100"/>
        </a:p>
      </xdr:txBody>
    </xdr:sp>
    <xdr:clientData/>
  </xdr:twoCellAnchor>
  <mc:AlternateContent xmlns:mc="http://schemas.openxmlformats.org/markup-compatibility/2006">
    <mc:Choice xmlns:a14="http://schemas.microsoft.com/office/drawing/2010/main" Requires="a14">
      <xdr:twoCellAnchor>
        <xdr:from>
          <xdr:col>5</xdr:col>
          <xdr:colOff>28575</xdr:colOff>
          <xdr:row>2</xdr:row>
          <xdr:rowOff>142875</xdr:rowOff>
        </xdr:from>
        <xdr:to>
          <xdr:col>6</xdr:col>
          <xdr:colOff>333375</xdr:colOff>
          <xdr:row>8</xdr:row>
          <xdr:rowOff>28575</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29159</xdr:colOff>
      <xdr:row>0</xdr:row>
      <xdr:rowOff>19440</xdr:rowOff>
    </xdr:from>
    <xdr:to>
      <xdr:col>5</xdr:col>
      <xdr:colOff>19439</xdr:colOff>
      <xdr:row>9</xdr:row>
      <xdr:rowOff>1</xdr:rowOff>
    </xdr:to>
    <xdr:sp macro="" textlink="">
      <xdr:nvSpPr>
        <xdr:cNvPr id="3" name="TextBox 2">
          <a:extLst>
            <a:ext uri="{FF2B5EF4-FFF2-40B4-BE49-F238E27FC236}">
              <a16:creationId xmlns:a16="http://schemas.microsoft.com/office/drawing/2014/main" xmlns="" id="{00000000-0008-0000-0200-000003000000}"/>
            </a:ext>
          </a:extLst>
        </xdr:cNvPr>
        <xdr:cNvSpPr txBox="1"/>
      </xdr:nvSpPr>
      <xdr:spPr>
        <a:xfrm>
          <a:off x="11302744056" y="19440"/>
          <a:ext cx="8193443" cy="16522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a:endParaRPr lang="he-IL" sz="1600" b="1" u="sng">
            <a:solidFill>
              <a:schemeClr val="dk1"/>
            </a:solidFill>
            <a:effectLst/>
            <a:latin typeface="+mn-lt"/>
            <a:ea typeface="+mn-ea"/>
            <a:cs typeface="+mn-cs"/>
          </a:endParaRPr>
        </a:p>
        <a:p>
          <a:pPr algn="ctr" rtl="1"/>
          <a:r>
            <a:rPr lang="he-IL" sz="1600" b="1" u="sng">
              <a:solidFill>
                <a:schemeClr val="dk1"/>
              </a:solidFill>
              <a:effectLst/>
              <a:latin typeface="+mn-lt"/>
              <a:ea typeface="+mn-ea"/>
              <a:cs typeface="+mn-cs"/>
            </a:rPr>
            <a:t>נספח הנחות ייסוד לבניית התקן</a:t>
          </a:r>
          <a:endParaRPr lang="en-US" sz="1600">
            <a:solidFill>
              <a:schemeClr val="dk1"/>
            </a:solidFill>
            <a:effectLst/>
            <a:latin typeface="+mn-lt"/>
            <a:ea typeface="+mn-ea"/>
            <a:cs typeface="+mn-cs"/>
          </a:endParaRPr>
        </a:p>
        <a:p>
          <a:pPr algn="r" rtl="1"/>
          <a:endParaRPr lang="he-IL" sz="1100">
            <a:solidFill>
              <a:schemeClr val="dk1"/>
            </a:solidFill>
            <a:effectLst/>
            <a:latin typeface="+mn-lt"/>
            <a:ea typeface="+mn-ea"/>
            <a:cs typeface="+mn-cs"/>
          </a:endParaRPr>
        </a:p>
        <a:p>
          <a:pPr algn="r" rtl="1"/>
          <a:endParaRPr lang="he-IL" sz="1100">
            <a:solidFill>
              <a:schemeClr val="dk1"/>
            </a:solidFill>
            <a:effectLst/>
            <a:latin typeface="+mn-lt"/>
            <a:ea typeface="+mn-ea"/>
            <a:cs typeface="+mn-cs"/>
          </a:endParaRPr>
        </a:p>
        <a:p>
          <a:pPr algn="r" rtl="1"/>
          <a:r>
            <a:rPr lang="he-IL" sz="1100">
              <a:solidFill>
                <a:schemeClr val="dk1"/>
              </a:solidFill>
              <a:effectLst/>
              <a:latin typeface="+mn-lt"/>
              <a:ea typeface="+mn-ea"/>
              <a:cs typeface="+mn-cs"/>
            </a:rPr>
            <a:t>במסגרת אבחון מצב קיים מופו כל סוגי הציוד הבסיסי של המפעלים, עובדו ונותחו הממצאים .</a:t>
          </a:r>
          <a:endParaRPr lang="en-US" sz="1100">
            <a:solidFill>
              <a:schemeClr val="dk1"/>
            </a:solidFill>
            <a:effectLst/>
            <a:latin typeface="+mn-lt"/>
            <a:ea typeface="+mn-ea"/>
            <a:cs typeface="+mn-cs"/>
          </a:endParaRPr>
        </a:p>
        <a:p>
          <a:pPr algn="r" rtl="1"/>
          <a:r>
            <a:rPr lang="he-IL" sz="1100">
              <a:solidFill>
                <a:schemeClr val="dk1"/>
              </a:solidFill>
              <a:effectLst/>
              <a:latin typeface="+mn-lt"/>
              <a:ea typeface="+mn-ea"/>
              <a:cs typeface="+mn-cs"/>
            </a:rPr>
            <a:t> על בסיס ניתוח הממצאים הנחנו הנחות יסוד לחישוב תקן הציוד הבסיסי במפעלים מוגנים.</a:t>
          </a:r>
          <a:endParaRPr lang="en-US" sz="1100">
            <a:solidFill>
              <a:schemeClr val="dk1"/>
            </a:solidFill>
            <a:effectLst/>
            <a:latin typeface="+mn-lt"/>
            <a:ea typeface="+mn-ea"/>
            <a:cs typeface="+mn-cs"/>
          </a:endParaRPr>
        </a:p>
        <a:p>
          <a:pPr algn="r" rtl="1"/>
          <a:r>
            <a:rPr lang="he-IL" sz="1100">
              <a:solidFill>
                <a:schemeClr val="dk1"/>
              </a:solidFill>
              <a:effectLst/>
              <a:latin typeface="+mn-lt"/>
              <a:ea typeface="+mn-ea"/>
              <a:cs typeface="+mn-cs"/>
            </a:rPr>
            <a:t>להלן טבלת ריכוז ממצאים עיקריים והנחות יסוד:</a:t>
          </a:r>
          <a:endParaRPr lang="en-US" sz="1100">
            <a:solidFill>
              <a:schemeClr val="dk1"/>
            </a:solidFill>
            <a:effectLst/>
            <a:latin typeface="+mn-lt"/>
            <a:ea typeface="+mn-ea"/>
            <a:cs typeface="+mn-cs"/>
          </a:endParaRPr>
        </a:p>
        <a:p>
          <a:pPr algn="r" rtl="1"/>
          <a:endParaRPr lang="he-IL" sz="1100"/>
        </a:p>
      </xdr:txBody>
    </xdr:sp>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zap.co.il/fs.aspx?pid=1374296247&amp;sog=h-handicrafttool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05:F108"/>
  <sheetViews>
    <sheetView rightToLeft="1" topLeftCell="A73" workbookViewId="0">
      <selection activeCell="A109" sqref="A109"/>
    </sheetView>
  </sheetViews>
  <sheetFormatPr defaultRowHeight="14.25" x14ac:dyDescent="0.2"/>
  <cols>
    <col min="1" max="1" width="13.75" customWidth="1"/>
    <col min="2" max="2" width="21.5" customWidth="1"/>
    <col min="3" max="3" width="8.75" customWidth="1"/>
    <col min="4" max="4" width="14.375" customWidth="1"/>
    <col min="5" max="5" width="11.25" customWidth="1"/>
    <col min="6" max="6" width="19.5" customWidth="1"/>
    <col min="8" max="8" width="15" customWidth="1"/>
    <col min="11" max="11" width="9.25" customWidth="1"/>
  </cols>
  <sheetData>
    <row r="105" spans="1:6" ht="18.75" x14ac:dyDescent="0.2">
      <c r="A105" s="83"/>
    </row>
    <row r="106" spans="1:6" ht="15.75" x14ac:dyDescent="0.2">
      <c r="A106" s="85"/>
    </row>
    <row r="107" spans="1:6" ht="15.75" x14ac:dyDescent="0.2">
      <c r="A107" s="85"/>
    </row>
    <row r="108" spans="1:6" ht="18.75" x14ac:dyDescent="0.2">
      <c r="A108" s="83"/>
      <c r="B108" s="58"/>
      <c r="C108" s="58"/>
      <c r="D108" s="58"/>
      <c r="E108" s="58"/>
      <c r="F108" s="58"/>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AcroExch.Document.7" shapeId="2049" r:id="rId4">
          <objectPr defaultSize="0" autoPict="0" r:id="rId5">
            <anchor moveWithCells="1" sizeWithCells="1">
              <from>
                <xdr:col>5</xdr:col>
                <xdr:colOff>28575</xdr:colOff>
                <xdr:row>2</xdr:row>
                <xdr:rowOff>142875</xdr:rowOff>
              </from>
              <to>
                <xdr:col>6</xdr:col>
                <xdr:colOff>333375</xdr:colOff>
                <xdr:row>8</xdr:row>
                <xdr:rowOff>28575</xdr:rowOff>
              </to>
            </anchor>
          </objectPr>
        </oleObject>
      </mc:Choice>
      <mc:Fallback>
        <oleObject progId="AcroExch.Document.7" shapeId="204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29"/>
  <sheetViews>
    <sheetView rightToLeft="1" tabSelected="1" topLeftCell="A136" zoomScale="59" zoomScaleNormal="59" workbookViewId="0">
      <selection activeCell="A6" sqref="A6"/>
    </sheetView>
  </sheetViews>
  <sheetFormatPr defaultRowHeight="14.25" x14ac:dyDescent="0.2"/>
  <cols>
    <col min="1" max="1" width="14.375" style="58" customWidth="1"/>
    <col min="2" max="2" width="47.125" style="58" bestFit="1" customWidth="1"/>
    <col min="3" max="4" width="9" style="58"/>
    <col min="5" max="6" width="13.125" style="58" customWidth="1"/>
    <col min="7" max="7" width="13.75" style="58" customWidth="1"/>
    <col min="8" max="8" width="10" style="58" bestFit="1" customWidth="1"/>
    <col min="9" max="9" width="11.375" style="58" customWidth="1"/>
    <col min="10" max="10" width="15.75" style="58" customWidth="1"/>
    <col min="11" max="11" width="1.875" style="58" bestFit="1" customWidth="1"/>
    <col min="12" max="12" width="17.875" style="127" customWidth="1"/>
    <col min="13" max="13" width="18.375" style="121" customWidth="1"/>
    <col min="14" max="14" width="9.375" style="116" customWidth="1"/>
    <col min="15" max="15" width="44.25" style="58" customWidth="1"/>
    <col min="16" max="16384" width="9" style="58"/>
  </cols>
  <sheetData>
    <row r="2" spans="1:15" ht="30" x14ac:dyDescent="0.2">
      <c r="A2" s="307" t="s">
        <v>145</v>
      </c>
      <c r="B2" s="307"/>
      <c r="C2" s="307"/>
      <c r="D2" s="307"/>
      <c r="E2" s="307"/>
      <c r="F2" s="307"/>
      <c r="G2" s="307"/>
      <c r="H2" s="307"/>
      <c r="I2" s="307"/>
      <c r="J2" s="307"/>
    </row>
    <row r="3" spans="1:15" ht="15" thickBot="1" x14ac:dyDescent="0.25"/>
    <row r="4" spans="1:15" ht="16.5" thickBot="1" x14ac:dyDescent="0.3">
      <c r="A4" s="308" t="s">
        <v>0</v>
      </c>
      <c r="B4" s="309"/>
      <c r="C4" s="81" t="s">
        <v>144</v>
      </c>
      <c r="D4" s="81"/>
    </row>
    <row r="5" spans="1:15" x14ac:dyDescent="0.2">
      <c r="A5" s="32" t="s">
        <v>1</v>
      </c>
      <c r="B5" s="33">
        <v>100</v>
      </c>
    </row>
    <row r="6" spans="1:15" x14ac:dyDescent="0.2">
      <c r="A6" s="34" t="s">
        <v>2</v>
      </c>
      <c r="B6" s="35">
        <v>900</v>
      </c>
    </row>
    <row r="7" spans="1:15" ht="29.25" thickBot="1" x14ac:dyDescent="0.25">
      <c r="A7" s="37" t="s">
        <v>3</v>
      </c>
      <c r="B7" s="36">
        <f>B6*20%</f>
        <v>180</v>
      </c>
      <c r="C7" s="58" t="s">
        <v>142</v>
      </c>
    </row>
    <row r="8" spans="1:15" x14ac:dyDescent="0.2">
      <c r="A8" s="41"/>
      <c r="B8" s="42"/>
    </row>
    <row r="9" spans="1:15" ht="18.75" thickBot="1" x14ac:dyDescent="0.3">
      <c r="A9" s="57" t="s">
        <v>4</v>
      </c>
    </row>
    <row r="10" spans="1:15" ht="60.75" thickBot="1" x14ac:dyDescent="0.25">
      <c r="A10" s="129" t="s">
        <v>112</v>
      </c>
      <c r="B10" s="130" t="s">
        <v>5</v>
      </c>
      <c r="C10" s="130" t="s">
        <v>6</v>
      </c>
      <c r="D10" s="130" t="s">
        <v>7</v>
      </c>
      <c r="E10" s="131" t="s">
        <v>1</v>
      </c>
      <c r="F10" s="131"/>
      <c r="G10" s="131" t="s">
        <v>8</v>
      </c>
      <c r="H10" s="131" t="s">
        <v>9</v>
      </c>
      <c r="I10" s="132" t="s">
        <v>178</v>
      </c>
      <c r="J10" s="133" t="s">
        <v>179</v>
      </c>
    </row>
    <row r="11" spans="1:15" ht="60" x14ac:dyDescent="0.2">
      <c r="A11" s="6" t="s">
        <v>105</v>
      </c>
      <c r="B11" s="61" t="s">
        <v>107</v>
      </c>
      <c r="C11" s="136" t="s">
        <v>10</v>
      </c>
      <c r="D11" s="136">
        <v>0.25</v>
      </c>
      <c r="E11" s="137">
        <f>B5</f>
        <v>100</v>
      </c>
      <c r="F11" s="137"/>
      <c r="G11" s="137">
        <f t="shared" ref="G11:G16" si="0">E11*D11</f>
        <v>25</v>
      </c>
      <c r="H11" s="138">
        <v>1800</v>
      </c>
      <c r="I11" s="139">
        <f>H11*1.17</f>
        <v>2106</v>
      </c>
      <c r="J11" s="140">
        <f>I11*G11</f>
        <v>52650</v>
      </c>
    </row>
    <row r="12" spans="1:15" ht="15" x14ac:dyDescent="0.2">
      <c r="A12" s="65" t="s">
        <v>106</v>
      </c>
      <c r="B12" s="5" t="s">
        <v>108</v>
      </c>
      <c r="C12" s="141" t="s">
        <v>10</v>
      </c>
      <c r="D12" s="141">
        <v>1</v>
      </c>
      <c r="E12" s="142">
        <f>B5</f>
        <v>100</v>
      </c>
      <c r="F12" s="142"/>
      <c r="G12" s="142">
        <f t="shared" si="0"/>
        <v>100</v>
      </c>
      <c r="H12" s="143">
        <v>350</v>
      </c>
      <c r="I12" s="139">
        <f t="shared" ref="I12:I16" si="1">H12*1.17</f>
        <v>409.5</v>
      </c>
      <c r="J12" s="140">
        <f t="shared" ref="J12:J16" si="2">I12*G12</f>
        <v>40950</v>
      </c>
    </row>
    <row r="13" spans="1:15" ht="28.5" x14ac:dyDescent="0.2">
      <c r="A13" s="13" t="s">
        <v>11</v>
      </c>
      <c r="B13" s="5" t="s">
        <v>12</v>
      </c>
      <c r="C13" s="141" t="s">
        <v>10</v>
      </c>
      <c r="D13" s="141">
        <v>0.04</v>
      </c>
      <c r="E13" s="142">
        <f>B5</f>
        <v>100</v>
      </c>
      <c r="F13" s="142"/>
      <c r="G13" s="142">
        <f t="shared" si="0"/>
        <v>4</v>
      </c>
      <c r="H13" s="144">
        <v>140</v>
      </c>
      <c r="I13" s="145">
        <f t="shared" si="1"/>
        <v>163.79999999999998</v>
      </c>
      <c r="J13" s="140">
        <f t="shared" si="2"/>
        <v>655.19999999999993</v>
      </c>
    </row>
    <row r="14" spans="1:15" ht="57" customHeight="1" x14ac:dyDescent="0.2">
      <c r="A14" s="23" t="s">
        <v>13</v>
      </c>
      <c r="B14" s="24" t="s">
        <v>14</v>
      </c>
      <c r="C14" s="146" t="s">
        <v>10</v>
      </c>
      <c r="D14" s="146">
        <v>6.25E-2</v>
      </c>
      <c r="E14" s="142">
        <f>B5</f>
        <v>100</v>
      </c>
      <c r="F14" s="142"/>
      <c r="G14" s="142">
        <f t="shared" si="0"/>
        <v>6.25</v>
      </c>
      <c r="H14" s="147">
        <v>1700</v>
      </c>
      <c r="I14" s="139">
        <f t="shared" si="1"/>
        <v>1988.9999999999998</v>
      </c>
      <c r="J14" s="148">
        <f t="shared" si="2"/>
        <v>12431.249999999998</v>
      </c>
      <c r="N14" s="301"/>
      <c r="O14" s="301"/>
    </row>
    <row r="15" spans="1:15" ht="45" x14ac:dyDescent="0.2">
      <c r="A15" s="63" t="s">
        <v>104</v>
      </c>
      <c r="B15" s="5" t="s">
        <v>110</v>
      </c>
      <c r="C15" s="149" t="s">
        <v>10</v>
      </c>
      <c r="D15" s="141">
        <v>0.16</v>
      </c>
      <c r="E15" s="142">
        <f>B5</f>
        <v>100</v>
      </c>
      <c r="F15" s="142"/>
      <c r="G15" s="142">
        <f t="shared" si="0"/>
        <v>16</v>
      </c>
      <c r="H15" s="143">
        <v>1538</v>
      </c>
      <c r="I15" s="139">
        <f t="shared" si="1"/>
        <v>1799.4599999999998</v>
      </c>
      <c r="J15" s="148">
        <f t="shared" si="2"/>
        <v>28791.359999999997</v>
      </c>
      <c r="N15" s="122"/>
      <c r="O15" s="120"/>
    </row>
    <row r="16" spans="1:15" ht="32.25" thickBot="1" x14ac:dyDescent="0.25">
      <c r="A16" s="63" t="s">
        <v>109</v>
      </c>
      <c r="B16" s="64" t="s">
        <v>111</v>
      </c>
      <c r="C16" s="150" t="s">
        <v>10</v>
      </c>
      <c r="D16" s="150">
        <v>1</v>
      </c>
      <c r="E16" s="151">
        <f>B5</f>
        <v>100</v>
      </c>
      <c r="F16" s="152"/>
      <c r="G16" s="142">
        <f t="shared" si="0"/>
        <v>100</v>
      </c>
      <c r="H16" s="153">
        <v>299</v>
      </c>
      <c r="I16" s="139">
        <f t="shared" si="1"/>
        <v>349.83</v>
      </c>
      <c r="J16" s="148">
        <f t="shared" si="2"/>
        <v>34983</v>
      </c>
      <c r="N16" s="122"/>
    </row>
    <row r="17" spans="1:10" ht="16.5" thickBot="1" x14ac:dyDescent="0.3">
      <c r="A17" s="28" t="s">
        <v>15</v>
      </c>
      <c r="B17" s="30"/>
      <c r="C17" s="130"/>
      <c r="D17" s="130"/>
      <c r="E17" s="131"/>
      <c r="F17" s="154"/>
      <c r="G17" s="154"/>
      <c r="H17" s="155"/>
      <c r="I17" s="157"/>
      <c r="J17" s="158">
        <f>SUM(J11:J16)</f>
        <v>170460.81</v>
      </c>
    </row>
    <row r="18" spans="1:10" ht="15.75" thickBot="1" x14ac:dyDescent="0.25">
      <c r="A18" s="60" t="s">
        <v>16</v>
      </c>
      <c r="B18" s="25" t="s">
        <v>17</v>
      </c>
      <c r="C18" s="26"/>
      <c r="D18" s="26"/>
      <c r="E18" s="44"/>
      <c r="F18" s="44"/>
      <c r="G18" s="45"/>
      <c r="H18" s="46">
        <v>0.1</v>
      </c>
      <c r="I18" s="159"/>
      <c r="J18" s="160">
        <f>J17*H18</f>
        <v>17046.081000000002</v>
      </c>
    </row>
    <row r="19" spans="1:10" ht="15.75" thickBot="1" x14ac:dyDescent="0.3">
      <c r="A19" s="304" t="s">
        <v>18</v>
      </c>
      <c r="B19" s="305"/>
      <c r="C19" s="305"/>
      <c r="D19" s="305"/>
      <c r="E19" s="305"/>
      <c r="F19" s="305"/>
      <c r="G19" s="305"/>
      <c r="H19" s="306"/>
      <c r="I19" s="161"/>
      <c r="J19" s="162">
        <f>SUM(J17:J18)</f>
        <v>187506.891</v>
      </c>
    </row>
    <row r="20" spans="1:10" ht="15" x14ac:dyDescent="0.2">
      <c r="A20" s="12"/>
      <c r="B20" s="4"/>
      <c r="C20" s="75"/>
      <c r="D20" s="75"/>
      <c r="E20" s="47"/>
      <c r="F20" s="47"/>
      <c r="G20" s="47"/>
      <c r="H20" s="48"/>
      <c r="I20" s="48"/>
      <c r="J20" s="48"/>
    </row>
    <row r="21" spans="1:10" ht="15" x14ac:dyDescent="0.2">
      <c r="A21" s="12"/>
      <c r="B21" s="4"/>
      <c r="C21" s="75"/>
      <c r="D21" s="75"/>
      <c r="E21" s="47"/>
      <c r="F21" s="47"/>
      <c r="G21" s="47"/>
      <c r="H21" s="48"/>
      <c r="I21" s="48"/>
      <c r="J21" s="48"/>
    </row>
    <row r="22" spans="1:10" ht="15" x14ac:dyDescent="0.2">
      <c r="A22" s="12"/>
      <c r="B22" s="4"/>
      <c r="C22" s="75"/>
      <c r="D22" s="75"/>
      <c r="E22" s="47"/>
      <c r="F22" s="47"/>
      <c r="G22" s="47"/>
      <c r="H22" s="48"/>
      <c r="I22" s="48"/>
      <c r="J22" s="48"/>
    </row>
    <row r="23" spans="1:10" ht="15" x14ac:dyDescent="0.2">
      <c r="A23" s="12"/>
      <c r="B23" s="4"/>
      <c r="C23" s="75"/>
      <c r="D23" s="75"/>
      <c r="E23" s="47"/>
      <c r="F23" s="47"/>
      <c r="G23" s="47"/>
      <c r="H23" s="48"/>
      <c r="I23" s="48"/>
      <c r="J23" s="48"/>
    </row>
    <row r="24" spans="1:10" ht="15" x14ac:dyDescent="0.2">
      <c r="A24" s="12"/>
      <c r="B24" s="4"/>
      <c r="C24" s="75"/>
      <c r="D24" s="75"/>
      <c r="E24" s="47"/>
      <c r="F24" s="47"/>
      <c r="G24" s="47"/>
      <c r="H24" s="48"/>
      <c r="I24" s="48"/>
      <c r="J24" s="48"/>
    </row>
    <row r="25" spans="1:10" ht="15" x14ac:dyDescent="0.2">
      <c r="A25" s="12"/>
      <c r="B25" s="4"/>
      <c r="C25" s="75"/>
      <c r="D25" s="75"/>
      <c r="E25" s="47"/>
      <c r="F25" s="47"/>
      <c r="G25" s="47"/>
      <c r="H25" s="48"/>
      <c r="I25" s="48"/>
      <c r="J25" s="48"/>
    </row>
    <row r="26" spans="1:10" ht="18.75" thickBot="1" x14ac:dyDescent="0.3">
      <c r="A26" s="57" t="s">
        <v>19</v>
      </c>
      <c r="B26" s="4"/>
      <c r="C26" s="75"/>
      <c r="D26" s="75"/>
      <c r="E26" s="47"/>
      <c r="F26" s="47"/>
      <c r="G26" s="47"/>
      <c r="H26" s="48"/>
      <c r="I26" s="48"/>
      <c r="J26" s="48"/>
    </row>
    <row r="27" spans="1:10" ht="45.75" thickBot="1" x14ac:dyDescent="0.25">
      <c r="A27" s="134" t="s">
        <v>112</v>
      </c>
      <c r="B27" s="135" t="s">
        <v>5</v>
      </c>
      <c r="C27" s="135" t="s">
        <v>6</v>
      </c>
      <c r="D27" s="135" t="s">
        <v>8</v>
      </c>
      <c r="E27" s="131" t="s">
        <v>9</v>
      </c>
      <c r="F27" s="132" t="s">
        <v>178</v>
      </c>
      <c r="G27" s="133" t="s">
        <v>179</v>
      </c>
    </row>
    <row r="28" spans="1:10" ht="15" x14ac:dyDescent="0.2">
      <c r="A28" s="310" t="s">
        <v>20</v>
      </c>
      <c r="B28" s="5" t="s">
        <v>134</v>
      </c>
      <c r="C28" s="166" t="s">
        <v>135</v>
      </c>
      <c r="D28" s="166">
        <v>1</v>
      </c>
      <c r="E28" s="167">
        <v>105000</v>
      </c>
      <c r="F28" s="167">
        <f>E28*1.17</f>
        <v>122849.99999999999</v>
      </c>
      <c r="G28" s="167">
        <f>F28*D28</f>
        <v>122849.99999999999</v>
      </c>
    </row>
    <row r="29" spans="1:10" ht="60" x14ac:dyDescent="0.2">
      <c r="A29" s="310"/>
      <c r="B29" s="5" t="s">
        <v>133</v>
      </c>
      <c r="C29" s="141" t="s">
        <v>10</v>
      </c>
      <c r="D29" s="141">
        <v>2</v>
      </c>
      <c r="E29" s="144">
        <v>1100</v>
      </c>
      <c r="F29" s="167">
        <f t="shared" ref="F29:F32" si="3">E29*1.17</f>
        <v>1287</v>
      </c>
      <c r="G29" s="167">
        <f>F29*D29</f>
        <v>2574</v>
      </c>
    </row>
    <row r="30" spans="1:10" ht="45" x14ac:dyDescent="0.2">
      <c r="A30" s="310"/>
      <c r="B30" s="5" t="s">
        <v>21</v>
      </c>
      <c r="C30" s="141" t="s">
        <v>10</v>
      </c>
      <c r="D30" s="141">
        <v>1</v>
      </c>
      <c r="E30" s="144">
        <v>19500</v>
      </c>
      <c r="F30" s="167">
        <f t="shared" si="3"/>
        <v>22815</v>
      </c>
      <c r="G30" s="167">
        <f>F30*D30</f>
        <v>22815</v>
      </c>
    </row>
    <row r="31" spans="1:10" ht="90" x14ac:dyDescent="0.2">
      <c r="A31" s="310"/>
      <c r="B31" s="5" t="s">
        <v>22</v>
      </c>
      <c r="C31" s="141" t="s">
        <v>10</v>
      </c>
      <c r="D31" s="141">
        <v>2</v>
      </c>
      <c r="E31" s="144">
        <v>450</v>
      </c>
      <c r="F31" s="167">
        <f t="shared" si="3"/>
        <v>526.5</v>
      </c>
      <c r="G31" s="167">
        <f>F31*D31</f>
        <v>1053</v>
      </c>
    </row>
    <row r="32" spans="1:10" ht="15.75" thickBot="1" x14ac:dyDescent="0.25">
      <c r="A32" s="311"/>
      <c r="B32" s="18" t="s">
        <v>23</v>
      </c>
      <c r="C32" s="146" t="s">
        <v>10</v>
      </c>
      <c r="D32" s="146">
        <v>5</v>
      </c>
      <c r="E32" s="168">
        <v>400</v>
      </c>
      <c r="F32" s="167">
        <f t="shared" si="3"/>
        <v>468</v>
      </c>
      <c r="G32" s="167">
        <f>F32*D32</f>
        <v>2340</v>
      </c>
    </row>
    <row r="33" spans="1:15" ht="16.5" thickBot="1" x14ac:dyDescent="0.25">
      <c r="A33" s="28" t="s">
        <v>15</v>
      </c>
      <c r="B33" s="30"/>
      <c r="C33" s="130"/>
      <c r="D33" s="130"/>
      <c r="E33" s="155"/>
      <c r="F33" s="156"/>
      <c r="G33" s="133">
        <f>SUM(G28:G32)</f>
        <v>151632</v>
      </c>
    </row>
    <row r="34" spans="1:15" ht="15.75" thickBot="1" x14ac:dyDescent="0.25">
      <c r="A34" s="60" t="s">
        <v>16</v>
      </c>
      <c r="B34" s="25" t="s">
        <v>17</v>
      </c>
      <c r="C34" s="27"/>
      <c r="D34" s="10"/>
      <c r="E34" s="49">
        <v>0.1</v>
      </c>
      <c r="F34" s="170">
        <v>0.1</v>
      </c>
      <c r="G34" s="194">
        <f>G33*F34</f>
        <v>15163.2</v>
      </c>
    </row>
    <row r="35" spans="1:15" ht="15.75" thickBot="1" x14ac:dyDescent="0.3">
      <c r="A35" s="304" t="s">
        <v>18</v>
      </c>
      <c r="B35" s="305"/>
      <c r="C35" s="305"/>
      <c r="D35" s="305"/>
      <c r="E35" s="306"/>
      <c r="F35" s="161"/>
      <c r="G35" s="162">
        <f>SUM(G33:G34)</f>
        <v>166795.20000000001</v>
      </c>
    </row>
    <row r="36" spans="1:15" ht="15" x14ac:dyDescent="0.25">
      <c r="A36" s="39"/>
      <c r="B36" s="8"/>
      <c r="C36" s="8"/>
      <c r="D36" s="8"/>
      <c r="E36" s="8"/>
      <c r="F36" s="284"/>
      <c r="G36" s="285"/>
    </row>
    <row r="37" spans="1:15" ht="15" x14ac:dyDescent="0.25">
      <c r="A37" s="39"/>
      <c r="B37" s="8"/>
      <c r="C37" s="8"/>
      <c r="D37" s="8"/>
      <c r="E37" s="8"/>
      <c r="F37" s="284"/>
      <c r="G37" s="285"/>
    </row>
    <row r="38" spans="1:15" ht="15" x14ac:dyDescent="0.25">
      <c r="A38" s="39"/>
      <c r="B38" s="8"/>
      <c r="C38" s="8"/>
      <c r="D38" s="8"/>
      <c r="E38" s="8"/>
      <c r="F38" s="284"/>
      <c r="G38" s="285"/>
    </row>
    <row r="39" spans="1:15" ht="15" x14ac:dyDescent="0.25">
      <c r="A39" s="39"/>
      <c r="B39" s="8"/>
      <c r="C39" s="8"/>
      <c r="D39" s="8"/>
      <c r="E39" s="8"/>
      <c r="F39" s="284"/>
      <c r="G39" s="285"/>
    </row>
    <row r="40" spans="1:15" ht="15" x14ac:dyDescent="0.2">
      <c r="A40" s="39"/>
      <c r="B40" s="8"/>
      <c r="C40" s="8"/>
      <c r="D40" s="8"/>
      <c r="E40" s="8"/>
      <c r="F40" s="8"/>
      <c r="G40" s="51"/>
    </row>
    <row r="41" spans="1:15" ht="15" x14ac:dyDescent="0.2">
      <c r="A41" s="39"/>
      <c r="B41" s="8"/>
      <c r="C41" s="8"/>
      <c r="D41" s="8"/>
      <c r="E41" s="50"/>
      <c r="F41" s="50"/>
      <c r="G41" s="51"/>
    </row>
    <row r="42" spans="1:15" ht="18.75" thickBot="1" x14ac:dyDescent="0.3">
      <c r="A42" s="57" t="s">
        <v>24</v>
      </c>
      <c r="B42" s="14"/>
      <c r="C42" s="75"/>
      <c r="D42" s="75"/>
      <c r="E42" s="47"/>
      <c r="F42" s="47"/>
      <c r="G42" s="47"/>
      <c r="H42" s="48"/>
      <c r="I42" s="48"/>
      <c r="J42" s="48"/>
    </row>
    <row r="43" spans="1:15" ht="60.75" thickBot="1" x14ac:dyDescent="0.25">
      <c r="A43" s="171" t="s">
        <v>112</v>
      </c>
      <c r="B43" s="172" t="s">
        <v>5</v>
      </c>
      <c r="C43" s="130" t="s">
        <v>6</v>
      </c>
      <c r="D43" s="130" t="s">
        <v>7</v>
      </c>
      <c r="E43" s="131" t="s">
        <v>2</v>
      </c>
      <c r="F43" s="131"/>
      <c r="G43" s="131" t="s">
        <v>25</v>
      </c>
      <c r="H43" s="131" t="s">
        <v>9</v>
      </c>
      <c r="I43" s="132" t="s">
        <v>178</v>
      </c>
      <c r="J43" s="133" t="s">
        <v>179</v>
      </c>
    </row>
    <row r="44" spans="1:15" ht="36" customHeight="1" thickBot="1" x14ac:dyDescent="0.25">
      <c r="A44" s="19" t="s">
        <v>26</v>
      </c>
      <c r="B44" s="31" t="s">
        <v>27</v>
      </c>
      <c r="C44" s="21" t="s">
        <v>28</v>
      </c>
      <c r="D44" s="173">
        <v>0.55000000000000004</v>
      </c>
      <c r="E44" s="174">
        <f>B6</f>
        <v>900</v>
      </c>
      <c r="F44" s="174"/>
      <c r="G44" s="174">
        <f>E44*D44</f>
        <v>495.00000000000006</v>
      </c>
      <c r="H44" s="175">
        <v>110</v>
      </c>
      <c r="I44" s="176">
        <f>H44*1.17</f>
        <v>128.69999999999999</v>
      </c>
      <c r="J44" s="177">
        <f>I44*G44</f>
        <v>63706.5</v>
      </c>
      <c r="N44" s="302"/>
      <c r="O44" s="302"/>
    </row>
    <row r="45" spans="1:15" ht="16.5" thickBot="1" x14ac:dyDescent="0.25">
      <c r="A45" s="28" t="s">
        <v>15</v>
      </c>
      <c r="B45" s="30"/>
      <c r="C45" s="9"/>
      <c r="D45" s="130"/>
      <c r="E45" s="131"/>
      <c r="F45" s="131"/>
      <c r="G45" s="131"/>
      <c r="H45" s="155"/>
      <c r="I45" s="156"/>
      <c r="J45" s="133">
        <f>SUM(J44)</f>
        <v>63706.5</v>
      </c>
    </row>
    <row r="46" spans="1:15" ht="15.75" thickBot="1" x14ac:dyDescent="0.25">
      <c r="A46" s="60" t="s">
        <v>16</v>
      </c>
      <c r="B46" s="25" t="s">
        <v>132</v>
      </c>
      <c r="C46" s="27"/>
      <c r="D46" s="178"/>
      <c r="E46" s="179"/>
      <c r="F46" s="179"/>
      <c r="G46" s="180"/>
      <c r="H46" s="181">
        <v>0.5</v>
      </c>
      <c r="I46" s="169">
        <v>0.5</v>
      </c>
      <c r="J46" s="195">
        <f>J45*I46</f>
        <v>31853.25</v>
      </c>
    </row>
    <row r="47" spans="1:15" ht="15.75" thickBot="1" x14ac:dyDescent="0.25">
      <c r="A47" s="304" t="s">
        <v>18</v>
      </c>
      <c r="B47" s="305"/>
      <c r="C47" s="305"/>
      <c r="D47" s="305"/>
      <c r="E47" s="305"/>
      <c r="F47" s="305"/>
      <c r="G47" s="305"/>
      <c r="H47" s="306"/>
      <c r="I47" s="96"/>
      <c r="J47" s="165">
        <f>SUM(J45:J46)</f>
        <v>95559.75</v>
      </c>
    </row>
    <row r="48" spans="1:15" ht="15" x14ac:dyDescent="0.2">
      <c r="A48" s="39"/>
      <c r="B48" s="8"/>
      <c r="C48" s="8"/>
      <c r="D48" s="8"/>
      <c r="E48" s="50"/>
      <c r="F48" s="50"/>
      <c r="G48" s="50"/>
      <c r="H48" s="50"/>
      <c r="I48" s="50"/>
      <c r="J48" s="51"/>
    </row>
    <row r="49" spans="1:14" ht="15" x14ac:dyDescent="0.2">
      <c r="A49" s="39"/>
      <c r="B49" s="8"/>
      <c r="C49" s="8"/>
      <c r="D49" s="8"/>
      <c r="E49" s="50"/>
      <c r="F49" s="50"/>
      <c r="G49" s="50"/>
      <c r="H49" s="50"/>
      <c r="I49" s="50"/>
      <c r="J49" s="51"/>
    </row>
    <row r="50" spans="1:14" ht="15" x14ac:dyDescent="0.2">
      <c r="A50" s="39"/>
      <c r="B50" s="8"/>
      <c r="C50" s="8"/>
      <c r="D50" s="8"/>
      <c r="E50" s="50"/>
      <c r="F50" s="50"/>
      <c r="G50" s="50"/>
      <c r="H50" s="50"/>
      <c r="I50" s="50"/>
      <c r="J50" s="51"/>
    </row>
    <row r="51" spans="1:14" ht="15" x14ac:dyDescent="0.2">
      <c r="A51" s="39"/>
      <c r="B51" s="8"/>
      <c r="C51" s="8"/>
      <c r="D51" s="8"/>
      <c r="E51" s="50"/>
      <c r="F51" s="50"/>
      <c r="G51" s="50"/>
      <c r="H51" s="50"/>
      <c r="I51" s="50"/>
      <c r="J51" s="51"/>
    </row>
    <row r="52" spans="1:14" ht="15" x14ac:dyDescent="0.2">
      <c r="A52" s="39"/>
      <c r="B52" s="8"/>
      <c r="C52" s="8"/>
      <c r="D52" s="8"/>
      <c r="E52" s="50"/>
      <c r="F52" s="50"/>
      <c r="G52" s="50"/>
      <c r="H52" s="50"/>
      <c r="I52" s="50"/>
      <c r="J52" s="51"/>
    </row>
    <row r="53" spans="1:14" ht="15" x14ac:dyDescent="0.2">
      <c r="A53" s="39"/>
      <c r="B53" s="8"/>
      <c r="C53" s="8"/>
      <c r="D53" s="8"/>
      <c r="E53" s="50"/>
      <c r="F53" s="50"/>
      <c r="G53" s="50"/>
      <c r="H53" s="50"/>
      <c r="I53" s="50"/>
      <c r="J53" s="51"/>
    </row>
    <row r="54" spans="1:14" ht="18.75" thickBot="1" x14ac:dyDescent="0.3">
      <c r="A54" s="277" t="s">
        <v>29</v>
      </c>
      <c r="B54" s="14"/>
      <c r="C54" s="75"/>
      <c r="D54" s="75"/>
      <c r="E54" s="47"/>
      <c r="F54" s="47"/>
      <c r="G54" s="47"/>
      <c r="H54" s="48"/>
      <c r="I54" s="48"/>
      <c r="J54" s="48"/>
    </row>
    <row r="55" spans="1:14" ht="45.75" thickBot="1" x14ac:dyDescent="0.25">
      <c r="A55" s="171" t="s">
        <v>112</v>
      </c>
      <c r="B55" s="130" t="s">
        <v>5</v>
      </c>
      <c r="C55" s="130" t="s">
        <v>6</v>
      </c>
      <c r="D55" s="130" t="s">
        <v>30</v>
      </c>
      <c r="E55" s="131" t="s">
        <v>31</v>
      </c>
      <c r="F55" s="132" t="s">
        <v>178</v>
      </c>
      <c r="G55" s="133" t="s">
        <v>179</v>
      </c>
    </row>
    <row r="56" spans="1:14" ht="21" customHeight="1" thickBot="1" x14ac:dyDescent="0.25">
      <c r="A56" s="66" t="s">
        <v>32</v>
      </c>
      <c r="B56" s="3" t="s">
        <v>33</v>
      </c>
      <c r="C56" s="182" t="s">
        <v>10</v>
      </c>
      <c r="D56" s="182">
        <v>3</v>
      </c>
      <c r="E56" s="183">
        <v>500</v>
      </c>
      <c r="F56" s="184">
        <f>E56*1.17</f>
        <v>585</v>
      </c>
      <c r="G56" s="185">
        <f t="shared" ref="G56:G62" si="4">F56*D56</f>
        <v>1755</v>
      </c>
    </row>
    <row r="57" spans="1:14" ht="21.75" customHeight="1" thickBot="1" x14ac:dyDescent="0.25">
      <c r="A57" s="62"/>
      <c r="B57" s="5" t="s">
        <v>34</v>
      </c>
      <c r="C57" s="141" t="s">
        <v>10</v>
      </c>
      <c r="D57" s="141">
        <v>2</v>
      </c>
      <c r="E57" s="144">
        <v>1280</v>
      </c>
      <c r="F57" s="184">
        <f t="shared" ref="F57:F62" si="5">E57*1.17</f>
        <v>1497.6</v>
      </c>
      <c r="G57" s="185">
        <f t="shared" si="4"/>
        <v>2995.2</v>
      </c>
    </row>
    <row r="58" spans="1:14" ht="20.25" customHeight="1" thickBot="1" x14ac:dyDescent="0.25">
      <c r="A58" s="62"/>
      <c r="B58" s="5" t="s">
        <v>35</v>
      </c>
      <c r="C58" s="141" t="s">
        <v>10</v>
      </c>
      <c r="D58" s="141">
        <v>2</v>
      </c>
      <c r="E58" s="144">
        <v>1280</v>
      </c>
      <c r="F58" s="184">
        <f t="shared" si="5"/>
        <v>1497.6</v>
      </c>
      <c r="G58" s="185">
        <f t="shared" si="4"/>
        <v>2995.2</v>
      </c>
    </row>
    <row r="59" spans="1:14" ht="20.25" customHeight="1" thickBot="1" x14ac:dyDescent="0.25">
      <c r="A59" s="62"/>
      <c r="B59" s="5" t="s">
        <v>36</v>
      </c>
      <c r="C59" s="141" t="s">
        <v>10</v>
      </c>
      <c r="D59" s="141">
        <v>2</v>
      </c>
      <c r="E59" s="144">
        <v>6230</v>
      </c>
      <c r="F59" s="184">
        <f t="shared" si="5"/>
        <v>7289.0999999999995</v>
      </c>
      <c r="G59" s="185">
        <f t="shared" si="4"/>
        <v>14578.199999999999</v>
      </c>
    </row>
    <row r="60" spans="1:14" ht="19.5" customHeight="1" thickBot="1" x14ac:dyDescent="0.25">
      <c r="A60" s="62"/>
      <c r="B60" s="5" t="s">
        <v>37</v>
      </c>
      <c r="C60" s="141" t="s">
        <v>10</v>
      </c>
      <c r="D60" s="141">
        <v>3</v>
      </c>
      <c r="E60" s="144">
        <v>900</v>
      </c>
      <c r="F60" s="184">
        <f t="shared" si="5"/>
        <v>1053</v>
      </c>
      <c r="G60" s="185">
        <f t="shared" si="4"/>
        <v>3159</v>
      </c>
    </row>
    <row r="61" spans="1:14" ht="30.75" thickBot="1" x14ac:dyDescent="0.25">
      <c r="A61" s="62"/>
      <c r="B61" s="5" t="s">
        <v>124</v>
      </c>
      <c r="C61" s="141" t="s">
        <v>10</v>
      </c>
      <c r="D61" s="141">
        <v>1</v>
      </c>
      <c r="E61" s="143">
        <f>E79</f>
        <v>7030</v>
      </c>
      <c r="F61" s="186">
        <f t="shared" si="5"/>
        <v>8225.1</v>
      </c>
      <c r="G61" s="185">
        <f t="shared" si="4"/>
        <v>8225.1</v>
      </c>
      <c r="H61" s="193" t="s">
        <v>188</v>
      </c>
      <c r="N61" s="2"/>
    </row>
    <row r="62" spans="1:14" ht="20.25" customHeight="1" thickBot="1" x14ac:dyDescent="0.25">
      <c r="A62" s="67"/>
      <c r="B62" s="1" t="s">
        <v>39</v>
      </c>
      <c r="C62" s="150" t="s">
        <v>10</v>
      </c>
      <c r="D62" s="150">
        <v>1</v>
      </c>
      <c r="E62" s="187">
        <v>15300</v>
      </c>
      <c r="F62" s="184">
        <f t="shared" si="5"/>
        <v>17901</v>
      </c>
      <c r="G62" s="185">
        <f t="shared" si="4"/>
        <v>17901</v>
      </c>
    </row>
    <row r="63" spans="1:14" ht="20.25" customHeight="1" thickBot="1" x14ac:dyDescent="0.25">
      <c r="A63" s="16" t="s">
        <v>15</v>
      </c>
      <c r="B63" s="29"/>
      <c r="C63" s="188"/>
      <c r="D63" s="188"/>
      <c r="E63" s="189"/>
      <c r="F63" s="190"/>
      <c r="G63" s="191">
        <f>SUM(G56:G62)</f>
        <v>51608.7</v>
      </c>
      <c r="H63" s="43"/>
      <c r="I63" s="43"/>
    </row>
    <row r="64" spans="1:14" ht="15.75" thickBot="1" x14ac:dyDescent="0.25">
      <c r="A64" s="60" t="s">
        <v>16</v>
      </c>
      <c r="B64" s="192" t="s">
        <v>180</v>
      </c>
      <c r="C64" s="178"/>
      <c r="D64" s="178"/>
      <c r="E64" s="181"/>
      <c r="F64" s="169">
        <v>0.1</v>
      </c>
      <c r="G64" s="195">
        <f>G63*F64</f>
        <v>5160.87</v>
      </c>
    </row>
    <row r="65" spans="1:12" ht="15.75" thickBot="1" x14ac:dyDescent="0.25">
      <c r="A65" s="304" t="s">
        <v>18</v>
      </c>
      <c r="B65" s="305"/>
      <c r="C65" s="305"/>
      <c r="D65" s="305"/>
      <c r="E65" s="306"/>
      <c r="F65" s="96"/>
      <c r="G65" s="165">
        <f>SUM(G63:G64)</f>
        <v>56769.57</v>
      </c>
    </row>
    <row r="66" spans="1:12" ht="15" x14ac:dyDescent="0.2">
      <c r="A66" s="39"/>
      <c r="B66" s="8"/>
      <c r="C66" s="8"/>
      <c r="D66" s="40"/>
      <c r="E66" s="40"/>
      <c r="F66" s="40"/>
      <c r="G66" s="275"/>
    </row>
    <row r="67" spans="1:12" ht="22.5" customHeight="1" x14ac:dyDescent="0.2">
      <c r="B67" s="327" t="s">
        <v>195</v>
      </c>
      <c r="C67" s="327"/>
      <c r="D67" s="327"/>
      <c r="E67" s="327"/>
      <c r="F67" s="106"/>
    </row>
    <row r="68" spans="1:12" ht="60" x14ac:dyDescent="0.25">
      <c r="A68" s="267" t="s">
        <v>72</v>
      </c>
      <c r="B68" s="246" t="s">
        <v>73</v>
      </c>
      <c r="C68" s="246" t="s">
        <v>74</v>
      </c>
      <c r="D68" s="247" t="s">
        <v>183</v>
      </c>
      <c r="E68" s="247" t="s">
        <v>185</v>
      </c>
      <c r="F68" s="265"/>
    </row>
    <row r="69" spans="1:12" ht="28.5" x14ac:dyDescent="0.2">
      <c r="A69" s="268">
        <v>1</v>
      </c>
      <c r="B69" s="104" t="s">
        <v>113</v>
      </c>
      <c r="C69" s="242">
        <v>2</v>
      </c>
      <c r="D69" s="271">
        <v>920</v>
      </c>
      <c r="E69" s="242">
        <f t="shared" ref="E69:E76" si="6">D69*C69</f>
        <v>1840</v>
      </c>
      <c r="F69" s="266"/>
    </row>
    <row r="70" spans="1:12" ht="28.5" x14ac:dyDescent="0.2">
      <c r="A70" s="268">
        <v>2</v>
      </c>
      <c r="B70" s="104" t="s">
        <v>114</v>
      </c>
      <c r="C70" s="236">
        <v>6</v>
      </c>
      <c r="D70" s="271">
        <v>170</v>
      </c>
      <c r="E70" s="242">
        <f t="shared" si="6"/>
        <v>1020</v>
      </c>
      <c r="F70" s="266"/>
    </row>
    <row r="71" spans="1:12" x14ac:dyDescent="0.2">
      <c r="A71" s="268">
        <v>3</v>
      </c>
      <c r="B71" s="104" t="s">
        <v>115</v>
      </c>
      <c r="C71" s="236">
        <v>3</v>
      </c>
      <c r="D71" s="271">
        <v>190</v>
      </c>
      <c r="E71" s="242">
        <f t="shared" si="6"/>
        <v>570</v>
      </c>
      <c r="F71" s="266"/>
    </row>
    <row r="72" spans="1:12" ht="28.5" x14ac:dyDescent="0.2">
      <c r="A72" s="269">
        <v>4</v>
      </c>
      <c r="B72" s="104" t="s">
        <v>116</v>
      </c>
      <c r="C72" s="236">
        <v>4</v>
      </c>
      <c r="D72" s="271">
        <v>360</v>
      </c>
      <c r="E72" s="242">
        <f t="shared" si="6"/>
        <v>1440</v>
      </c>
      <c r="F72" s="266"/>
    </row>
    <row r="73" spans="1:12" x14ac:dyDescent="0.2">
      <c r="A73" s="269">
        <v>5</v>
      </c>
      <c r="B73" s="104" t="s">
        <v>119</v>
      </c>
      <c r="C73" s="236">
        <v>3</v>
      </c>
      <c r="D73" s="271">
        <v>220</v>
      </c>
      <c r="E73" s="242">
        <f t="shared" si="6"/>
        <v>660</v>
      </c>
      <c r="F73" s="266"/>
    </row>
    <row r="74" spans="1:12" ht="28.5" x14ac:dyDescent="0.2">
      <c r="A74" s="269">
        <v>6</v>
      </c>
      <c r="B74" s="104" t="s">
        <v>117</v>
      </c>
      <c r="C74" s="236">
        <v>8</v>
      </c>
      <c r="D74" s="271">
        <v>100</v>
      </c>
      <c r="E74" s="242">
        <f t="shared" si="6"/>
        <v>800</v>
      </c>
      <c r="F74" s="266"/>
    </row>
    <row r="75" spans="1:12" ht="28.5" x14ac:dyDescent="0.2">
      <c r="A75" s="269">
        <v>7</v>
      </c>
      <c r="B75" s="104" t="s">
        <v>118</v>
      </c>
      <c r="C75" s="251">
        <v>2</v>
      </c>
      <c r="D75" s="272">
        <v>200</v>
      </c>
      <c r="E75" s="242">
        <f t="shared" si="6"/>
        <v>400</v>
      </c>
      <c r="F75" s="266"/>
    </row>
    <row r="76" spans="1:12" x14ac:dyDescent="0.2">
      <c r="A76" s="269">
        <v>8</v>
      </c>
      <c r="B76" s="104" t="s">
        <v>177</v>
      </c>
      <c r="C76" s="251">
        <v>5</v>
      </c>
      <c r="D76" s="271">
        <v>60</v>
      </c>
      <c r="E76" s="273">
        <f t="shared" si="6"/>
        <v>300</v>
      </c>
      <c r="F76" s="266"/>
    </row>
    <row r="77" spans="1:12" ht="15" x14ac:dyDescent="0.25">
      <c r="A77" s="270"/>
      <c r="B77" s="107" t="s">
        <v>15</v>
      </c>
      <c r="C77" s="251"/>
      <c r="D77" s="253"/>
      <c r="E77" s="241">
        <f>SUM(E69:E76)</f>
        <v>7030</v>
      </c>
      <c r="F77" s="266"/>
    </row>
    <row r="78" spans="1:12" ht="28.5" x14ac:dyDescent="0.2">
      <c r="A78" s="270"/>
      <c r="B78" s="249" t="s">
        <v>184</v>
      </c>
      <c r="D78" s="274">
        <v>0</v>
      </c>
      <c r="E78" s="253">
        <f>E77*D78</f>
        <v>0</v>
      </c>
      <c r="F78" s="266"/>
      <c r="I78" s="300"/>
      <c r="J78" s="300"/>
      <c r="K78" s="300"/>
      <c r="L78" s="300"/>
    </row>
    <row r="79" spans="1:12" ht="15" x14ac:dyDescent="0.25">
      <c r="A79" s="270"/>
      <c r="B79" s="102" t="s">
        <v>94</v>
      </c>
      <c r="C79" s="236"/>
      <c r="D79" s="240"/>
      <c r="E79" s="241">
        <f>SUM(E77:E78)</f>
        <v>7030</v>
      </c>
      <c r="F79" s="266"/>
    </row>
    <row r="80" spans="1:12" ht="15" x14ac:dyDescent="0.2">
      <c r="A80" s="39"/>
      <c r="B80" s="8"/>
      <c r="C80" s="8"/>
      <c r="D80" s="8"/>
      <c r="E80" s="8"/>
      <c r="F80" s="8"/>
      <c r="G80" s="276"/>
    </row>
    <row r="81" spans="1:15" ht="15" x14ac:dyDescent="0.2">
      <c r="A81" s="39"/>
      <c r="B81" s="8"/>
      <c r="C81" s="8"/>
      <c r="D81" s="8"/>
      <c r="E81" s="8"/>
      <c r="F81" s="8"/>
      <c r="G81" s="276"/>
    </row>
    <row r="82" spans="1:15" ht="15" x14ac:dyDescent="0.2">
      <c r="A82" s="39"/>
      <c r="B82" s="8"/>
      <c r="C82" s="8"/>
      <c r="D82" s="8"/>
      <c r="E82" s="8"/>
      <c r="F82" s="8"/>
      <c r="G82" s="276"/>
    </row>
    <row r="83" spans="1:15" ht="15" x14ac:dyDescent="0.2">
      <c r="A83" s="39"/>
      <c r="B83" s="8"/>
      <c r="C83" s="8"/>
      <c r="D83" s="8"/>
      <c r="E83" s="8"/>
      <c r="F83" s="8"/>
      <c r="G83" s="276"/>
    </row>
    <row r="84" spans="1:15" s="2" customFormat="1" ht="15" x14ac:dyDescent="0.2">
      <c r="A84" s="39"/>
      <c r="B84" s="8"/>
      <c r="C84" s="8"/>
      <c r="D84" s="8"/>
      <c r="E84" s="8"/>
      <c r="F84" s="8"/>
      <c r="G84" s="51"/>
      <c r="L84" s="128"/>
      <c r="M84" s="278"/>
      <c r="N84" s="117"/>
    </row>
    <row r="85" spans="1:15" s="2" customFormat="1" ht="15" x14ac:dyDescent="0.2">
      <c r="A85" s="39"/>
      <c r="B85" s="8"/>
      <c r="C85" s="8"/>
      <c r="D85" s="8"/>
      <c r="E85" s="50"/>
      <c r="F85" s="50"/>
      <c r="G85" s="51"/>
      <c r="H85" s="53"/>
      <c r="I85" s="53"/>
      <c r="J85" s="54"/>
      <c r="L85" s="128"/>
      <c r="M85" s="278"/>
      <c r="N85" s="117"/>
    </row>
    <row r="86" spans="1:15" ht="18.75" thickBot="1" x14ac:dyDescent="0.3">
      <c r="A86" s="57" t="s">
        <v>40</v>
      </c>
      <c r="B86" s="8"/>
      <c r="C86" s="8"/>
      <c r="D86" s="8"/>
      <c r="E86" s="50"/>
      <c r="F86" s="50"/>
      <c r="G86" s="51"/>
      <c r="H86" s="53"/>
      <c r="I86" s="53"/>
      <c r="J86" s="54"/>
    </row>
    <row r="87" spans="1:15" ht="45.75" thickBot="1" x14ac:dyDescent="0.25">
      <c r="A87" s="171" t="s">
        <v>112</v>
      </c>
      <c r="B87" s="130" t="s">
        <v>5</v>
      </c>
      <c r="C87" s="130" t="s">
        <v>6</v>
      </c>
      <c r="D87" s="130" t="s">
        <v>8</v>
      </c>
      <c r="E87" s="131" t="s">
        <v>9</v>
      </c>
      <c r="F87" s="132" t="s">
        <v>178</v>
      </c>
      <c r="G87" s="133" t="s">
        <v>179</v>
      </c>
    </row>
    <row r="88" spans="1:15" ht="21" customHeight="1" thickBot="1" x14ac:dyDescent="0.25">
      <c r="A88" s="314" t="s">
        <v>41</v>
      </c>
      <c r="B88" s="77" t="s">
        <v>136</v>
      </c>
      <c r="C88" s="196" t="s">
        <v>10</v>
      </c>
      <c r="D88" s="182">
        <v>1</v>
      </c>
      <c r="E88" s="197">
        <v>7692</v>
      </c>
      <c r="F88" s="198">
        <f>E88*1.17</f>
        <v>8999.64</v>
      </c>
      <c r="G88" s="199">
        <f t="shared" ref="G88:G95" si="7">F88*D88</f>
        <v>8999.64</v>
      </c>
      <c r="M88" s="279"/>
    </row>
    <row r="89" spans="1:15" ht="24.75" customHeight="1" thickBot="1" x14ac:dyDescent="0.25">
      <c r="A89" s="315"/>
      <c r="B89" s="5" t="s">
        <v>121</v>
      </c>
      <c r="C89" s="200" t="s">
        <v>10</v>
      </c>
      <c r="D89" s="141">
        <v>1</v>
      </c>
      <c r="E89" s="197">
        <v>855</v>
      </c>
      <c r="F89" s="198">
        <f t="shared" ref="F89:F95" si="8">E89*1.17</f>
        <v>1000.3499999999999</v>
      </c>
      <c r="G89" s="199">
        <f t="shared" si="7"/>
        <v>1000.3499999999999</v>
      </c>
      <c r="M89" s="279"/>
    </row>
    <row r="90" spans="1:15" ht="21" customHeight="1" thickBot="1" x14ac:dyDescent="0.25">
      <c r="A90" s="315"/>
      <c r="B90" s="5" t="s">
        <v>182</v>
      </c>
      <c r="C90" s="200" t="s">
        <v>10</v>
      </c>
      <c r="D90" s="141">
        <v>2</v>
      </c>
      <c r="E90" s="201">
        <v>385</v>
      </c>
      <c r="F90" s="202">
        <f t="shared" si="8"/>
        <v>450.45</v>
      </c>
      <c r="G90" s="199">
        <f t="shared" si="7"/>
        <v>900.9</v>
      </c>
    </row>
    <row r="91" spans="1:15" ht="21.75" customHeight="1" thickBot="1" x14ac:dyDescent="0.25">
      <c r="A91" s="316"/>
      <c r="B91" s="17" t="s">
        <v>103</v>
      </c>
      <c r="C91" s="203" t="s">
        <v>10</v>
      </c>
      <c r="D91" s="150">
        <v>2</v>
      </c>
      <c r="E91" s="143">
        <v>2564</v>
      </c>
      <c r="F91" s="143">
        <f t="shared" si="8"/>
        <v>2999.8799999999997</v>
      </c>
      <c r="G91" s="199">
        <f t="shared" si="7"/>
        <v>5999.7599999999993</v>
      </c>
      <c r="M91" s="279"/>
      <c r="O91" s="118"/>
    </row>
    <row r="92" spans="1:15" ht="20.25" customHeight="1" thickBot="1" x14ac:dyDescent="0.25">
      <c r="A92" s="317" t="s">
        <v>120</v>
      </c>
      <c r="B92" s="76" t="s">
        <v>42</v>
      </c>
      <c r="C92" s="204" t="s">
        <v>10</v>
      </c>
      <c r="D92" s="136">
        <v>2</v>
      </c>
      <c r="E92" s="143">
        <v>12821</v>
      </c>
      <c r="F92" s="198">
        <f t="shared" si="8"/>
        <v>15000.57</v>
      </c>
      <c r="G92" s="199">
        <f t="shared" si="7"/>
        <v>30001.14</v>
      </c>
      <c r="M92" s="279"/>
    </row>
    <row r="93" spans="1:15" ht="19.5" customHeight="1" thickBot="1" x14ac:dyDescent="0.25">
      <c r="A93" s="318"/>
      <c r="B93" s="7" t="s">
        <v>122</v>
      </c>
      <c r="C93" s="200" t="s">
        <v>10</v>
      </c>
      <c r="D93" s="141">
        <v>1</v>
      </c>
      <c r="E93" s="143">
        <v>14103</v>
      </c>
      <c r="F93" s="198">
        <f t="shared" si="8"/>
        <v>16500.509999999998</v>
      </c>
      <c r="G93" s="199">
        <f t="shared" si="7"/>
        <v>16500.509999999998</v>
      </c>
      <c r="M93" s="279"/>
    </row>
    <row r="94" spans="1:15" ht="21" customHeight="1" thickBot="1" x14ac:dyDescent="0.25">
      <c r="A94" s="318"/>
      <c r="B94" s="7" t="s">
        <v>123</v>
      </c>
      <c r="C94" s="200" t="s">
        <v>10</v>
      </c>
      <c r="D94" s="141">
        <v>1</v>
      </c>
      <c r="E94" s="143">
        <v>4274</v>
      </c>
      <c r="F94" s="198">
        <f t="shared" si="8"/>
        <v>5000.58</v>
      </c>
      <c r="G94" s="199">
        <f t="shared" si="7"/>
        <v>5000.58</v>
      </c>
      <c r="M94" s="279"/>
    </row>
    <row r="95" spans="1:15" ht="21" customHeight="1" thickBot="1" x14ac:dyDescent="0.25">
      <c r="A95" s="319"/>
      <c r="B95" s="38" t="s">
        <v>101</v>
      </c>
      <c r="C95" s="178" t="s">
        <v>102</v>
      </c>
      <c r="D95" s="205">
        <v>1</v>
      </c>
      <c r="E95" s="143">
        <v>6838</v>
      </c>
      <c r="F95" s="198">
        <f t="shared" si="8"/>
        <v>8000.4599999999991</v>
      </c>
      <c r="G95" s="199">
        <f t="shared" si="7"/>
        <v>8000.4599999999991</v>
      </c>
      <c r="M95" s="279"/>
    </row>
    <row r="96" spans="1:15" ht="21" customHeight="1" thickBot="1" x14ac:dyDescent="0.25">
      <c r="A96" s="28" t="s">
        <v>15</v>
      </c>
      <c r="B96" s="30"/>
      <c r="C96" s="130"/>
      <c r="D96" s="130"/>
      <c r="E96" s="131"/>
      <c r="F96" s="132"/>
      <c r="G96" s="206">
        <f>SUM(G88:G95)</f>
        <v>76403.34</v>
      </c>
    </row>
    <row r="97" spans="1:13" ht="15.75" thickBot="1" x14ac:dyDescent="0.25">
      <c r="A97" s="60" t="s">
        <v>16</v>
      </c>
      <c r="B97" s="192" t="s">
        <v>180</v>
      </c>
      <c r="C97" s="26"/>
      <c r="D97" s="11"/>
      <c r="E97" s="46"/>
      <c r="F97" s="163">
        <v>0.1</v>
      </c>
      <c r="G97" s="164">
        <f>G96*F97</f>
        <v>7640.3339999999998</v>
      </c>
    </row>
    <row r="98" spans="1:13" ht="15.75" thickBot="1" x14ac:dyDescent="0.25">
      <c r="A98" s="304" t="s">
        <v>18</v>
      </c>
      <c r="B98" s="305"/>
      <c r="C98" s="305"/>
      <c r="D98" s="305"/>
      <c r="E98" s="306"/>
      <c r="F98" s="96"/>
      <c r="G98" s="165">
        <f>SUM(G96:G97)</f>
        <v>84043.673999999999</v>
      </c>
    </row>
    <row r="99" spans="1:13" ht="15" x14ac:dyDescent="0.2">
      <c r="A99" s="39"/>
      <c r="B99" s="8"/>
      <c r="C99" s="8"/>
      <c r="D99" s="8"/>
      <c r="E99" s="8"/>
      <c r="F99" s="8"/>
      <c r="G99" s="51"/>
    </row>
    <row r="100" spans="1:13" ht="15" x14ac:dyDescent="0.2">
      <c r="A100" s="39"/>
      <c r="B100" s="8"/>
      <c r="C100" s="8"/>
      <c r="D100" s="8"/>
      <c r="E100" s="8"/>
      <c r="F100" s="8"/>
      <c r="G100" s="51"/>
    </row>
    <row r="101" spans="1:13" ht="15" x14ac:dyDescent="0.2">
      <c r="A101" s="39"/>
      <c r="B101" s="8"/>
      <c r="C101" s="8"/>
      <c r="D101" s="8"/>
      <c r="E101" s="8"/>
      <c r="F101" s="8"/>
      <c r="G101" s="51"/>
    </row>
    <row r="102" spans="1:13" ht="15" x14ac:dyDescent="0.2">
      <c r="A102" s="39"/>
      <c r="B102" s="8"/>
      <c r="C102" s="8"/>
      <c r="D102" s="8"/>
      <c r="E102" s="8"/>
      <c r="F102" s="8"/>
      <c r="G102" s="51"/>
      <c r="L102" s="128"/>
      <c r="M102" s="278"/>
    </row>
    <row r="103" spans="1:13" ht="15" x14ac:dyDescent="0.2">
      <c r="A103" s="39"/>
      <c r="B103" s="8"/>
      <c r="C103" s="8"/>
      <c r="D103" s="8"/>
      <c r="E103" s="8"/>
      <c r="F103" s="8"/>
      <c r="G103" s="51"/>
      <c r="L103" s="128"/>
      <c r="M103" s="278"/>
    </row>
    <row r="104" spans="1:13" x14ac:dyDescent="0.2">
      <c r="L104" s="128"/>
      <c r="M104" s="278"/>
    </row>
    <row r="105" spans="1:13" ht="18.75" thickBot="1" x14ac:dyDescent="0.3">
      <c r="A105" s="57" t="s">
        <v>43</v>
      </c>
      <c r="B105" s="4"/>
      <c r="C105" s="8"/>
      <c r="D105" s="8"/>
      <c r="E105" s="47"/>
      <c r="F105" s="47"/>
      <c r="G105" s="50"/>
      <c r="H105" s="55"/>
      <c r="I105" s="55"/>
      <c r="J105" s="55"/>
      <c r="L105" s="128"/>
      <c r="M105" s="278"/>
    </row>
    <row r="106" spans="1:13" ht="45.75" thickBot="1" x14ac:dyDescent="0.25">
      <c r="A106" s="129" t="s">
        <v>112</v>
      </c>
      <c r="B106" s="135" t="s">
        <v>5</v>
      </c>
      <c r="C106" s="135" t="s">
        <v>6</v>
      </c>
      <c r="D106" s="135" t="s">
        <v>7</v>
      </c>
      <c r="E106" s="207" t="s">
        <v>1</v>
      </c>
      <c r="F106" s="207"/>
      <c r="G106" s="208" t="s">
        <v>44</v>
      </c>
      <c r="H106" s="208" t="s">
        <v>31</v>
      </c>
      <c r="I106" s="209" t="s">
        <v>178</v>
      </c>
      <c r="J106" s="210" t="s">
        <v>179</v>
      </c>
      <c r="L106" s="128"/>
      <c r="M106" s="278"/>
    </row>
    <row r="107" spans="1:13" ht="30.75" thickBot="1" x14ac:dyDescent="0.25">
      <c r="A107" s="320" t="s">
        <v>45</v>
      </c>
      <c r="B107" s="22" t="s">
        <v>143</v>
      </c>
      <c r="C107" s="211" t="s">
        <v>10</v>
      </c>
      <c r="D107" s="196">
        <v>0.125</v>
      </c>
      <c r="E107" s="196">
        <f>B5</f>
        <v>100</v>
      </c>
      <c r="F107" s="196"/>
      <c r="G107" s="182">
        <f>E107*D107</f>
        <v>12.5</v>
      </c>
      <c r="H107" s="212">
        <v>1200</v>
      </c>
      <c r="I107" s="213">
        <f>H107*1.17</f>
        <v>1404</v>
      </c>
      <c r="J107" s="185">
        <f>I107*G107</f>
        <v>17550</v>
      </c>
      <c r="L107" s="128"/>
      <c r="M107" s="278"/>
    </row>
    <row r="108" spans="1:13" ht="15.75" thickBot="1" x14ac:dyDescent="0.25">
      <c r="A108" s="321"/>
      <c r="B108" s="5" t="s">
        <v>46</v>
      </c>
      <c r="C108" s="214" t="s">
        <v>10</v>
      </c>
      <c r="D108" s="200">
        <v>0.125</v>
      </c>
      <c r="E108" s="200">
        <f>B5</f>
        <v>100</v>
      </c>
      <c r="F108" s="200"/>
      <c r="G108" s="141">
        <f>E108*D108</f>
        <v>12.5</v>
      </c>
      <c r="H108" s="215">
        <v>1480</v>
      </c>
      <c r="I108" s="213">
        <f t="shared" ref="I108:I110" si="9">H108*1.17</f>
        <v>1731.6</v>
      </c>
      <c r="J108" s="185">
        <f t="shared" ref="J108:J110" si="10">I108*G108</f>
        <v>21645</v>
      </c>
      <c r="L108" s="128"/>
      <c r="M108" s="278"/>
    </row>
    <row r="109" spans="1:13" ht="15.75" thickBot="1" x14ac:dyDescent="0.25">
      <c r="A109" s="321"/>
      <c r="B109" s="5" t="s">
        <v>47</v>
      </c>
      <c r="C109" s="214" t="s">
        <v>10</v>
      </c>
      <c r="D109" s="200">
        <v>0.125</v>
      </c>
      <c r="E109" s="200">
        <f>B5</f>
        <v>100</v>
      </c>
      <c r="F109" s="200"/>
      <c r="G109" s="141">
        <f>E109*D109</f>
        <v>12.5</v>
      </c>
      <c r="H109" s="215">
        <v>855</v>
      </c>
      <c r="I109" s="227">
        <f t="shared" si="9"/>
        <v>1000.3499999999999</v>
      </c>
      <c r="J109" s="185">
        <f t="shared" si="10"/>
        <v>12504.374999999998</v>
      </c>
      <c r="L109" s="128"/>
      <c r="M109" s="280"/>
    </row>
    <row r="110" spans="1:13" ht="28.5" x14ac:dyDescent="0.2">
      <c r="A110" s="101" t="s">
        <v>48</v>
      </c>
      <c r="B110" s="59" t="s">
        <v>125</v>
      </c>
      <c r="C110" s="214" t="s">
        <v>49</v>
      </c>
      <c r="D110" s="200">
        <v>1</v>
      </c>
      <c r="E110" s="200"/>
      <c r="F110" s="200"/>
      <c r="G110" s="141">
        <v>1</v>
      </c>
      <c r="H110" s="215">
        <v>4274</v>
      </c>
      <c r="I110" s="227">
        <f t="shared" si="9"/>
        <v>5000.58</v>
      </c>
      <c r="J110" s="185">
        <f t="shared" si="10"/>
        <v>5000.58</v>
      </c>
      <c r="L110" s="128"/>
      <c r="M110" s="280"/>
    </row>
    <row r="111" spans="1:13" ht="16.5" thickBot="1" x14ac:dyDescent="0.25">
      <c r="A111" s="69" t="s">
        <v>15</v>
      </c>
      <c r="B111" s="70"/>
      <c r="C111" s="216"/>
      <c r="D111" s="217"/>
      <c r="E111" s="217"/>
      <c r="F111" s="217"/>
      <c r="G111" s="218"/>
      <c r="H111" s="219"/>
      <c r="I111" s="220"/>
      <c r="J111" s="221">
        <f>SUM(J107:J110)</f>
        <v>56699.955000000002</v>
      </c>
      <c r="L111" s="128"/>
      <c r="M111" s="278"/>
    </row>
    <row r="112" spans="1:13" ht="15.75" thickBot="1" x14ac:dyDescent="0.25">
      <c r="A112" s="19" t="s">
        <v>16</v>
      </c>
      <c r="B112" s="228" t="s">
        <v>180</v>
      </c>
      <c r="C112" s="222"/>
      <c r="D112" s="223"/>
      <c r="E112" s="223"/>
      <c r="F112" s="223"/>
      <c r="G112" s="173"/>
      <c r="H112" s="224"/>
      <c r="I112" s="225">
        <v>0.1</v>
      </c>
      <c r="J112" s="206">
        <f>J111*I112</f>
        <v>5669.9955000000009</v>
      </c>
      <c r="L112" s="128"/>
      <c r="M112" s="278"/>
    </row>
    <row r="113" spans="1:17" ht="15.75" thickBot="1" x14ac:dyDescent="0.25">
      <c r="A113" s="73" t="s">
        <v>18</v>
      </c>
      <c r="B113" s="71"/>
      <c r="C113" s="74"/>
      <c r="D113" s="74"/>
      <c r="E113" s="74"/>
      <c r="F113" s="74"/>
      <c r="G113" s="27"/>
      <c r="H113" s="72"/>
      <c r="I113" s="71"/>
      <c r="J113" s="226">
        <f>SUM(J111:J112)</f>
        <v>62369.950500000006</v>
      </c>
      <c r="L113" s="128"/>
      <c r="M113" s="278"/>
    </row>
    <row r="114" spans="1:17" ht="15" x14ac:dyDescent="0.2">
      <c r="A114" s="283"/>
      <c r="B114" s="8"/>
      <c r="C114" s="2"/>
      <c r="D114" s="2"/>
      <c r="E114" s="2"/>
      <c r="F114" s="2"/>
      <c r="G114" s="8"/>
      <c r="H114" s="8"/>
      <c r="I114" s="8"/>
      <c r="J114" s="276"/>
      <c r="L114" s="128"/>
      <c r="M114" s="278"/>
    </row>
    <row r="115" spans="1:17" ht="15" x14ac:dyDescent="0.2">
      <c r="A115" s="283"/>
      <c r="B115" s="8"/>
      <c r="C115" s="2"/>
      <c r="D115" s="2"/>
      <c r="E115" s="2"/>
      <c r="F115" s="2"/>
      <c r="G115" s="8"/>
      <c r="H115" s="8"/>
      <c r="I115" s="8"/>
      <c r="J115" s="276"/>
      <c r="L115" s="128"/>
      <c r="M115" s="278"/>
    </row>
    <row r="116" spans="1:17" ht="15" x14ac:dyDescent="0.2">
      <c r="A116" s="283"/>
      <c r="B116" s="8"/>
      <c r="C116" s="2"/>
      <c r="D116" s="2"/>
      <c r="E116" s="2"/>
      <c r="F116" s="2"/>
      <c r="G116" s="8"/>
      <c r="H116" s="8"/>
      <c r="I116" s="8"/>
      <c r="J116" s="276"/>
      <c r="L116" s="128"/>
      <c r="M116" s="278"/>
    </row>
    <row r="117" spans="1:17" ht="15" x14ac:dyDescent="0.2">
      <c r="A117" s="283"/>
      <c r="B117" s="8"/>
      <c r="C117" s="2"/>
      <c r="D117" s="2"/>
      <c r="E117" s="2"/>
      <c r="F117" s="2"/>
      <c r="G117" s="8"/>
      <c r="H117" s="8"/>
      <c r="I117" s="8"/>
      <c r="J117" s="276"/>
      <c r="L117" s="128"/>
      <c r="M117" s="278"/>
    </row>
    <row r="118" spans="1:17" ht="15" x14ac:dyDescent="0.2">
      <c r="A118" s="283"/>
      <c r="B118" s="8"/>
      <c r="C118" s="2"/>
      <c r="D118" s="2"/>
      <c r="E118" s="2"/>
      <c r="F118" s="2"/>
      <c r="G118" s="8"/>
      <c r="H118" s="8"/>
      <c r="I118" s="8"/>
      <c r="J118" s="276"/>
      <c r="L118" s="128"/>
      <c r="M118" s="278"/>
    </row>
    <row r="119" spans="1:17" ht="15" x14ac:dyDescent="0.2">
      <c r="A119" s="39"/>
      <c r="B119" s="8"/>
      <c r="C119" s="8"/>
      <c r="D119" s="8"/>
      <c r="E119" s="50"/>
      <c r="F119" s="50"/>
      <c r="G119" s="51"/>
      <c r="L119" s="128"/>
      <c r="M119" s="278"/>
    </row>
    <row r="120" spans="1:17" ht="18" x14ac:dyDescent="0.25">
      <c r="A120" s="57" t="s">
        <v>191</v>
      </c>
      <c r="B120" s="15"/>
      <c r="C120" s="75"/>
      <c r="D120" s="75"/>
      <c r="E120" s="47"/>
      <c r="F120" s="47"/>
      <c r="G120" s="47"/>
      <c r="H120" s="48"/>
      <c r="I120" s="48"/>
      <c r="J120" s="48"/>
      <c r="L120" s="128"/>
      <c r="M120" s="278"/>
    </row>
    <row r="121" spans="1:17" ht="16.5" thickBot="1" x14ac:dyDescent="0.3">
      <c r="A121" s="282" t="s">
        <v>192</v>
      </c>
      <c r="B121" s="15"/>
      <c r="C121" s="75"/>
      <c r="D121" s="75"/>
      <c r="E121" s="47"/>
      <c r="F121" s="47"/>
      <c r="G121" s="47"/>
      <c r="H121" s="48"/>
      <c r="I121" s="48"/>
      <c r="J121" s="48"/>
      <c r="L121" s="128"/>
      <c r="M121" s="278"/>
    </row>
    <row r="122" spans="1:17" ht="60.75" thickBot="1" x14ac:dyDescent="0.25">
      <c r="A122" s="171" t="s">
        <v>112</v>
      </c>
      <c r="B122" s="130" t="s">
        <v>5</v>
      </c>
      <c r="C122" s="130" t="s">
        <v>6</v>
      </c>
      <c r="D122" s="130" t="s">
        <v>7</v>
      </c>
      <c r="E122" s="131" t="s">
        <v>126</v>
      </c>
      <c r="F122" s="131"/>
      <c r="G122" s="131" t="s">
        <v>9</v>
      </c>
      <c r="H122" s="132" t="s">
        <v>178</v>
      </c>
      <c r="I122" s="133" t="s">
        <v>179</v>
      </c>
      <c r="J122" s="78"/>
    </row>
    <row r="123" spans="1:17" ht="40.5" customHeight="1" thickBot="1" x14ac:dyDescent="0.25">
      <c r="A123" s="126" t="s">
        <v>51</v>
      </c>
      <c r="B123" s="20" t="s">
        <v>127</v>
      </c>
      <c r="C123" s="173" t="s">
        <v>52</v>
      </c>
      <c r="D123" s="173">
        <v>1</v>
      </c>
      <c r="E123" s="174">
        <f>B7</f>
        <v>180</v>
      </c>
      <c r="F123" s="174"/>
      <c r="G123" s="175">
        <v>530</v>
      </c>
      <c r="H123" s="176">
        <f>G123*1.17</f>
        <v>620.09999999999991</v>
      </c>
      <c r="I123" s="229">
        <f>H123*E123</f>
        <v>111617.99999999999</v>
      </c>
      <c r="J123" s="79"/>
      <c r="L123" s="121"/>
      <c r="M123" s="303"/>
      <c r="N123" s="303"/>
      <c r="O123" s="303"/>
      <c r="P123" s="303"/>
      <c r="Q123" s="121"/>
    </row>
    <row r="124" spans="1:17" ht="16.5" thickBot="1" x14ac:dyDescent="0.25">
      <c r="A124" s="16" t="s">
        <v>15</v>
      </c>
      <c r="B124" s="29"/>
      <c r="C124" s="130"/>
      <c r="D124" s="130"/>
      <c r="E124" s="131"/>
      <c r="F124" s="131"/>
      <c r="G124" s="155"/>
      <c r="H124" s="156"/>
      <c r="I124" s="133">
        <f>SUM(I123:I123)</f>
        <v>111617.99999999999</v>
      </c>
      <c r="J124" s="80"/>
      <c r="L124" s="121"/>
      <c r="N124" s="281"/>
      <c r="O124" s="120"/>
      <c r="P124" s="120"/>
    </row>
    <row r="125" spans="1:17" ht="32.25" customHeight="1" thickBot="1" x14ac:dyDescent="0.25">
      <c r="A125" s="60" t="s">
        <v>16</v>
      </c>
      <c r="B125" s="25" t="s">
        <v>180</v>
      </c>
      <c r="C125" s="27"/>
      <c r="D125" s="27"/>
      <c r="E125" s="52"/>
      <c r="F125" s="52"/>
      <c r="H125" s="181">
        <v>0.1</v>
      </c>
      <c r="I125" s="195">
        <f>I124*H125</f>
        <v>11161.8</v>
      </c>
      <c r="J125" s="55"/>
      <c r="L125" s="121"/>
      <c r="M125" s="298"/>
      <c r="N125" s="298"/>
      <c r="O125" s="298"/>
      <c r="P125" s="120"/>
    </row>
    <row r="126" spans="1:17" ht="15.75" thickBot="1" x14ac:dyDescent="0.25">
      <c r="A126" s="68" t="s">
        <v>18</v>
      </c>
      <c r="B126" s="96"/>
      <c r="C126" s="96"/>
      <c r="D126" s="96"/>
      <c r="E126" s="96"/>
      <c r="F126" s="96"/>
      <c r="G126" s="97"/>
      <c r="H126" s="96"/>
      <c r="I126" s="165">
        <f>SUM(I124:I125)</f>
        <v>122779.79999999999</v>
      </c>
      <c r="J126" s="51"/>
    </row>
    <row r="127" spans="1:17" ht="15" x14ac:dyDescent="0.2">
      <c r="A127" s="39"/>
      <c r="B127" s="8"/>
      <c r="C127" s="8"/>
      <c r="D127" s="8"/>
      <c r="E127" s="50"/>
      <c r="F127" s="50"/>
      <c r="G127" s="50"/>
      <c r="H127" s="50"/>
      <c r="I127" s="50"/>
      <c r="J127" s="51"/>
    </row>
    <row r="128" spans="1:17" ht="30" customHeight="1" thickBot="1" x14ac:dyDescent="0.25">
      <c r="A128" s="299" t="s">
        <v>193</v>
      </c>
      <c r="B128" s="299"/>
      <c r="C128" s="8"/>
      <c r="D128" s="8"/>
      <c r="E128" s="50"/>
      <c r="F128" s="50"/>
      <c r="G128" s="50"/>
      <c r="H128" s="50"/>
      <c r="I128" s="50"/>
      <c r="J128" s="51"/>
    </row>
    <row r="129" spans="1:16" ht="60.75" thickBot="1" x14ac:dyDescent="0.25">
      <c r="A129" s="171" t="s">
        <v>112</v>
      </c>
      <c r="B129" s="130" t="s">
        <v>5</v>
      </c>
      <c r="C129" s="130" t="s">
        <v>6</v>
      </c>
      <c r="D129" s="130" t="s">
        <v>7</v>
      </c>
      <c r="E129" s="131" t="s">
        <v>126</v>
      </c>
      <c r="F129" s="131"/>
      <c r="G129" s="131" t="s">
        <v>9</v>
      </c>
      <c r="H129" s="132" t="s">
        <v>178</v>
      </c>
      <c r="I129" s="133" t="s">
        <v>179</v>
      </c>
      <c r="J129" s="78"/>
    </row>
    <row r="130" spans="1:16" ht="30" customHeight="1" thickBot="1" x14ac:dyDescent="0.25">
      <c r="A130" s="125" t="s">
        <v>50</v>
      </c>
      <c r="B130" s="38" t="s">
        <v>189</v>
      </c>
      <c r="C130" s="173" t="s">
        <v>52</v>
      </c>
      <c r="D130" s="173">
        <v>1</v>
      </c>
      <c r="E130" s="174">
        <v>180</v>
      </c>
      <c r="F130" s="174"/>
      <c r="G130" s="175">
        <v>596</v>
      </c>
      <c r="H130" s="176">
        <f>G130*1.17</f>
        <v>697.31999999999994</v>
      </c>
      <c r="I130" s="229">
        <f>H130*E130</f>
        <v>125517.59999999999</v>
      </c>
      <c r="J130" s="79"/>
      <c r="L130" s="121"/>
      <c r="M130" s="297"/>
      <c r="N130" s="297"/>
      <c r="O130" s="297"/>
      <c r="P130" s="120"/>
    </row>
    <row r="131" spans="1:16" ht="16.5" thickBot="1" x14ac:dyDescent="0.25">
      <c r="A131" s="16" t="s">
        <v>15</v>
      </c>
      <c r="B131" s="29"/>
      <c r="C131" s="130"/>
      <c r="D131" s="130"/>
      <c r="E131" s="131"/>
      <c r="F131" s="131"/>
      <c r="G131" s="155"/>
      <c r="H131" s="156"/>
      <c r="I131" s="133">
        <f>SUM(I130:I130)</f>
        <v>125517.59999999999</v>
      </c>
      <c r="J131" s="80"/>
      <c r="L131" s="121"/>
      <c r="N131" s="281"/>
      <c r="O131" s="120"/>
      <c r="P131" s="120"/>
    </row>
    <row r="132" spans="1:16" ht="44.25" customHeight="1" thickBot="1" x14ac:dyDescent="0.25">
      <c r="A132" s="60" t="s">
        <v>16</v>
      </c>
      <c r="B132" s="25" t="s">
        <v>190</v>
      </c>
      <c r="C132" s="27"/>
      <c r="D132" s="27"/>
      <c r="E132" s="52"/>
      <c r="F132" s="52"/>
      <c r="H132" s="181">
        <v>0.1</v>
      </c>
      <c r="I132" s="195">
        <f>I131*H132</f>
        <v>12551.76</v>
      </c>
      <c r="J132" s="55"/>
      <c r="L132" s="121"/>
      <c r="M132" s="298"/>
      <c r="N132" s="298"/>
      <c r="O132" s="298"/>
      <c r="P132" s="120"/>
    </row>
    <row r="133" spans="1:16" ht="15.75" thickBot="1" x14ac:dyDescent="0.25">
      <c r="A133" s="68" t="s">
        <v>18</v>
      </c>
      <c r="B133" s="123"/>
      <c r="C133" s="123"/>
      <c r="D133" s="123"/>
      <c r="E133" s="123"/>
      <c r="F133" s="123"/>
      <c r="G133" s="124"/>
      <c r="H133" s="123"/>
      <c r="I133" s="165">
        <f>SUM(I131:I132)</f>
        <v>138069.35999999999</v>
      </c>
      <c r="J133" s="51"/>
    </row>
    <row r="134" spans="1:16" ht="15" x14ac:dyDescent="0.2">
      <c r="A134" s="39"/>
      <c r="B134" s="8"/>
      <c r="C134" s="8"/>
      <c r="D134" s="8"/>
      <c r="E134" s="50"/>
      <c r="F134" s="50"/>
      <c r="G134" s="50"/>
      <c r="H134" s="50"/>
      <c r="I134" s="50"/>
      <c r="J134" s="51"/>
    </row>
    <row r="135" spans="1:16" ht="15" x14ac:dyDescent="0.2">
      <c r="A135" s="39"/>
      <c r="B135" s="8"/>
      <c r="C135" s="8"/>
      <c r="D135" s="8"/>
      <c r="E135" s="50"/>
      <c r="F135" s="50"/>
      <c r="G135" s="50"/>
      <c r="H135" s="50"/>
      <c r="I135" s="50"/>
      <c r="J135" s="51"/>
    </row>
    <row r="136" spans="1:16" ht="15" x14ac:dyDescent="0.2">
      <c r="A136" s="39"/>
      <c r="B136" s="8"/>
      <c r="C136" s="8"/>
      <c r="D136" s="8"/>
      <c r="E136" s="50"/>
      <c r="F136" s="50"/>
      <c r="G136" s="50"/>
      <c r="H136" s="50"/>
      <c r="I136" s="50"/>
      <c r="J136" s="51"/>
    </row>
    <row r="137" spans="1:16" ht="15" x14ac:dyDescent="0.2">
      <c r="A137" s="39"/>
      <c r="B137" s="8"/>
      <c r="C137" s="8"/>
      <c r="D137" s="8"/>
      <c r="E137" s="50"/>
      <c r="F137" s="50"/>
      <c r="G137" s="50"/>
      <c r="H137" s="50"/>
      <c r="I137" s="50"/>
      <c r="J137" s="51"/>
    </row>
    <row r="138" spans="1:16" ht="15" x14ac:dyDescent="0.2">
      <c r="A138" s="39"/>
      <c r="B138" s="8"/>
      <c r="C138" s="8"/>
      <c r="D138" s="8"/>
      <c r="E138" s="50"/>
      <c r="F138" s="50"/>
      <c r="G138" s="50"/>
      <c r="H138" s="50"/>
      <c r="I138" s="50"/>
      <c r="J138" s="51"/>
    </row>
    <row r="139" spans="1:16" ht="15" x14ac:dyDescent="0.2">
      <c r="A139" s="39"/>
      <c r="B139" s="8"/>
      <c r="C139" s="8"/>
      <c r="D139" s="8"/>
      <c r="E139" s="50"/>
      <c r="F139" s="50"/>
      <c r="G139" s="50"/>
      <c r="H139" s="50"/>
      <c r="I139" s="50"/>
      <c r="J139" s="51"/>
    </row>
    <row r="140" spans="1:16" ht="18.75" thickBot="1" x14ac:dyDescent="0.3">
      <c r="A140" s="57" t="s">
        <v>53</v>
      </c>
      <c r="B140" s="4"/>
      <c r="C140" s="75"/>
      <c r="D140" s="75"/>
      <c r="E140" s="47"/>
      <c r="F140" s="47"/>
      <c r="G140" s="47"/>
      <c r="H140" s="48"/>
      <c r="I140" s="48"/>
      <c r="J140" s="48"/>
    </row>
    <row r="141" spans="1:16" ht="45.75" thickBot="1" x14ac:dyDescent="0.25">
      <c r="A141" s="129" t="s">
        <v>112</v>
      </c>
      <c r="B141" s="135" t="s">
        <v>5</v>
      </c>
      <c r="C141" s="135" t="s">
        <v>6</v>
      </c>
      <c r="D141" s="208" t="s">
        <v>30</v>
      </c>
      <c r="E141" s="208" t="s">
        <v>9</v>
      </c>
      <c r="F141" s="209" t="s">
        <v>178</v>
      </c>
      <c r="G141" s="210" t="s">
        <v>179</v>
      </c>
    </row>
    <row r="142" spans="1:16" ht="39.75" customHeight="1" thickBot="1" x14ac:dyDescent="0.25">
      <c r="A142" s="100" t="s">
        <v>54</v>
      </c>
      <c r="B142" s="22" t="s">
        <v>128</v>
      </c>
      <c r="C142" s="182" t="s">
        <v>10</v>
      </c>
      <c r="D142" s="182">
        <v>15</v>
      </c>
      <c r="E142" s="183">
        <v>150</v>
      </c>
      <c r="F142" s="184">
        <f>E142*1.17</f>
        <v>175.5</v>
      </c>
      <c r="G142" s="185">
        <f>F142*D142</f>
        <v>2632.5</v>
      </c>
      <c r="M142" s="297"/>
      <c r="N142" s="297"/>
      <c r="O142" s="297"/>
    </row>
    <row r="143" spans="1:16" ht="15.75" thickBot="1" x14ac:dyDescent="0.25">
      <c r="A143" s="101" t="s">
        <v>55</v>
      </c>
      <c r="B143" s="61" t="s">
        <v>56</v>
      </c>
      <c r="C143" s="141" t="s">
        <v>10</v>
      </c>
      <c r="D143" s="141">
        <v>1</v>
      </c>
      <c r="E143" s="144">
        <v>6000</v>
      </c>
      <c r="F143" s="184">
        <f t="shared" ref="F143:F154" si="11">E143*1.17</f>
        <v>7020</v>
      </c>
      <c r="G143" s="185">
        <f t="shared" ref="G143:G154" si="12">F143*D143</f>
        <v>7020</v>
      </c>
    </row>
    <row r="144" spans="1:16" ht="15.75" thickBot="1" x14ac:dyDescent="0.25">
      <c r="A144" s="13" t="s">
        <v>57</v>
      </c>
      <c r="B144" s="5"/>
      <c r="C144" s="141" t="s">
        <v>10</v>
      </c>
      <c r="D144" s="141">
        <v>1</v>
      </c>
      <c r="E144" s="144">
        <v>1100</v>
      </c>
      <c r="F144" s="184">
        <f t="shared" si="11"/>
        <v>1287</v>
      </c>
      <c r="G144" s="185">
        <f t="shared" si="12"/>
        <v>1287</v>
      </c>
    </row>
    <row r="145" spans="1:15" ht="29.25" thickBot="1" x14ac:dyDescent="0.25">
      <c r="A145" s="13" t="s">
        <v>58</v>
      </c>
      <c r="B145" s="5"/>
      <c r="C145" s="141" t="s">
        <v>10</v>
      </c>
      <c r="D145" s="141">
        <v>2</v>
      </c>
      <c r="E145" s="143">
        <v>2564</v>
      </c>
      <c r="F145" s="186">
        <f t="shared" si="11"/>
        <v>2999.8799999999997</v>
      </c>
      <c r="G145" s="185">
        <f t="shared" si="12"/>
        <v>5999.7599999999993</v>
      </c>
      <c r="M145" s="279"/>
      <c r="N145" s="117"/>
      <c r="O145" s="2"/>
    </row>
    <row r="146" spans="1:15" ht="29.25" thickBot="1" x14ac:dyDescent="0.25">
      <c r="A146" s="101" t="s">
        <v>59</v>
      </c>
      <c r="B146" s="98" t="s">
        <v>60</v>
      </c>
      <c r="C146" s="141" t="s">
        <v>61</v>
      </c>
      <c r="D146" s="141">
        <v>1</v>
      </c>
      <c r="E146" s="143">
        <f>E193</f>
        <v>20856</v>
      </c>
      <c r="F146" s="186">
        <f t="shared" si="11"/>
        <v>24401.519999999997</v>
      </c>
      <c r="G146" s="185">
        <f t="shared" si="12"/>
        <v>24401.519999999997</v>
      </c>
      <c r="H146" s="193" t="s">
        <v>194</v>
      </c>
      <c r="M146" s="278"/>
      <c r="N146" s="117"/>
      <c r="O146" s="2"/>
    </row>
    <row r="147" spans="1:15" ht="29.25" thickBot="1" x14ac:dyDescent="0.25">
      <c r="A147" s="101" t="s">
        <v>62</v>
      </c>
      <c r="B147" s="98" t="s">
        <v>63</v>
      </c>
      <c r="C147" s="141" t="s">
        <v>61</v>
      </c>
      <c r="D147" s="141">
        <v>1</v>
      </c>
      <c r="E147" s="143">
        <f>E178</f>
        <v>5591</v>
      </c>
      <c r="F147" s="186">
        <f t="shared" si="11"/>
        <v>6541.4699999999993</v>
      </c>
      <c r="G147" s="185">
        <f t="shared" si="12"/>
        <v>6541.4699999999993</v>
      </c>
      <c r="H147" s="193" t="s">
        <v>194</v>
      </c>
      <c r="M147" s="278"/>
      <c r="N147" s="117"/>
      <c r="O147" s="119"/>
    </row>
    <row r="148" spans="1:15" ht="29.25" thickBot="1" x14ac:dyDescent="0.25">
      <c r="A148" s="101" t="s">
        <v>64</v>
      </c>
      <c r="B148" s="98" t="s">
        <v>65</v>
      </c>
      <c r="C148" s="141" t="s">
        <v>61</v>
      </c>
      <c r="D148" s="141">
        <v>1</v>
      </c>
      <c r="E148" s="143">
        <f>E215</f>
        <v>6367.8</v>
      </c>
      <c r="F148" s="143">
        <f t="shared" si="11"/>
        <v>7450.326</v>
      </c>
      <c r="G148" s="185">
        <f t="shared" si="12"/>
        <v>7450.326</v>
      </c>
      <c r="H148" s="193" t="s">
        <v>194</v>
      </c>
      <c r="M148" s="278"/>
      <c r="N148" s="117"/>
      <c r="O148" s="119"/>
    </row>
    <row r="149" spans="1:15" ht="29.25" thickBot="1" x14ac:dyDescent="0.25">
      <c r="A149" s="101" t="s">
        <v>66</v>
      </c>
      <c r="B149" s="98" t="s">
        <v>67</v>
      </c>
      <c r="C149" s="141" t="s">
        <v>68</v>
      </c>
      <c r="D149" s="141">
        <v>1</v>
      </c>
      <c r="E149" s="143">
        <v>29915</v>
      </c>
      <c r="F149" s="186">
        <f t="shared" si="11"/>
        <v>35000.549999999996</v>
      </c>
      <c r="G149" s="185">
        <f t="shared" si="12"/>
        <v>35000.549999999996</v>
      </c>
      <c r="M149" s="279"/>
      <c r="N149" s="117"/>
      <c r="O149" s="2"/>
    </row>
    <row r="150" spans="1:15" ht="21.75" customHeight="1" thickBot="1" x14ac:dyDescent="0.25">
      <c r="A150" s="101" t="s">
        <v>69</v>
      </c>
      <c r="B150" s="98" t="s">
        <v>70</v>
      </c>
      <c r="C150" s="141" t="s">
        <v>130</v>
      </c>
      <c r="D150" s="141">
        <v>1</v>
      </c>
      <c r="E150" s="143">
        <f>E224</f>
        <v>3000</v>
      </c>
      <c r="F150" s="186">
        <f t="shared" si="11"/>
        <v>3510</v>
      </c>
      <c r="G150" s="185">
        <f t="shared" si="12"/>
        <v>3510</v>
      </c>
      <c r="H150" s="193" t="s">
        <v>194</v>
      </c>
      <c r="M150" s="278"/>
      <c r="N150" s="117"/>
      <c r="O150" s="2"/>
    </row>
    <row r="151" spans="1:15" ht="18.75" customHeight="1" thickBot="1" x14ac:dyDescent="0.25">
      <c r="A151" s="322" t="s">
        <v>140</v>
      </c>
      <c r="B151" s="98" t="s">
        <v>38</v>
      </c>
      <c r="C151" s="141" t="s">
        <v>130</v>
      </c>
      <c r="D151" s="146">
        <v>1</v>
      </c>
      <c r="E151" s="147">
        <f>E205</f>
        <v>2778</v>
      </c>
      <c r="F151" s="186">
        <f t="shared" si="11"/>
        <v>3250.2599999999998</v>
      </c>
      <c r="G151" s="185">
        <f t="shared" si="12"/>
        <v>3250.2599999999998</v>
      </c>
      <c r="H151" s="193" t="s">
        <v>194</v>
      </c>
      <c r="M151" s="278"/>
    </row>
    <row r="152" spans="1:15" ht="18" customHeight="1" thickBot="1" x14ac:dyDescent="0.25">
      <c r="A152" s="322"/>
      <c r="B152" s="98" t="s">
        <v>141</v>
      </c>
      <c r="C152" s="141" t="s">
        <v>130</v>
      </c>
      <c r="D152" s="146">
        <v>1</v>
      </c>
      <c r="E152" s="147">
        <v>11966</v>
      </c>
      <c r="F152" s="186">
        <f t="shared" si="11"/>
        <v>14000.22</v>
      </c>
      <c r="G152" s="185">
        <f t="shared" si="12"/>
        <v>14000.22</v>
      </c>
      <c r="M152" s="279"/>
    </row>
    <row r="153" spans="1:15" ht="15" thickBot="1" x14ac:dyDescent="0.25">
      <c r="A153" s="322" t="s">
        <v>137</v>
      </c>
      <c r="B153" s="115" t="s">
        <v>138</v>
      </c>
      <c r="C153" s="141" t="s">
        <v>130</v>
      </c>
      <c r="D153" s="230">
        <v>1</v>
      </c>
      <c r="E153" s="147">
        <v>17949</v>
      </c>
      <c r="F153" s="186">
        <f t="shared" si="11"/>
        <v>21000.329999999998</v>
      </c>
      <c r="G153" s="185">
        <f t="shared" si="12"/>
        <v>21000.329999999998</v>
      </c>
      <c r="M153" s="279"/>
      <c r="N153" s="117"/>
    </row>
    <row r="154" spans="1:15" ht="21" customHeight="1" thickBot="1" x14ac:dyDescent="0.25">
      <c r="A154" s="322"/>
      <c r="B154" s="115" t="s">
        <v>139</v>
      </c>
      <c r="C154" s="141" t="s">
        <v>130</v>
      </c>
      <c r="D154" s="146">
        <v>1</v>
      </c>
      <c r="E154" s="147">
        <v>9128</v>
      </c>
      <c r="F154" s="186">
        <f t="shared" si="11"/>
        <v>10679.76</v>
      </c>
      <c r="G154" s="185">
        <f t="shared" si="12"/>
        <v>10679.76</v>
      </c>
      <c r="M154" s="279"/>
      <c r="N154" s="117"/>
    </row>
    <row r="155" spans="1:15" ht="19.5" customHeight="1" thickBot="1" x14ac:dyDescent="0.25">
      <c r="A155" s="16" t="s">
        <v>15</v>
      </c>
      <c r="B155" s="30"/>
      <c r="C155" s="130"/>
      <c r="D155" s="130"/>
      <c r="E155" s="155"/>
      <c r="F155" s="156"/>
      <c r="G155" s="133">
        <f>SUM(G142:G154)</f>
        <v>142773.696</v>
      </c>
    </row>
    <row r="156" spans="1:15" ht="19.5" customHeight="1" thickBot="1" x14ac:dyDescent="0.25">
      <c r="A156" s="60" t="s">
        <v>16</v>
      </c>
      <c r="B156" s="25" t="s">
        <v>180</v>
      </c>
      <c r="C156" s="178"/>
      <c r="D156" s="178"/>
      <c r="F156" s="181">
        <v>0.1</v>
      </c>
      <c r="G156" s="195">
        <f>G155*F156</f>
        <v>14277.3696</v>
      </c>
    </row>
    <row r="157" spans="1:15" ht="15.75" thickBot="1" x14ac:dyDescent="0.25">
      <c r="A157" s="323" t="s">
        <v>18</v>
      </c>
      <c r="B157" s="305"/>
      <c r="C157" s="305"/>
      <c r="D157" s="305"/>
      <c r="E157" s="306"/>
      <c r="F157" s="96"/>
      <c r="G157" s="165">
        <f>SUM(G155:G156)</f>
        <v>157051.0656</v>
      </c>
    </row>
    <row r="158" spans="1:15" ht="15" thickBot="1" x14ac:dyDescent="0.25"/>
    <row r="159" spans="1:15" ht="18.75" thickBot="1" x14ac:dyDescent="0.25">
      <c r="A159" s="324" t="s">
        <v>186</v>
      </c>
      <c r="B159" s="325"/>
      <c r="C159" s="325"/>
      <c r="D159" s="325"/>
      <c r="E159" s="325"/>
      <c r="F159" s="325"/>
      <c r="G159" s="325"/>
      <c r="H159" s="326"/>
      <c r="I159" s="99"/>
      <c r="J159" s="56">
        <f>J19+G35+J47+G65+G98+J113+I133+G157</f>
        <v>948165.46109999996</v>
      </c>
    </row>
    <row r="160" spans="1:15" ht="18" x14ac:dyDescent="0.2">
      <c r="A160" s="232"/>
      <c r="B160" s="233"/>
      <c r="C160" s="233"/>
      <c r="D160" s="233"/>
      <c r="E160" s="233"/>
      <c r="F160" s="233"/>
      <c r="G160" s="233"/>
      <c r="H160" s="233"/>
      <c r="I160" s="233"/>
      <c r="J160" s="234"/>
    </row>
    <row r="161" spans="1:10" ht="18" x14ac:dyDescent="0.2">
      <c r="A161" s="232"/>
      <c r="B161" s="233"/>
      <c r="C161" s="233"/>
      <c r="D161" s="233"/>
      <c r="E161" s="233"/>
      <c r="F161" s="233"/>
      <c r="G161" s="233"/>
      <c r="H161" s="233"/>
      <c r="I161" s="233"/>
      <c r="J161" s="234"/>
    </row>
    <row r="162" spans="1:10" ht="18" x14ac:dyDescent="0.2">
      <c r="A162" s="232"/>
      <c r="B162" s="233"/>
      <c r="C162" s="233"/>
      <c r="D162" s="233"/>
      <c r="E162" s="233"/>
      <c r="F162" s="233"/>
      <c r="G162" s="233"/>
      <c r="H162" s="233"/>
      <c r="I162" s="233"/>
      <c r="J162" s="234"/>
    </row>
    <row r="163" spans="1:10" ht="18" x14ac:dyDescent="0.2">
      <c r="A163" s="232"/>
      <c r="B163" s="233"/>
      <c r="C163" s="233"/>
      <c r="D163" s="233"/>
      <c r="E163" s="233"/>
      <c r="F163" s="233"/>
      <c r="G163" s="233"/>
      <c r="H163" s="233"/>
      <c r="I163" s="233"/>
      <c r="J163" s="234"/>
    </row>
    <row r="166" spans="1:10" ht="23.25" x14ac:dyDescent="0.2">
      <c r="B166" s="231" t="s">
        <v>181</v>
      </c>
    </row>
    <row r="168" spans="1:10" ht="28.5" customHeight="1" x14ac:dyDescent="0.2">
      <c r="A168" s="312" t="s">
        <v>71</v>
      </c>
      <c r="B168" s="313"/>
      <c r="C168" s="313"/>
      <c r="D168" s="313"/>
      <c r="E168" s="313"/>
      <c r="F168" s="313"/>
    </row>
    <row r="169" spans="1:10" ht="60" x14ac:dyDescent="0.25">
      <c r="A169" s="247" t="s">
        <v>72</v>
      </c>
      <c r="B169" s="247" t="s">
        <v>73</v>
      </c>
      <c r="C169" s="247" t="s">
        <v>74</v>
      </c>
      <c r="D169" s="247" t="s">
        <v>183</v>
      </c>
      <c r="E169" s="247" t="s">
        <v>185</v>
      </c>
      <c r="F169" s="244"/>
    </row>
    <row r="170" spans="1:10" x14ac:dyDescent="0.2">
      <c r="A170" s="250">
        <v>1</v>
      </c>
      <c r="B170" s="104" t="s">
        <v>75</v>
      </c>
      <c r="C170" s="236">
        <v>5</v>
      </c>
      <c r="D170" s="237">
        <v>214</v>
      </c>
      <c r="E170" s="257">
        <f t="shared" ref="E170:E175" si="13">D170*C170</f>
        <v>1070</v>
      </c>
      <c r="F170" s="245"/>
    </row>
    <row r="171" spans="1:10" x14ac:dyDescent="0.2">
      <c r="A171" s="250">
        <v>2</v>
      </c>
      <c r="B171" s="104" t="s">
        <v>76</v>
      </c>
      <c r="C171" s="236">
        <v>5</v>
      </c>
      <c r="D171" s="237">
        <v>256</v>
      </c>
      <c r="E171" s="257">
        <f t="shared" si="13"/>
        <v>1280</v>
      </c>
      <c r="F171" s="245"/>
    </row>
    <row r="172" spans="1:10" x14ac:dyDescent="0.2">
      <c r="A172" s="250">
        <v>3</v>
      </c>
      <c r="B172" s="104" t="s">
        <v>77</v>
      </c>
      <c r="C172" s="236">
        <v>5</v>
      </c>
      <c r="D172" s="237">
        <v>256</v>
      </c>
      <c r="E172" s="257">
        <f t="shared" si="13"/>
        <v>1280</v>
      </c>
      <c r="F172" s="245"/>
    </row>
    <row r="173" spans="1:10" x14ac:dyDescent="0.2">
      <c r="A173" s="250">
        <v>4</v>
      </c>
      <c r="B173" s="104" t="s">
        <v>78</v>
      </c>
      <c r="C173" s="236">
        <v>3</v>
      </c>
      <c r="D173" s="237">
        <v>256</v>
      </c>
      <c r="E173" s="257">
        <f t="shared" si="13"/>
        <v>768</v>
      </c>
      <c r="F173" s="245"/>
    </row>
    <row r="174" spans="1:10" x14ac:dyDescent="0.2">
      <c r="A174" s="250">
        <v>5</v>
      </c>
      <c r="B174" s="104" t="s">
        <v>79</v>
      </c>
      <c r="C174" s="236">
        <v>3</v>
      </c>
      <c r="D174" s="237">
        <v>256</v>
      </c>
      <c r="E174" s="257">
        <f t="shared" si="13"/>
        <v>768</v>
      </c>
      <c r="F174" s="245"/>
    </row>
    <row r="175" spans="1:10" x14ac:dyDescent="0.2">
      <c r="A175" s="250">
        <v>6</v>
      </c>
      <c r="B175" s="104" t="s">
        <v>80</v>
      </c>
      <c r="C175" s="236">
        <v>5</v>
      </c>
      <c r="D175" s="237">
        <v>85</v>
      </c>
      <c r="E175" s="257">
        <f t="shared" si="13"/>
        <v>425</v>
      </c>
      <c r="F175" s="245"/>
    </row>
    <row r="176" spans="1:10" ht="15" x14ac:dyDescent="0.2">
      <c r="A176" s="250"/>
      <c r="B176" s="104" t="s">
        <v>15</v>
      </c>
      <c r="C176" s="236"/>
      <c r="D176" s="237"/>
      <c r="E176" s="238">
        <f>SUM(E170:E175)</f>
        <v>5591</v>
      </c>
      <c r="F176" s="245"/>
    </row>
    <row r="177" spans="1:12" ht="33" customHeight="1" x14ac:dyDescent="0.2">
      <c r="A177" s="250">
        <v>7</v>
      </c>
      <c r="B177" s="243" t="s">
        <v>184</v>
      </c>
      <c r="D177" s="239">
        <v>0</v>
      </c>
      <c r="E177" s="253">
        <f>E176*D177</f>
        <v>0</v>
      </c>
      <c r="F177" s="245"/>
      <c r="I177" s="300"/>
      <c r="J177" s="300"/>
      <c r="K177" s="300"/>
      <c r="L177" s="300"/>
    </row>
    <row r="178" spans="1:12" ht="15" x14ac:dyDescent="0.25">
      <c r="A178" s="250"/>
      <c r="B178" s="102" t="s">
        <v>81</v>
      </c>
      <c r="C178" s="236"/>
      <c r="D178" s="240"/>
      <c r="E178" s="241">
        <f>SUM(E176:E177)</f>
        <v>5591</v>
      </c>
      <c r="F178" s="245"/>
    </row>
    <row r="179" spans="1:12" x14ac:dyDescent="0.2">
      <c r="A179" s="106"/>
      <c r="B179" s="106"/>
      <c r="C179" s="106"/>
      <c r="D179" s="106"/>
      <c r="E179" s="106"/>
      <c r="F179" s="106"/>
    </row>
    <row r="180" spans="1:12" x14ac:dyDescent="0.2">
      <c r="A180" s="106"/>
      <c r="B180" s="106"/>
      <c r="C180" s="106"/>
      <c r="D180" s="106"/>
      <c r="E180" s="106"/>
      <c r="F180" s="106"/>
    </row>
    <row r="181" spans="1:12" x14ac:dyDescent="0.2">
      <c r="A181" s="106"/>
      <c r="B181" s="106"/>
      <c r="C181" s="106"/>
      <c r="D181" s="106"/>
      <c r="E181" s="106"/>
      <c r="F181" s="106"/>
    </row>
    <row r="182" spans="1:12" x14ac:dyDescent="0.2">
      <c r="A182" s="106"/>
      <c r="B182" s="106"/>
      <c r="C182" s="106"/>
      <c r="D182" s="106"/>
      <c r="E182" s="106"/>
      <c r="F182" s="106"/>
    </row>
    <row r="183" spans="1:12" ht="27" customHeight="1" x14ac:dyDescent="0.2">
      <c r="A183" s="312" t="s">
        <v>82</v>
      </c>
      <c r="B183" s="313"/>
      <c r="C183" s="313"/>
      <c r="D183" s="313"/>
      <c r="E183" s="313"/>
      <c r="F183" s="313"/>
    </row>
    <row r="184" spans="1:12" ht="60" x14ac:dyDescent="0.25">
      <c r="A184" s="247" t="s">
        <v>72</v>
      </c>
      <c r="B184" s="247" t="s">
        <v>73</v>
      </c>
      <c r="C184" s="247" t="s">
        <v>74</v>
      </c>
      <c r="D184" s="247" t="s">
        <v>183</v>
      </c>
      <c r="E184" s="247" t="s">
        <v>185</v>
      </c>
      <c r="F184" s="244"/>
    </row>
    <row r="185" spans="1:12" x14ac:dyDescent="0.2">
      <c r="A185" s="250">
        <v>1</v>
      </c>
      <c r="B185" s="104" t="s">
        <v>83</v>
      </c>
      <c r="C185" s="248">
        <v>1</v>
      </c>
      <c r="D185" s="237">
        <v>4274</v>
      </c>
      <c r="E185" s="257">
        <f t="shared" ref="E185:E190" si="14">D185*C185</f>
        <v>4274</v>
      </c>
      <c r="F185" s="245"/>
      <c r="H185" s="122"/>
    </row>
    <row r="186" spans="1:12" x14ac:dyDescent="0.2">
      <c r="A186" s="250">
        <v>2</v>
      </c>
      <c r="B186" s="104" t="s">
        <v>84</v>
      </c>
      <c r="C186" s="248">
        <v>1</v>
      </c>
      <c r="D186" s="237">
        <v>855</v>
      </c>
      <c r="E186" s="257">
        <f t="shared" si="14"/>
        <v>855</v>
      </c>
      <c r="F186" s="245"/>
      <c r="H186" s="122"/>
    </row>
    <row r="187" spans="1:12" x14ac:dyDescent="0.2">
      <c r="A187" s="250">
        <v>3</v>
      </c>
      <c r="B187" s="104" t="s">
        <v>85</v>
      </c>
      <c r="C187" s="248">
        <v>1</v>
      </c>
      <c r="D187" s="237">
        <v>3419</v>
      </c>
      <c r="E187" s="257">
        <f t="shared" si="14"/>
        <v>3419</v>
      </c>
      <c r="F187" s="245"/>
      <c r="H187" s="122"/>
    </row>
    <row r="188" spans="1:12" x14ac:dyDescent="0.2">
      <c r="A188" s="250">
        <v>4</v>
      </c>
      <c r="B188" s="105" t="s">
        <v>86</v>
      </c>
      <c r="C188" s="248">
        <v>1</v>
      </c>
      <c r="D188" s="237">
        <v>342</v>
      </c>
      <c r="E188" s="257">
        <f t="shared" si="14"/>
        <v>342</v>
      </c>
      <c r="F188" s="245"/>
      <c r="H188" s="122"/>
    </row>
    <row r="189" spans="1:12" x14ac:dyDescent="0.2">
      <c r="A189" s="250">
        <v>5</v>
      </c>
      <c r="B189" s="105" t="s">
        <v>87</v>
      </c>
      <c r="C189" s="248">
        <v>1</v>
      </c>
      <c r="D189" s="237">
        <v>11111</v>
      </c>
      <c r="E189" s="257">
        <f t="shared" si="14"/>
        <v>11111</v>
      </c>
      <c r="F189" s="245"/>
      <c r="H189" s="122"/>
    </row>
    <row r="190" spans="1:12" x14ac:dyDescent="0.2">
      <c r="A190" s="250">
        <v>6</v>
      </c>
      <c r="B190" s="105" t="s">
        <v>88</v>
      </c>
      <c r="C190" s="248">
        <v>1</v>
      </c>
      <c r="D190" s="237">
        <v>855</v>
      </c>
      <c r="E190" s="257">
        <f t="shared" si="14"/>
        <v>855</v>
      </c>
      <c r="F190" s="245"/>
      <c r="H190" s="122"/>
    </row>
    <row r="191" spans="1:12" ht="15" x14ac:dyDescent="0.25">
      <c r="A191" s="250"/>
      <c r="B191" s="107" t="s">
        <v>15</v>
      </c>
      <c r="C191" s="248"/>
      <c r="D191" s="237"/>
      <c r="E191" s="238">
        <f>SUM(E185:E190)</f>
        <v>20856</v>
      </c>
      <c r="F191" s="245"/>
    </row>
    <row r="192" spans="1:12" ht="28.5" x14ac:dyDescent="0.2">
      <c r="A192" s="250"/>
      <c r="B192" s="249" t="s">
        <v>184</v>
      </c>
      <c r="D192" s="239">
        <v>0</v>
      </c>
      <c r="E192" s="257">
        <f>E191*D192</f>
        <v>0</v>
      </c>
      <c r="F192" s="245"/>
      <c r="I192" s="300"/>
      <c r="J192" s="300"/>
      <c r="K192" s="300"/>
      <c r="L192" s="300"/>
    </row>
    <row r="193" spans="1:12" ht="15" x14ac:dyDescent="0.25">
      <c r="A193" s="103"/>
      <c r="B193" s="102" t="s">
        <v>89</v>
      </c>
      <c r="C193" s="111"/>
      <c r="D193" s="113"/>
      <c r="E193" s="241">
        <f>SUM(E191:E192)</f>
        <v>20856</v>
      </c>
      <c r="F193" s="245"/>
    </row>
    <row r="194" spans="1:12" ht="15" x14ac:dyDescent="0.25">
      <c r="A194" s="286"/>
      <c r="B194" s="287"/>
      <c r="C194" s="288"/>
      <c r="D194" s="289"/>
      <c r="E194" s="290"/>
      <c r="F194" s="245"/>
    </row>
    <row r="195" spans="1:12" ht="15" x14ac:dyDescent="0.25">
      <c r="A195" s="286"/>
      <c r="B195" s="287"/>
      <c r="C195" s="288"/>
      <c r="D195" s="289"/>
      <c r="E195" s="290"/>
      <c r="F195" s="245"/>
    </row>
    <row r="196" spans="1:12" x14ac:dyDescent="0.2">
      <c r="A196" s="106"/>
      <c r="B196" s="106"/>
      <c r="C196" s="106"/>
      <c r="D196" s="106"/>
      <c r="E196" s="106"/>
      <c r="F196" s="106"/>
    </row>
    <row r="197" spans="1:12" x14ac:dyDescent="0.2">
      <c r="A197" s="106"/>
      <c r="B197" s="106"/>
      <c r="C197" s="106"/>
      <c r="D197" s="106"/>
      <c r="E197" s="106"/>
      <c r="F197" s="106"/>
    </row>
    <row r="198" spans="1:12" ht="26.25" customHeight="1" x14ac:dyDescent="0.2">
      <c r="A198" s="328" t="s">
        <v>90</v>
      </c>
      <c r="B198" s="329"/>
      <c r="C198" s="329"/>
      <c r="D198" s="329"/>
      <c r="E198" s="329"/>
      <c r="F198" s="313"/>
    </row>
    <row r="199" spans="1:12" ht="60" x14ac:dyDescent="0.25">
      <c r="A199" s="247" t="s">
        <v>72</v>
      </c>
      <c r="B199" s="247" t="s">
        <v>73</v>
      </c>
      <c r="C199" s="247" t="s">
        <v>74</v>
      </c>
      <c r="D199" s="247" t="s">
        <v>183</v>
      </c>
      <c r="E199" s="247" t="s">
        <v>185</v>
      </c>
      <c r="F199" s="244"/>
    </row>
    <row r="200" spans="1:12" x14ac:dyDescent="0.2">
      <c r="A200" s="250">
        <v>1</v>
      </c>
      <c r="B200" s="104" t="s">
        <v>91</v>
      </c>
      <c r="C200" s="251">
        <v>1</v>
      </c>
      <c r="D200" s="257">
        <v>940</v>
      </c>
      <c r="E200" s="257">
        <f>D200*C200</f>
        <v>940</v>
      </c>
      <c r="F200" s="254"/>
      <c r="H200" s="122"/>
    </row>
    <row r="201" spans="1:12" x14ac:dyDescent="0.2">
      <c r="A201" s="250">
        <v>2</v>
      </c>
      <c r="B201" s="104" t="s">
        <v>92</v>
      </c>
      <c r="C201" s="251">
        <v>1</v>
      </c>
      <c r="D201" s="257">
        <v>556</v>
      </c>
      <c r="E201" s="257">
        <f>D201*C201</f>
        <v>556</v>
      </c>
      <c r="F201" s="254"/>
      <c r="H201" s="122"/>
    </row>
    <row r="202" spans="1:12" x14ac:dyDescent="0.2">
      <c r="A202" s="250">
        <v>3</v>
      </c>
      <c r="B202" s="104" t="s">
        <v>93</v>
      </c>
      <c r="C202" s="251">
        <v>1</v>
      </c>
      <c r="D202" s="257">
        <v>1282</v>
      </c>
      <c r="E202" s="257">
        <f>D202*C202</f>
        <v>1282</v>
      </c>
      <c r="F202" s="255"/>
      <c r="H202" s="122"/>
    </row>
    <row r="203" spans="1:12" ht="15" x14ac:dyDescent="0.25">
      <c r="A203" s="250"/>
      <c r="B203" s="107" t="s">
        <v>15</v>
      </c>
      <c r="C203" s="251"/>
      <c r="D203" s="257"/>
      <c r="E203" s="238">
        <f>SUM(E200:E202)</f>
        <v>2778</v>
      </c>
      <c r="F203" s="255"/>
    </row>
    <row r="204" spans="1:12" ht="28.5" x14ac:dyDescent="0.2">
      <c r="A204" s="250"/>
      <c r="B204" s="249" t="s">
        <v>184</v>
      </c>
      <c r="D204" s="252">
        <v>0</v>
      </c>
      <c r="E204" s="253">
        <f>E203*D204</f>
        <v>0</v>
      </c>
      <c r="F204" s="255"/>
      <c r="I204" s="300"/>
      <c r="J204" s="300"/>
      <c r="K204" s="300"/>
      <c r="L204" s="300"/>
    </row>
    <row r="205" spans="1:12" ht="15" x14ac:dyDescent="0.25">
      <c r="A205" s="250"/>
      <c r="B205" s="102" t="s">
        <v>94</v>
      </c>
      <c r="C205" s="236"/>
      <c r="D205" s="240"/>
      <c r="E205" s="241">
        <f>SUM(E203:E204)</f>
        <v>2778</v>
      </c>
      <c r="F205" s="256"/>
    </row>
    <row r="206" spans="1:12" ht="15" x14ac:dyDescent="0.25">
      <c r="A206" s="291"/>
      <c r="B206" s="287"/>
      <c r="C206" s="292"/>
      <c r="D206" s="293"/>
      <c r="E206" s="290"/>
      <c r="F206" s="256"/>
    </row>
    <row r="207" spans="1:12" ht="15" x14ac:dyDescent="0.25">
      <c r="A207" s="291"/>
      <c r="B207" s="287"/>
      <c r="C207" s="292"/>
      <c r="D207" s="293"/>
      <c r="E207" s="290"/>
      <c r="F207" s="256"/>
    </row>
    <row r="208" spans="1:12" ht="15" x14ac:dyDescent="0.25">
      <c r="A208" s="108"/>
      <c r="B208" s="108"/>
      <c r="C208" s="109"/>
      <c r="D208" s="109"/>
      <c r="E208" s="109"/>
      <c r="F208" s="109"/>
    </row>
    <row r="209" spans="1:8" x14ac:dyDescent="0.2">
      <c r="A209" s="106"/>
      <c r="B209" s="106"/>
      <c r="C209" s="106"/>
      <c r="D209" s="106"/>
      <c r="E209" s="106"/>
      <c r="F209" s="106"/>
    </row>
    <row r="210" spans="1:8" ht="25.5" customHeight="1" thickBot="1" x14ac:dyDescent="0.25">
      <c r="A210" s="312" t="s">
        <v>95</v>
      </c>
      <c r="B210" s="313"/>
      <c r="C210" s="313"/>
      <c r="D210" s="313"/>
      <c r="E210" s="313"/>
      <c r="F210" s="313"/>
    </row>
    <row r="211" spans="1:8" ht="60.75" thickBot="1" x14ac:dyDescent="0.3">
      <c r="A211" s="264" t="s">
        <v>72</v>
      </c>
      <c r="B211" s="258" t="s">
        <v>73</v>
      </c>
      <c r="C211" s="258" t="s">
        <v>74</v>
      </c>
      <c r="D211" s="258" t="s">
        <v>183</v>
      </c>
      <c r="E211" s="247" t="s">
        <v>185</v>
      </c>
      <c r="F211" s="244"/>
    </row>
    <row r="212" spans="1:8" x14ac:dyDescent="0.2">
      <c r="A212" s="259">
        <v>1</v>
      </c>
      <c r="B212" s="110" t="s">
        <v>129</v>
      </c>
      <c r="C212" s="114">
        <v>1</v>
      </c>
      <c r="D212" s="260">
        <v>4872</v>
      </c>
      <c r="E212" s="235">
        <f>D212*C212</f>
        <v>4872</v>
      </c>
      <c r="F212" s="254"/>
      <c r="H212" s="122"/>
    </row>
    <row r="213" spans="1:8" x14ac:dyDescent="0.2">
      <c r="A213" s="250">
        <v>2</v>
      </c>
      <c r="B213" s="104" t="s">
        <v>96</v>
      </c>
      <c r="C213" s="112">
        <v>3</v>
      </c>
      <c r="D213" s="262">
        <v>213.6</v>
      </c>
      <c r="E213" s="235">
        <f>D213*C213</f>
        <v>640.79999999999995</v>
      </c>
      <c r="F213" s="254"/>
      <c r="H213" s="122"/>
    </row>
    <row r="214" spans="1:8" x14ac:dyDescent="0.2">
      <c r="A214" s="250"/>
      <c r="B214" s="104" t="s">
        <v>97</v>
      </c>
      <c r="C214" s="112">
        <v>1</v>
      </c>
      <c r="D214" s="263">
        <v>855</v>
      </c>
      <c r="E214" s="235">
        <f>D214*C214</f>
        <v>855</v>
      </c>
      <c r="F214" s="254"/>
      <c r="H214" s="122"/>
    </row>
    <row r="215" spans="1:8" ht="15" x14ac:dyDescent="0.25">
      <c r="A215" s="103"/>
      <c r="B215" s="102" t="s">
        <v>98</v>
      </c>
      <c r="C215" s="112"/>
      <c r="D215" s="235"/>
      <c r="E215" s="261">
        <f>SUM(E212:E214)</f>
        <v>6367.8</v>
      </c>
      <c r="F215" s="254"/>
    </row>
    <row r="216" spans="1:8" ht="15" x14ac:dyDescent="0.25">
      <c r="A216" s="286"/>
      <c r="B216" s="287"/>
      <c r="C216" s="294"/>
      <c r="D216" s="295"/>
      <c r="E216" s="296"/>
      <c r="F216" s="254"/>
    </row>
    <row r="217" spans="1:8" ht="15" x14ac:dyDescent="0.25">
      <c r="A217" s="286"/>
      <c r="B217" s="287"/>
      <c r="C217" s="294"/>
      <c r="D217" s="295"/>
      <c r="E217" s="296"/>
      <c r="F217" s="254"/>
    </row>
    <row r="218" spans="1:8" x14ac:dyDescent="0.2">
      <c r="A218" s="106"/>
      <c r="B218" s="106"/>
      <c r="C218" s="106"/>
      <c r="D218" s="106"/>
      <c r="E218" s="106"/>
      <c r="F218" s="106"/>
    </row>
    <row r="219" spans="1:8" x14ac:dyDescent="0.2">
      <c r="A219" s="106"/>
      <c r="B219" s="106"/>
      <c r="C219" s="106"/>
      <c r="D219" s="106"/>
      <c r="E219" s="106"/>
      <c r="F219" s="106"/>
    </row>
    <row r="220" spans="1:8" ht="25.5" customHeight="1" x14ac:dyDescent="0.2">
      <c r="A220" s="328" t="s">
        <v>100</v>
      </c>
      <c r="B220" s="329"/>
      <c r="C220" s="329"/>
      <c r="D220" s="329"/>
      <c r="E220" s="329"/>
      <c r="F220" s="313"/>
    </row>
    <row r="221" spans="1:8" ht="60" x14ac:dyDescent="0.25">
      <c r="A221" s="246" t="s">
        <v>72</v>
      </c>
      <c r="B221" s="246" t="s">
        <v>73</v>
      </c>
      <c r="C221" s="246" t="s">
        <v>74</v>
      </c>
      <c r="D221" s="246" t="s">
        <v>183</v>
      </c>
      <c r="E221" s="247" t="s">
        <v>185</v>
      </c>
      <c r="F221" s="244"/>
    </row>
    <row r="222" spans="1:8" x14ac:dyDescent="0.2">
      <c r="A222" s="250">
        <v>1</v>
      </c>
      <c r="B222" s="104" t="s">
        <v>99</v>
      </c>
      <c r="C222" s="112">
        <v>4</v>
      </c>
      <c r="D222" s="235">
        <v>342</v>
      </c>
      <c r="E222" s="235">
        <v>1600</v>
      </c>
      <c r="F222" s="254"/>
    </row>
    <row r="223" spans="1:8" x14ac:dyDescent="0.2">
      <c r="A223" s="250">
        <v>2</v>
      </c>
      <c r="B223" s="104" t="s">
        <v>187</v>
      </c>
      <c r="C223" s="112">
        <v>10</v>
      </c>
      <c r="D223" s="235">
        <v>120</v>
      </c>
      <c r="E223" s="235">
        <v>1400</v>
      </c>
      <c r="F223" s="254"/>
      <c r="H223" s="120"/>
    </row>
    <row r="224" spans="1:8" ht="15" x14ac:dyDescent="0.25">
      <c r="A224" s="103"/>
      <c r="B224" s="102" t="s">
        <v>131</v>
      </c>
      <c r="C224" s="112"/>
      <c r="D224" s="235"/>
      <c r="E224" s="261">
        <v>3000</v>
      </c>
      <c r="F224" s="254"/>
    </row>
    <row r="225" spans="1:6" x14ac:dyDescent="0.2">
      <c r="A225" s="106"/>
      <c r="B225" s="106"/>
      <c r="C225" s="106"/>
      <c r="D225" s="106"/>
      <c r="E225" s="106"/>
      <c r="F225" s="106"/>
    </row>
    <row r="226" spans="1:6" x14ac:dyDescent="0.2">
      <c r="A226" s="106"/>
      <c r="B226" s="106"/>
      <c r="C226" s="106"/>
      <c r="D226" s="106"/>
      <c r="E226" s="106"/>
      <c r="F226" s="106"/>
    </row>
    <row r="227" spans="1:6" ht="15" x14ac:dyDescent="0.25">
      <c r="A227" s="106"/>
      <c r="B227" s="95"/>
      <c r="C227" s="330"/>
      <c r="D227" s="330"/>
      <c r="E227" s="330"/>
      <c r="F227" s="106"/>
    </row>
    <row r="228" spans="1:6" x14ac:dyDescent="0.2">
      <c r="A228" s="106"/>
      <c r="B228" s="106"/>
      <c r="C228" s="106"/>
      <c r="D228" s="106"/>
      <c r="E228" s="106"/>
      <c r="F228" s="106"/>
    </row>
    <row r="229" spans="1:6" x14ac:dyDescent="0.2">
      <c r="A229" s="106"/>
      <c r="B229" s="106"/>
      <c r="C229" s="106"/>
      <c r="D229" s="106"/>
      <c r="E229" s="106"/>
      <c r="F229" s="106"/>
    </row>
  </sheetData>
  <mergeCells count="34">
    <mergeCell ref="A210:F210"/>
    <mergeCell ref="A220:F220"/>
    <mergeCell ref="C227:E227"/>
    <mergeCell ref="A157:E157"/>
    <mergeCell ref="A159:H159"/>
    <mergeCell ref="A168:F168"/>
    <mergeCell ref="B67:E67"/>
    <mergeCell ref="A198:F198"/>
    <mergeCell ref="A92:A95"/>
    <mergeCell ref="A98:E98"/>
    <mergeCell ref="A107:A109"/>
    <mergeCell ref="A151:A152"/>
    <mergeCell ref="A153:A154"/>
    <mergeCell ref="A2:J2"/>
    <mergeCell ref="A4:B4"/>
    <mergeCell ref="A19:H19"/>
    <mergeCell ref="A28:A32"/>
    <mergeCell ref="A35:E35"/>
    <mergeCell ref="M130:O130"/>
    <mergeCell ref="M132:O132"/>
    <mergeCell ref="A128:B128"/>
    <mergeCell ref="I204:L204"/>
    <mergeCell ref="N14:O14"/>
    <mergeCell ref="N44:O44"/>
    <mergeCell ref="M125:O125"/>
    <mergeCell ref="M123:P123"/>
    <mergeCell ref="M142:O142"/>
    <mergeCell ref="I177:L177"/>
    <mergeCell ref="I192:L192"/>
    <mergeCell ref="I78:L78"/>
    <mergeCell ref="A47:H47"/>
    <mergeCell ref="A183:F183"/>
    <mergeCell ref="A65:E65"/>
    <mergeCell ref="A88:A91"/>
  </mergeCells>
  <hyperlinks>
    <hyperlink ref="B73" r:id="rId1" display="http://www.zap.co.il/fs.aspx?pid=1374296247&amp;sog=h-handicrafttools"/>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9:E37"/>
  <sheetViews>
    <sheetView showGridLines="0" rightToLeft="1" zoomScale="98" zoomScaleNormal="98" workbookViewId="0">
      <selection activeCell="D32" sqref="D32"/>
    </sheetView>
  </sheetViews>
  <sheetFormatPr defaultRowHeight="14.25" x14ac:dyDescent="0.2"/>
  <cols>
    <col min="2" max="2" width="9" customWidth="1"/>
    <col min="3" max="3" width="5.875" customWidth="1"/>
    <col min="4" max="4" width="45.875" customWidth="1"/>
    <col min="5" max="5" width="55.875" customWidth="1"/>
  </cols>
  <sheetData>
    <row r="9" spans="3:5" ht="15" thickBot="1" x14ac:dyDescent="0.25"/>
    <row r="10" spans="3:5" ht="58.5" customHeight="1" thickBot="1" x14ac:dyDescent="0.25">
      <c r="C10" s="87" t="s">
        <v>146</v>
      </c>
      <c r="D10" s="88" t="s">
        <v>147</v>
      </c>
      <c r="E10" s="87" t="s">
        <v>148</v>
      </c>
    </row>
    <row r="11" spans="3:5" ht="46.5" customHeight="1" x14ac:dyDescent="0.2">
      <c r="C11" s="331">
        <v>1</v>
      </c>
      <c r="D11" s="84" t="s">
        <v>149</v>
      </c>
      <c r="E11" s="331" t="s">
        <v>151</v>
      </c>
    </row>
    <row r="12" spans="3:5" ht="16.5" thickBot="1" x14ac:dyDescent="0.25">
      <c r="C12" s="333"/>
      <c r="D12" s="82" t="s">
        <v>150</v>
      </c>
      <c r="E12" s="333"/>
    </row>
    <row r="13" spans="3:5" ht="63" x14ac:dyDescent="0.2">
      <c r="C13" s="331">
        <v>2</v>
      </c>
      <c r="D13" s="331" t="s">
        <v>152</v>
      </c>
      <c r="E13" s="93" t="s">
        <v>153</v>
      </c>
    </row>
    <row r="14" spans="3:5" ht="32.25" thickBot="1" x14ac:dyDescent="0.25">
      <c r="C14" s="333"/>
      <c r="D14" s="333"/>
      <c r="E14" s="94" t="s">
        <v>154</v>
      </c>
    </row>
    <row r="15" spans="3:5" ht="161.25" customHeight="1" thickBot="1" x14ac:dyDescent="0.25">
      <c r="C15" s="86">
        <v>3</v>
      </c>
      <c r="D15" s="82" t="s">
        <v>155</v>
      </c>
      <c r="E15" s="86" t="s">
        <v>156</v>
      </c>
    </row>
    <row r="16" spans="3:5" ht="62.25" customHeight="1" x14ac:dyDescent="0.2">
      <c r="C16" s="331">
        <v>4</v>
      </c>
      <c r="D16" s="331" t="s">
        <v>157</v>
      </c>
      <c r="E16" s="89" t="s">
        <v>158</v>
      </c>
    </row>
    <row r="17" spans="3:5" ht="62.25" customHeight="1" x14ac:dyDescent="0.2">
      <c r="C17" s="332"/>
      <c r="D17" s="332"/>
      <c r="E17" s="93" t="s">
        <v>159</v>
      </c>
    </row>
    <row r="18" spans="3:5" ht="78" customHeight="1" x14ac:dyDescent="0.2">
      <c r="C18" s="332"/>
      <c r="D18" s="332"/>
      <c r="E18" s="93" t="s">
        <v>160</v>
      </c>
    </row>
    <row r="19" spans="3:5" ht="46.5" customHeight="1" x14ac:dyDescent="0.2">
      <c r="C19" s="332"/>
      <c r="D19" s="332"/>
      <c r="E19" s="93" t="s">
        <v>161</v>
      </c>
    </row>
    <row r="20" spans="3:5" ht="46.5" customHeight="1" x14ac:dyDescent="0.2">
      <c r="C20" s="332"/>
      <c r="D20" s="332"/>
      <c r="E20" s="93" t="s">
        <v>162</v>
      </c>
    </row>
    <row r="21" spans="3:5" ht="90.75" customHeight="1" thickBot="1" x14ac:dyDescent="0.25">
      <c r="C21" s="332"/>
      <c r="D21" s="332"/>
      <c r="E21" s="93" t="s">
        <v>163</v>
      </c>
    </row>
    <row r="22" spans="3:5" ht="84" hidden="1" customHeight="1" thickBot="1" x14ac:dyDescent="0.25">
      <c r="C22" s="333"/>
      <c r="D22" s="333"/>
      <c r="E22" s="94" t="s">
        <v>164</v>
      </c>
    </row>
    <row r="23" spans="3:5" ht="94.5" customHeight="1" x14ac:dyDescent="0.2">
      <c r="C23" s="331">
        <v>5</v>
      </c>
      <c r="D23" s="331" t="s">
        <v>165</v>
      </c>
      <c r="E23" s="93" t="s">
        <v>166</v>
      </c>
    </row>
    <row r="24" spans="3:5" ht="156.75" customHeight="1" x14ac:dyDescent="0.2">
      <c r="C24" s="332"/>
      <c r="D24" s="332"/>
      <c r="E24" s="93" t="s">
        <v>167</v>
      </c>
    </row>
    <row r="25" spans="3:5" ht="31.5" x14ac:dyDescent="0.2">
      <c r="C25" s="332"/>
      <c r="D25" s="332"/>
      <c r="E25" s="93" t="s">
        <v>168</v>
      </c>
    </row>
    <row r="26" spans="3:5" ht="16.5" thickBot="1" x14ac:dyDescent="0.25">
      <c r="C26" s="333"/>
      <c r="D26" s="333"/>
      <c r="E26" s="86"/>
    </row>
    <row r="27" spans="3:5" ht="141.75" customHeight="1" thickBot="1" x14ac:dyDescent="0.25">
      <c r="C27" s="86">
        <v>6</v>
      </c>
      <c r="D27" s="90" t="s">
        <v>169</v>
      </c>
      <c r="E27" s="86" t="s">
        <v>170</v>
      </c>
    </row>
    <row r="28" spans="3:5" ht="78.75" customHeight="1" x14ac:dyDescent="0.2">
      <c r="C28" s="331">
        <v>7</v>
      </c>
      <c r="D28" s="84" t="s">
        <v>171</v>
      </c>
      <c r="E28" s="331" t="s">
        <v>176</v>
      </c>
    </row>
    <row r="29" spans="3:5" ht="63" customHeight="1" x14ac:dyDescent="0.2">
      <c r="C29" s="332"/>
      <c r="D29" s="84" t="s">
        <v>172</v>
      </c>
      <c r="E29" s="332"/>
    </row>
    <row r="30" spans="3:5" ht="57" hidden="1" customHeight="1" x14ac:dyDescent="0.2">
      <c r="C30" s="332"/>
      <c r="D30" s="84" t="s">
        <v>173</v>
      </c>
      <c r="E30" s="332"/>
    </row>
    <row r="31" spans="3:5" ht="79.5" hidden="1" customHeight="1" x14ac:dyDescent="0.2">
      <c r="C31" s="332"/>
      <c r="D31" s="84" t="s">
        <v>174</v>
      </c>
      <c r="E31" s="332"/>
    </row>
    <row r="32" spans="3:5" ht="16.5" thickBot="1" x14ac:dyDescent="0.25">
      <c r="C32" s="333"/>
      <c r="D32" s="82" t="s">
        <v>175</v>
      </c>
      <c r="E32" s="333"/>
    </row>
    <row r="33" spans="3:3" ht="18.75" x14ac:dyDescent="0.2">
      <c r="C33" s="83"/>
    </row>
    <row r="34" spans="3:3" ht="18.75" x14ac:dyDescent="0.2">
      <c r="C34" s="83"/>
    </row>
    <row r="35" spans="3:3" ht="16.5" x14ac:dyDescent="0.2">
      <c r="C35" s="91"/>
    </row>
    <row r="37" spans="3:3" ht="20.25" x14ac:dyDescent="0.2">
      <c r="C37" s="92"/>
    </row>
  </sheetData>
  <mergeCells count="10">
    <mergeCell ref="C23:C26"/>
    <mergeCell ref="D23:D26"/>
    <mergeCell ref="C28:C32"/>
    <mergeCell ref="E28:E32"/>
    <mergeCell ref="C11:C12"/>
    <mergeCell ref="E11:E12"/>
    <mergeCell ref="C13:C14"/>
    <mergeCell ref="D13:D14"/>
    <mergeCell ref="C16:C22"/>
    <mergeCell ref="D16:D2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74E3F86D58734C7AA1EEF000005FC8B6" ma:contentTypeVersion="1" ma:contentTypeDescription="צור מסמך חדש." ma:contentTypeScope="" ma:versionID="ae5ff37499b070873e287761911273f1">
  <xsd:schema xmlns:xsd="http://www.w3.org/2001/XMLSchema" xmlns:xs="http://www.w3.org/2001/XMLSchema" xmlns:p="http://schemas.microsoft.com/office/2006/metadata/properties" xmlns:ns1="http://schemas.microsoft.com/sharepoint/v3" targetNamespace="http://schemas.microsoft.com/office/2006/metadata/properties" ma:root="true" ma:fieldsID="08da46b6ae811ef844734bd8bf08ae2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 ma:internalName="PublishingStartDate">
      <xsd:simpleType>
        <xsd:restriction base="dms:Unknown"/>
      </xsd:simpleType>
    </xsd:element>
    <xsd:element name="PublishingExpirationDate" ma:index="9" nillable="true" ma:displayName="מתזמן תאריך סיום"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69D784-401F-47D3-91B0-AD23B33B835C}">
  <ds:schemaRefs>
    <ds:schemaRef ds:uri="http://schemas.openxmlformats.org/package/2006/metadata/core-properties"/>
    <ds:schemaRef ds:uri="http://purl.org/dc/dcmitype/"/>
    <ds:schemaRef ds:uri="http://schemas.microsoft.com/sharepoint/v3"/>
    <ds:schemaRef ds:uri="http://purl.org/dc/terms/"/>
    <ds:schemaRef ds:uri="http://www.w3.org/XML/1998/namespace"/>
    <ds:schemaRef ds:uri="http://purl.org/dc/elements/1.1/"/>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BCA5035B-D2D6-4032-8E74-CC78A65171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מבוא</vt:lpstr>
      <vt:lpstr>סימולציה </vt:lpstr>
      <vt:lpstr>נספח</vt:lpstr>
    </vt:vector>
  </TitlesOfParts>
  <Company>Mertens-Hoffman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Yosi Pozner</dc:creator>
  <cp:lastModifiedBy>al</cp:lastModifiedBy>
  <cp:lastPrinted>2014-03-05T12:39:14Z</cp:lastPrinted>
  <dcterms:created xsi:type="dcterms:W3CDTF">2014-02-16T12:14:56Z</dcterms:created>
  <dcterms:modified xsi:type="dcterms:W3CDTF">2017-05-21T11:38:53Z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0x01010074E3F86D58734C7AA1EEF000005FC8B6</vt:lpwstr>
  </property>
  <property fmtid="{D5CDD505-2E9C-101B-9397-08002B2CF9AE}" pid="4" name="Order">
    <vt:r8>8900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